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930" firstSheet="15" activeTab="17" autoFilterDateGrouping="1"/>
  </bookViews>
  <sheets>
    <sheet name="MENU" sheetId="1" state="hidden" r:id="rId1"/>
    <sheet name="AV-4 QUINCENA I" sheetId="2" state="hidden" r:id="rId2"/>
    <sheet name="Hoja1" sheetId="3" state="hidden" r:id="rId3"/>
    <sheet name="inicio" sheetId="4" state="hidden" r:id="rId4"/>
    <sheet name="AV-4 ANTERIOR" sheetId="5" state="hidden" r:id="rId5"/>
    <sheet name="AV-4" sheetId="6" state="hidden" r:id="rId6"/>
    <sheet name="AV-5" sheetId="7" state="hidden" r:id="rId7"/>
    <sheet name="AV-15" sheetId="8" state="hidden" r:id="rId8"/>
    <sheet name="PRODUCCION" sheetId="9" state="hidden" r:id="rId9"/>
    <sheet name="INVENTARIO 1RA. QUINCENA" sheetId="10" state="hidden" r:id="rId10"/>
    <sheet name="INVENTARIO" sheetId="11" state="hidden" r:id="rId11"/>
    <sheet name="CONCILIACION" sheetId="12" state="hidden" r:id="rId12"/>
    <sheet name="PLANTILLA" sheetId="13" state="hidden" r:id="rId13"/>
    <sheet name="DEPÓSITOS POR ERROR DE OPERADOR" sheetId="14" state="hidden" r:id="rId14"/>
    <sheet name="PIE DE FIRMA" sheetId="15" state="hidden" r:id="rId15"/>
    <sheet name="KARDEX CI" sheetId="16" state="visible" r:id="rId16"/>
    <sheet name="KARDEX LP" sheetId="17" state="visible" r:id="rId17"/>
    <sheet name="KARDEX CI DS4924" sheetId="18" state="visible" r:id="rId18"/>
  </sheets>
  <externalReferences>
    <externalReference r:id="rId20"/>
  </externalReferences>
  <definedNames>
    <definedName name="_xlnm.Print_Area" localSheetId="1">'AV-4 QUINCENA I'!$A$1:$AI$539</definedName>
    <definedName name="_xlnm.Print_Area" localSheetId="2">'Hoja1'!$A$1:$AI$552</definedName>
    <definedName name="_xlnm.Print_Area" localSheetId="5">'AV-4'!$A$1:$T$1273</definedName>
    <definedName name="_xlnm._FilterDatabase" localSheetId="6" hidden="1">'AV-5'!$B$7:$L$85</definedName>
    <definedName name="_xlnm.Print_Area" localSheetId="6">'AV-5'!$A$1:$L$111</definedName>
    <definedName name="_xlnm.Print_Area" localSheetId="7">'AV-15'!$A$1:$P$59</definedName>
    <definedName name="_xlnm.Print_Area" localSheetId="8">'PRODUCCION'!$A$1:$F$48</definedName>
    <definedName name="_xlnm.Print_Titles" localSheetId="9">'INVENTARIO 1RA. QUINCENA'!$6:$6</definedName>
    <definedName name="_xlnm.Print_Area" localSheetId="9">'INVENTARIO 1RA. QUINCENA'!$A$1:$H$26</definedName>
    <definedName name="_xlnm.Print_Titles" localSheetId="10">'INVENTARIO'!$6:$6</definedName>
    <definedName name="_xlnm.Print_Area" localSheetId="10">'INVENTARIO'!$A$1:$H$55</definedName>
    <definedName name="_xlnm.Print_Area" localSheetId="11">'CONCILIACION'!$A$1:$T$29</definedName>
    <definedName name="_xlnm.Print_Area" localSheetId="13">'DEPÓSITOS POR ERROR DE OPERADOR'!$A$1:$I$24</definedName>
  </definedNames>
  <calcPr calcId="152511" fullCalcOnLoad="1"/>
  <pivotCaches>
    <pivotCache cacheId="2" r:id="rId19"/>
  </pivotCaches>
</workbook>
</file>

<file path=xl/styles.xml><?xml version="1.0" encoding="utf-8"?>
<styleSheet xmlns="http://schemas.openxmlformats.org/spreadsheetml/2006/main">
  <numFmts count="9">
    <numFmt numFmtId="164" formatCode="_-* #,##0_-;\-* #,##0_-;_-* &quot;-&quot;??_-;_-@_-"/>
    <numFmt numFmtId="165" formatCode="#,##0.0000"/>
    <numFmt numFmtId="166" formatCode="dddd&quot;&quot;mmmm&quot; &quot;d&quot;, &quot;yyyy"/>
    <numFmt numFmtId="167" formatCode="#,##0.00_);\-#,##0.00"/>
    <numFmt numFmtId="168" formatCode="[$-F800]dddd\,\ mmmm\ dd\,\ yyyy"/>
    <numFmt numFmtId="169" formatCode="dd/mm/yy;@"/>
    <numFmt numFmtId="170" formatCode="dd/mm/yyyy;@"/>
    <numFmt numFmtId="171" formatCode="[$-10C0A]dd/mm/yyyy\ h:mm:ss"/>
    <numFmt numFmtId="172" formatCode="_ * #,##0.00_ ;_ * \-#,##0.00_ ;_ * &quot;-&quot;??_ ;_ @_ "/>
  </numFmts>
  <fonts count="11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sz val="10"/>
    </font>
    <font>
      <name val="Calibri"/>
      <family val="2"/>
      <b val="1"/>
      <color theme="1"/>
      <sz val="8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11"/>
      <scheme val="minor"/>
    </font>
    <font>
      <name val="Verdana"/>
      <family val="2"/>
      <b val="1"/>
      <color indexed="8"/>
      <sz val="10"/>
    </font>
    <font>
      <name val="Calibri"/>
      <family val="2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b val="1"/>
      <i val="1"/>
      <color rgb="FFFFFFFF"/>
      <sz val="10"/>
    </font>
    <font>
      <name val="Verdana"/>
      <family val="2"/>
      <b val="1"/>
      <color indexed="8"/>
      <sz val="8"/>
    </font>
    <font>
      <name val="Verdana"/>
      <family val="2"/>
      <color rgb="FF000000"/>
      <sz val="8"/>
    </font>
    <font>
      <name val="Verdana"/>
      <family val="2"/>
      <color theme="1"/>
      <sz val="8"/>
    </font>
    <font>
      <name val="Verdana"/>
      <family val="2"/>
      <b val="1"/>
      <color theme="1"/>
      <sz val="12"/>
    </font>
    <font>
      <name val="Bookman Old Style"/>
      <family val="1"/>
      <b val="1"/>
      <color theme="1"/>
      <sz val="11"/>
    </font>
    <font>
      <name val="Bookman Old Style"/>
      <family val="1"/>
      <b val="1"/>
      <color theme="1"/>
      <sz val="14"/>
    </font>
    <font>
      <name val="Calibri"/>
      <family val="2"/>
      <b val="1"/>
      <color theme="1"/>
      <sz val="14"/>
      <u val="single"/>
      <scheme val="minor"/>
    </font>
    <font>
      <name val="Arial Black"/>
      <family val="2"/>
      <color theme="1"/>
      <sz val="11"/>
    </font>
    <font>
      <name val="Calibri"/>
      <family val="2"/>
      <b val="1"/>
      <sz val="10"/>
      <scheme val="minor"/>
    </font>
    <font>
      <name val="Calibri"/>
      <family val="2"/>
      <b val="1"/>
      <color theme="1"/>
      <sz val="12"/>
      <u val="single"/>
      <scheme val="minor"/>
    </font>
    <font>
      <name val="Arial"/>
      <family val="2"/>
      <color rgb="FF000000"/>
      <sz val="8"/>
    </font>
    <font>
      <name val="Calibri"/>
      <family val="2"/>
      <b val="1"/>
      <color theme="1"/>
      <sz val="18"/>
      <u val="single"/>
      <scheme val="minor"/>
    </font>
    <font>
      <name val="Calibri"/>
      <family val="2"/>
      <b val="1"/>
      <sz val="11"/>
      <scheme val="minor"/>
    </font>
    <font>
      <name val="Calibri"/>
      <family val="2"/>
      <sz val="9"/>
      <scheme val="minor"/>
    </font>
    <font>
      <name val="Arial"/>
      <family val="2"/>
      <sz val="8"/>
    </font>
    <font>
      <name val="Verdana"/>
      <family val="2"/>
      <sz val="8"/>
    </font>
    <font>
      <name val="Verdana"/>
      <family val="2"/>
      <b val="1"/>
      <sz val="12"/>
    </font>
    <font>
      <name val="Calibri"/>
      <family val="2"/>
      <b val="1"/>
      <sz val="12"/>
      <scheme val="minor"/>
    </font>
    <font>
      <name val="Calibri"/>
      <family val="2"/>
      <b val="1"/>
      <sz val="14"/>
      <scheme val="minor"/>
    </font>
    <font>
      <name val="Arial"/>
      <family val="2"/>
      <sz val="10"/>
    </font>
    <font>
      <name val="Microsoft Sans Serif"/>
      <family val="2"/>
      <b val="1"/>
      <color rgb="FFFFFFFF"/>
      <sz val="11.95"/>
    </font>
    <font>
      <name val="Microsoft Sans Serif"/>
      <family val="2"/>
      <b val="1"/>
      <color rgb="FFFFFFFF"/>
      <sz val="10"/>
    </font>
    <font>
      <name val="Microsoft Sans Serif"/>
      <family val="2"/>
      <color rgb="FF000000"/>
      <sz val="8"/>
    </font>
    <font>
      <name val="Arial"/>
      <family val="2"/>
      <b val="1"/>
      <color rgb="FF000000"/>
      <sz val="10"/>
    </font>
    <font>
      <name val="Arial"/>
      <family val="2"/>
      <color rgb="FF000000"/>
      <sz val="10"/>
    </font>
    <font>
      <name val="Arial"/>
      <family val="2"/>
      <b val="1"/>
      <color rgb="FF000000"/>
      <sz val="14"/>
    </font>
    <font>
      <name val="Arial"/>
      <family val="2"/>
      <color rgb="FF000000"/>
      <sz val="8"/>
    </font>
    <font>
      <name val="Arial"/>
      <family val="2"/>
      <b val="1"/>
      <color rgb="FF000000"/>
      <sz val="8"/>
    </font>
    <font>
      <name val="Arial"/>
      <family val="2"/>
      <b val="1"/>
      <color rgb="FF000000"/>
      <sz val="7"/>
    </font>
    <font>
      <name val="Arial"/>
      <family val="2"/>
      <color rgb="FF000000"/>
      <sz val="7"/>
    </font>
    <font>
      <name val="Arial"/>
      <family val="2"/>
      <b val="1"/>
      <color rgb="FF000000"/>
      <sz val="9"/>
    </font>
    <font>
      <name val="Cambria"/>
      <family val="1"/>
      <color indexed="8"/>
      <sz val="9"/>
    </font>
    <font>
      <name val="Times New Roman"/>
      <family val="1"/>
      <b val="1"/>
      <color indexed="14"/>
      <sz val="6.95"/>
    </font>
    <font>
      <name val="Times New Roman"/>
      <family val="1"/>
      <b val="1"/>
      <color indexed="14"/>
      <sz val="9.85"/>
    </font>
    <font>
      <name val="Times New Roman"/>
      <family val="1"/>
      <b val="1"/>
      <color indexed="14"/>
      <sz val="9.85"/>
      <u val="single"/>
    </font>
    <font>
      <name val="Times New Roman"/>
      <family val="1"/>
      <b val="1"/>
      <color rgb="FF0070C0"/>
      <sz val="8.050000000000001"/>
    </font>
    <font>
      <name val="Times New Roman"/>
      <family val="1"/>
      <color indexed="8"/>
      <sz val="9.85"/>
    </font>
    <font>
      <name val="Times New Roman"/>
      <family val="1"/>
      <b val="1"/>
      <color indexed="8"/>
      <sz val="9.85"/>
      <u val="single"/>
    </font>
    <font>
      <name val="Times New Roman"/>
      <family val="1"/>
      <b val="1"/>
      <color indexed="8"/>
      <sz val="9.85"/>
    </font>
    <font>
      <name val="Times New Roman"/>
      <family val="1"/>
      <b val="1"/>
      <color indexed="8"/>
      <sz val="8.050000000000001"/>
    </font>
    <font>
      <name val="Cambria"/>
      <family val="1"/>
      <b val="1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8.050000000000001"/>
    </font>
    <font>
      <name val="Cambria"/>
      <family val="1"/>
      <sz val="9"/>
    </font>
    <font>
      <name val="Times New Roman"/>
      <family val="1"/>
      <color indexed="8"/>
      <sz val="9"/>
    </font>
    <font>
      <name val="Times New Roman"/>
      <family val="1"/>
      <color indexed="8"/>
      <sz val="10"/>
    </font>
    <font>
      <name val="Times New Roman"/>
      <family val="1"/>
      <color indexed="8"/>
      <sz val="8"/>
    </font>
    <font>
      <name val="Calibri Light"/>
      <family val="1"/>
      <color rgb="FF0000CC"/>
      <sz val="10"/>
    </font>
    <font>
      <name val="Book Antiqua"/>
      <family val="1"/>
      <b val="1"/>
      <color rgb="FF222B35"/>
      <sz val="11"/>
    </font>
    <font>
      <name val="Bahnschrift"/>
      <family val="2"/>
      <b val="1"/>
      <color rgb="FF0000CC"/>
      <sz val="18"/>
    </font>
    <font>
      <name val="Arial Black"/>
      <family val="2"/>
      <color rgb="FFD9E1F2"/>
      <sz val="16"/>
    </font>
    <font>
      <name val="Calibri"/>
      <family val="2"/>
      <b val="1"/>
      <color rgb="FF9BC2E6"/>
      <sz val="16"/>
    </font>
    <font>
      <name val="Calibri"/>
      <family val="2"/>
      <b val="1"/>
      <color rgb="FFFFFFFF"/>
      <sz val="16"/>
    </font>
    <font>
      <name val="Calibri"/>
      <family val="2"/>
      <b val="1"/>
      <sz val="10"/>
    </font>
    <font>
      <name val="Calibri"/>
      <family val="2"/>
      <b val="1"/>
      <color rgb="FFD6DCE4"/>
      <sz val="12"/>
    </font>
    <font>
      <name val="Calibri"/>
      <family val="2"/>
      <b val="1"/>
      <color rgb="FF92D050"/>
      <sz val="12"/>
    </font>
    <font>
      <name val="Calibri"/>
      <family val="2"/>
      <b val="1"/>
      <color rgb="FFF4B084"/>
      <sz val="12"/>
    </font>
    <font>
      <name val="Agency FB"/>
      <family val="2"/>
      <b val="1"/>
      <sz val="6"/>
    </font>
    <font>
      <name val="Calibri"/>
      <family val="2"/>
      <b val="1"/>
      <sz val="8"/>
    </font>
    <font>
      <name val="Arial Narrow"/>
      <family val="2"/>
      <b val="1"/>
      <sz val="6"/>
    </font>
    <font>
      <name val="Calibri"/>
      <family val="2"/>
      <b val="1"/>
      <sz val="7"/>
    </font>
    <font>
      <name val="Calibri"/>
      <family val="2"/>
      <b val="1"/>
      <color rgb="FF0D0D0D"/>
      <sz val="11"/>
    </font>
    <font>
      <name val="Cambria"/>
      <family val="1"/>
      <b val="1"/>
      <color rgb="FF808080"/>
      <sz val="10"/>
    </font>
    <font>
      <name val="Cambria"/>
      <family val="1"/>
      <b val="1"/>
      <color rgb="FF595959"/>
      <sz val="10"/>
    </font>
    <font>
      <name val="Calibri"/>
      <family val="2"/>
      <b val="1"/>
      <sz val="11"/>
    </font>
    <font>
      <name val="Calibri"/>
      <family val="2"/>
      <sz val="10"/>
    </font>
    <font>
      <name val="Calibri"/>
      <family val="2"/>
      <b val="1"/>
      <sz val="12"/>
    </font>
    <font>
      <name val="Calibri"/>
      <family val="2"/>
      <b val="1"/>
      <color rgb="FF4472C4"/>
      <sz val="9"/>
    </font>
    <font>
      <name val="Calibri"/>
      <family val="2"/>
      <color theme="1"/>
      <sz val="11"/>
    </font>
    <font>
      <name val="Arial Black"/>
      <family val="2"/>
      <color rgb="FF000000"/>
      <sz val="12"/>
    </font>
    <font>
      <name val="Tahoma"/>
      <family val="2"/>
      <b val="1"/>
      <color rgb="FFA8F52B"/>
      <sz val="16"/>
    </font>
    <font>
      <name val="Calibri"/>
      <family val="2"/>
      <b val="1"/>
      <color rgb="FFE7E6E6"/>
      <sz val="10"/>
    </font>
    <font>
      <name val="Calibri"/>
      <family val="2"/>
      <b val="1"/>
      <color rgb="FF44546A"/>
      <sz val="10"/>
    </font>
    <font>
      <name val="Calibri"/>
      <family val="2"/>
      <color rgb="FF44546A"/>
      <sz val="10"/>
    </font>
    <font>
      <name val="Calibri"/>
      <family val="2"/>
      <b val="1"/>
      <color rgb="FFEBF4FF"/>
      <sz val="12"/>
    </font>
    <font>
      <name val="Calibri"/>
      <family val="2"/>
      <b val="1"/>
      <color rgb="FF000000"/>
      <sz val="14"/>
    </font>
    <font>
      <name val="Calibri"/>
      <family val="2"/>
      <b val="1"/>
      <color rgb="FF000000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0"/>
    </font>
    <font>
      <name val="Candara"/>
      <family val="2"/>
      <b val="1"/>
      <color rgb="FF000000"/>
      <sz val="12"/>
    </font>
    <font>
      <name val="Calibri"/>
      <family val="2"/>
      <color rgb="FF808080"/>
      <sz val="9"/>
    </font>
    <font>
      <name val="Calibri"/>
      <family val="2"/>
      <b val="1"/>
      <color rgb="FFFF0000"/>
      <sz val="11"/>
    </font>
    <font>
      <name val="Arial Black"/>
      <family val="2"/>
      <b val="1"/>
      <color rgb="FF0000CC"/>
      <sz val="12"/>
    </font>
    <font>
      <name val="Arial Black"/>
      <family val="2"/>
      <color rgb="FF000000"/>
      <sz val="14"/>
    </font>
    <font>
      <name val="Calibri"/>
      <family val="2"/>
      <i val="1"/>
      <color rgb="FF000000"/>
      <sz val="11"/>
    </font>
    <font>
      <name val="Arial Narrow"/>
      <family val="2"/>
      <color rgb="FF000000"/>
      <sz val="11"/>
    </font>
    <font>
      <name val="Calibri"/>
      <family val="2"/>
      <b val="1"/>
      <color rgb="FFFFFFFF"/>
      <sz val="12"/>
    </font>
    <font>
      <name val="Calibri"/>
      <family val="2"/>
      <b val="1"/>
      <color rgb="FFEFFF21"/>
      <sz val="11"/>
    </font>
    <font>
      <name val="Calibri"/>
      <family val="2"/>
      <b val="1"/>
      <color rgb="FFFFFFFF"/>
      <sz val="11"/>
    </font>
    <font>
      <name val="Calibri"/>
      <family val="2"/>
      <b val="1"/>
      <color rgb="FFFFC000"/>
      <sz val="14"/>
    </font>
    <font>
      <name val="Segoe UI Emoji"/>
      <family val="2"/>
      <b val="1"/>
      <color rgb="FFFFFFFF"/>
      <sz val="10"/>
    </font>
    <font>
      <name val="Segoe UI Emoji"/>
      <family val="2"/>
      <b val="1"/>
      <color rgb="FFFFFFFF"/>
      <sz val="9"/>
    </font>
    <font>
      <name val="Calibri"/>
      <family val="2"/>
      <b val="1"/>
      <color rgb="FFFFFF00"/>
      <sz val="9"/>
    </font>
    <font>
      <name val="Arial Narrow"/>
      <family val="2"/>
      <b val="1"/>
      <color rgb="FFC00000"/>
      <sz val="10"/>
    </font>
    <font>
      <name val="Times New Roman"/>
      <family val="1"/>
      <b val="1"/>
      <color rgb="FF000000"/>
      <sz val="12"/>
    </font>
    <font>
      <name val="Calibri"/>
      <family val="2"/>
      <color rgb="FF000000"/>
      <sz val="12"/>
    </font>
    <font>
      <name val="Calibri Light"/>
      <family val="2"/>
      <b val="1"/>
      <color rgb="FF000000"/>
      <sz val="12"/>
    </font>
    <font>
      <name val="Times New Roman"/>
      <family val="1"/>
      <color rgb="FF000000"/>
      <sz val="12"/>
    </font>
    <font>
      <name val="Calibri"/>
      <family val="2"/>
      <b val="1"/>
      <color rgb="FFFFFFFF"/>
      <sz val="14"/>
    </font>
    <font>
      <name val="Arial"/>
      <family val="2"/>
      <b val="1"/>
      <sz val="10"/>
    </font>
    <font>
      <name val="Calibri"/>
      <family val="2"/>
      <color theme="1"/>
      <sz val="9"/>
      <scheme val="minor"/>
    </font>
  </fonts>
  <fills count="5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theme="4" tint="0.5999938962981048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C0DAF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3D3D3"/>
        <bgColor rgb="FF000000"/>
      </patternFill>
    </fill>
    <fill>
      <patternFill patternType="solid">
        <fgColor theme="0"/>
        <bgColor rgb="FF000000"/>
      </patternFill>
    </fill>
    <fill>
      <gradientFill type="path">
        <stop position="0">
          <color rgb="FFFFFFFF"/>
        </stop>
        <stop position="1">
          <color rgb="FFD9E1F2"/>
        </stop>
      </gradientFill>
    </fill>
    <fill>
      <patternFill patternType="solid">
        <fgColor rgb="FFF2F2F2"/>
        <bgColor rgb="FFFFFFFF"/>
      </patternFill>
    </fill>
    <fill>
      <gradientFill type="path" left="0.5" right="0.5" top="0.5" bottom="0.5">
        <stop position="0">
          <color rgb="FFFFFFFF"/>
        </stop>
        <stop position="1">
          <color rgb="FFE7EDFF"/>
        </stop>
      </gradientFill>
    </fill>
    <fill>
      <gradientFill type="path">
        <stop position="0">
          <color rgb="FF44546A"/>
        </stop>
        <stop position="1">
          <color rgb="FF4472C4"/>
        </stop>
      </gradientFill>
    </fill>
    <fill>
      <gradientFill type="linear">
        <stop position="0">
          <color rgb="FF0E0E0E"/>
        </stop>
        <stop position="1">
          <color rgb="FF44546A"/>
        </stop>
      </gradientFill>
    </fill>
    <fill>
      <patternFill patternType="solid">
        <fgColor rgb="FF44546A"/>
        <bgColor rgb="FF000000"/>
      </patternFill>
    </fill>
    <fill>
      <gradientFill type="linear">
        <stop position="0">
          <color rgb="FF44546A"/>
        </stop>
        <stop position="1">
          <color rgb="FF222B35"/>
        </stop>
      </gradientFill>
    </fill>
    <fill>
      <patternFill patternType="solid">
        <fgColor rgb="FF222B35"/>
        <bgColor rgb="FF000000"/>
      </patternFill>
    </fill>
    <fill>
      <patternFill patternType="solid">
        <fgColor rgb="FFD8D8D8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808080"/>
        <bgColor rgb="FFFFFFFF"/>
      </patternFill>
    </fill>
    <fill>
      <gradientFill type="linear" degree="180">
        <stop position="0">
          <color rgb="FF595959"/>
        </stop>
        <stop position="1">
          <color rgb="FF808080"/>
        </stop>
      </gradientFill>
    </fill>
    <fill>
      <gradientFill type="linear">
        <stop position="0">
          <color rgb="FF595959"/>
        </stop>
        <stop position="1">
          <color rgb="FF808080"/>
        </stop>
      </gradientFill>
    </fill>
    <fill>
      <patternFill patternType="solid">
        <fgColor rgb="FFD9D9D9"/>
        <bgColor rgb="FFFFFFFF"/>
      </patternFill>
    </fill>
    <fill>
      <patternFill patternType="solid">
        <fgColor rgb="FFD9D9D9"/>
        <bgColor rgb="FF000000"/>
      </patternFill>
    </fill>
    <fill>
      <patternFill patternType="solid">
        <fgColor rgb="FFC0C0C0"/>
        <bgColor rgb="FFFFFFFF"/>
      </patternFill>
    </fill>
    <fill>
      <gradientFill type="linear" degree="90">
        <stop position="0">
          <color rgb="FFFFFFFF"/>
        </stop>
        <stop position="1">
          <color rgb="FFE4EDF8"/>
        </stop>
      </gradientFill>
    </fill>
    <fill>
      <patternFill patternType="solid">
        <fgColor rgb="FFE7EDFF"/>
        <bgColor auto="1"/>
      </patternFill>
    </fill>
    <fill>
      <gradientFill type="linear" degree="270">
        <stop position="0">
          <color rgb="FF222B35"/>
        </stop>
        <stop position="1">
          <color rgb="FF44546A"/>
        </stop>
      </gradientFill>
    </fill>
    <fill>
      <gradientFill type="linear" degree="270">
        <stop position="0">
          <color rgb="FF44546A"/>
        </stop>
        <stop position="1">
          <color rgb="FF222B35"/>
        </stop>
      </gradientFill>
    </fill>
    <fill>
      <patternFill patternType="solid">
        <fgColor rgb="FFFFFFFF"/>
        <bgColor rgb="FFFFFFFF"/>
      </patternFill>
    </fill>
    <fill>
      <patternFill patternType="mediumGray">
        <fgColor rgb="FFE7EDFF"/>
        <bgColor rgb="FFFFFFFF"/>
      </patternFill>
    </fill>
    <fill>
      <patternFill patternType="mediumGray">
        <fgColor rgb="FFC6D5FE"/>
        <bgColor rgb="FFFFFFFF"/>
      </patternFill>
    </fill>
    <fill>
      <patternFill patternType="mediumGray">
        <fgColor rgb="FFFFFFFF"/>
        <bgColor rgb="FFFFFFFF"/>
      </patternFill>
    </fill>
    <fill>
      <patternFill patternType="mediumGray">
        <fgColor rgb="FFD9D9D9"/>
        <bgColor rgb="FFFFFFFF"/>
      </patternFill>
    </fill>
    <fill>
      <patternFill patternType="solid">
        <fgColor rgb="FFEAEAEA"/>
        <bgColor rgb="FF000000"/>
      </patternFill>
    </fill>
    <fill>
      <patternFill patternType="solid">
        <fgColor rgb="FFD9E1F2"/>
        <bgColor rgb="FF000000"/>
      </patternFill>
    </fill>
    <fill>
      <gradientFill type="linear" degree="90">
        <stop position="0">
          <color rgb="FF000000"/>
        </stop>
        <stop position="0.5">
          <color rgb="FF44546A"/>
        </stop>
        <stop position="1">
          <color rgb="FF000000"/>
        </stop>
      </gradientFill>
    </fill>
    <fill>
      <gradientFill type="linear" degree="90">
        <stop position="0">
          <color rgb="FF222B35"/>
        </stop>
        <stop position="0.5">
          <color rgb="FF44546A"/>
        </stop>
        <stop position="1">
          <color rgb="FF222B35"/>
        </stop>
      </gradientFill>
    </fill>
    <fill>
      <patternFill patternType="solid">
        <fgColor rgb="FFFFFF00"/>
        <bgColor auto="1"/>
      </patternFill>
    </fill>
    <fill>
      <patternFill patternType="solid">
        <fgColor rgb="FFFFFF00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333F4F"/>
        <bgColor rgb="FF000000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00FFFF00"/>
        <bgColor rgb="00FFFF00"/>
      </patternFill>
    </fill>
  </fills>
  <borders count="1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theme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rgb="FFFF0000"/>
      </top>
      <bottom style="hair">
        <color rgb="FFFF0000"/>
      </bottom>
      <diagonal/>
    </border>
    <border>
      <left style="thin">
        <color indexed="64"/>
      </left>
      <right style="medium">
        <color indexed="64"/>
      </right>
      <top style="hair">
        <color rgb="FFFF0000"/>
      </top>
      <bottom style="hair">
        <color rgb="FFFF0000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rgb="FFFF0000"/>
      </top>
      <bottom style="hair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rgb="FFFF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hair">
        <color rgb="FFFF000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C0C0C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theme="0" tint="-0.0499893185216834"/>
      </left>
      <right style="medium">
        <color theme="0" tint="-0.0499893185216834"/>
      </right>
      <top style="medium">
        <color theme="0" tint="-0.0499893185216834"/>
      </top>
      <bottom style="medium">
        <color theme="0" tint="-0.0499893185216834"/>
      </bottom>
      <diagonal/>
    </border>
    <border>
      <left style="medium">
        <color theme="0" tint="-0.0499893185216834"/>
      </left>
      <right/>
      <top style="medium">
        <color theme="0" tint="-0.0499893185216834"/>
      </top>
      <bottom/>
      <diagonal/>
    </border>
    <border>
      <left/>
      <right style="medium">
        <color theme="0" tint="-0.0499893185216834"/>
      </right>
      <top style="medium">
        <color theme="0" tint="-0.0499893185216834"/>
      </top>
      <bottom/>
      <diagonal/>
    </border>
    <border>
      <left style="medium">
        <color theme="0" tint="-0.0499893185216834"/>
      </left>
      <right style="medium">
        <color theme="0" tint="-0.0499893185216834"/>
      </right>
      <top style="medium">
        <color theme="0" tint="-0.0499893185216834"/>
      </top>
      <bottom/>
      <diagonal/>
    </border>
    <border>
      <left/>
      <right/>
      <top style="medium">
        <color theme="0" tint="-0.0499893185216834"/>
      </top>
      <bottom style="medium">
        <color theme="0" tint="-0.0499893185216834"/>
      </bottom>
      <diagonal/>
    </border>
    <border>
      <left/>
      <right style="medium">
        <color theme="0" tint="-0.0499893185216834"/>
      </right>
      <top style="medium">
        <color theme="0" tint="-0.0499893185216834"/>
      </top>
      <bottom style="medium">
        <color theme="0" tint="-0.0499893185216834"/>
      </bottom>
      <diagonal/>
    </border>
    <border>
      <left style="medium">
        <color theme="0" tint="-0.0499893185216834"/>
      </left>
      <right/>
      <top/>
      <bottom/>
      <diagonal/>
    </border>
    <border>
      <left/>
      <right style="medium">
        <color theme="0" tint="-0.0499893185216834"/>
      </right>
      <top/>
      <bottom/>
      <diagonal/>
    </border>
    <border>
      <left style="medium">
        <color theme="0" tint="-0.0499893185216834"/>
      </left>
      <right style="medium">
        <color theme="0" tint="-0.0499893185216834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rgb="FF44546A"/>
      </left>
      <right style="medium">
        <color rgb="FFACB9CA"/>
      </right>
      <top style="medium">
        <color rgb="FFACB9CA"/>
      </top>
      <bottom style="medium">
        <color rgb="FFACB9CA"/>
      </bottom>
      <diagonal/>
    </border>
    <border>
      <left style="medium">
        <color rgb="FFACB9CA"/>
      </left>
      <right style="medium">
        <color rgb="FFACB9CA"/>
      </right>
      <top style="medium">
        <color rgb="FFACB9CA"/>
      </top>
      <bottom style="medium">
        <color rgb="FFACB9CA"/>
      </bottom>
      <diagonal/>
    </border>
    <border>
      <left/>
      <right style="medium">
        <color rgb="FFACB9CA"/>
      </right>
      <top style="medium">
        <color rgb="FFACB9CA"/>
      </top>
      <bottom style="medium">
        <color rgb="FFACB9CA"/>
      </bottom>
      <diagonal/>
    </border>
    <border>
      <left style="medium">
        <color rgb="FFACB9CA"/>
      </left>
      <right style="medium">
        <color rgb="FF44546A"/>
      </right>
      <top style="medium">
        <color rgb="FFACB9CA"/>
      </top>
      <bottom style="medium">
        <color rgb="FFACB9CA"/>
      </bottom>
      <diagonal/>
    </border>
    <border>
      <left style="medium">
        <color rgb="FF44546A"/>
      </left>
      <right/>
      <top style="hair">
        <color rgb="FF4472C4"/>
      </top>
      <bottom style="hair">
        <color rgb="FF8497B0"/>
      </bottom>
      <diagonal/>
    </border>
    <border>
      <left style="hair">
        <color rgb="FFACB9CA"/>
      </left>
      <right/>
      <top style="hair">
        <color rgb="FF4472C4"/>
      </top>
      <bottom style="hair">
        <color rgb="FF8497B0"/>
      </bottom>
      <diagonal/>
    </border>
    <border>
      <left style="thin">
        <color indexed="64"/>
      </left>
      <right style="thin">
        <color indexed="64"/>
      </right>
      <top style="hair">
        <color rgb="FF4472C4"/>
      </top>
      <bottom style="hair">
        <color rgb="FF8497B0"/>
      </bottom>
      <diagonal/>
    </border>
    <border>
      <left/>
      <right style="hair">
        <color rgb="FFACB9CA"/>
      </right>
      <top style="hair">
        <color rgb="FF4472C4"/>
      </top>
      <bottom style="hair">
        <color rgb="FF8497B0"/>
      </bottom>
      <diagonal/>
    </border>
    <border>
      <left style="thin">
        <color rgb="FF8497B0"/>
      </left>
      <right style="thin">
        <color rgb="FF8497B0"/>
      </right>
      <top style="hair">
        <color rgb="FF4472C4"/>
      </top>
      <bottom style="hair">
        <color rgb="FF8497B0"/>
      </bottom>
      <diagonal/>
    </border>
    <border>
      <left/>
      <right style="thin">
        <color rgb="FF8497B0"/>
      </right>
      <top style="hair">
        <color rgb="FF4472C4"/>
      </top>
      <bottom style="hair">
        <color rgb="FF8497B0"/>
      </bottom>
      <diagonal/>
    </border>
    <border>
      <left style="hair">
        <color rgb="FFACB9CA"/>
      </left>
      <right style="thin">
        <color indexed="64"/>
      </right>
      <top style="hair">
        <color rgb="FF4472C4"/>
      </top>
      <bottom style="hair">
        <color rgb="FF8497B0"/>
      </bottom>
      <diagonal/>
    </border>
    <border>
      <left style="hair">
        <color rgb="FFACB9CA"/>
      </left>
      <right style="medium">
        <color rgb="FF44546A"/>
      </right>
      <top style="hair">
        <color rgb="FF4472C4"/>
      </top>
      <bottom style="hair">
        <color rgb="FF8497B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rgb="FF333F4F"/>
      </top>
      <bottom style="hair">
        <color rgb="FF333F4F"/>
      </bottom>
      <diagonal/>
    </border>
    <border>
      <left/>
      <right/>
      <top style="hair">
        <color rgb="FF333F4F"/>
      </top>
      <bottom style="hair">
        <color rgb="FF333F4F"/>
      </bottom>
      <diagonal/>
    </border>
    <border>
      <left style="thin">
        <color auto="1"/>
      </left>
      <right style="medium">
        <color indexed="64"/>
      </right>
      <top style="hair">
        <color rgb="FF333F4F"/>
      </top>
      <bottom style="hair">
        <color rgb="FF333F4F"/>
      </bottom>
      <diagonal/>
    </border>
    <border>
      <left style="thin">
        <color indexed="64"/>
      </left>
      <right style="thin">
        <color indexed="64"/>
      </right>
      <top style="hair">
        <color rgb="FF333F4F"/>
      </top>
      <bottom style="hair">
        <color rgb="FF333F4F"/>
      </bottom>
      <diagonal/>
    </border>
    <border>
      <left style="thin">
        <color auto="1"/>
      </left>
      <right/>
      <top style="hair">
        <color rgb="FF333F4F"/>
      </top>
      <bottom style="hair">
        <color rgb="FF333F4F"/>
      </bottom>
      <diagonal/>
    </border>
    <border>
      <left/>
      <right style="thin">
        <color auto="1"/>
      </right>
      <top style="hair">
        <color rgb="FF333F4F"/>
      </top>
      <bottom style="hair">
        <color rgb="FF333F4F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medium">
        <color rgb="FF44546A"/>
      </left>
      <right style="medium">
        <color rgb="FFACB9CA"/>
      </right>
      <top/>
      <bottom style="medium">
        <color rgb="FFACB9CA"/>
      </bottom>
      <diagonal/>
    </border>
    <border>
      <left style="medium">
        <color rgb="FFACB9CA"/>
      </left>
      <right style="medium">
        <color rgb="FFACB9CA"/>
      </right>
      <top/>
      <bottom style="medium">
        <color rgb="FFACB9CA"/>
      </bottom>
      <diagonal/>
    </border>
    <border>
      <left style="medium">
        <color rgb="FFACB9CA"/>
      </left>
      <right style="medium">
        <color rgb="FF44546A"/>
      </right>
      <top/>
      <bottom style="medium">
        <color rgb="FFACB9CA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 tint="-0.0499893185216834"/>
      </left>
      <right style="medium">
        <color theme="0" tint="-0.0499893185216834"/>
      </right>
      <top/>
      <bottom style="medium">
        <color theme="0" tint="-0.0499893185216834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rgb="FFFFFFFF"/>
      </left>
      <right/>
      <top/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C0C0C0"/>
      </right>
      <top/>
      <bottom/>
      <diagonal/>
    </border>
    <border>
      <left/>
      <right/>
      <top style="thin">
        <color rgb="FFD3D3D3"/>
      </top>
      <bottom/>
      <diagonal/>
    </border>
    <border>
      <left/>
      <right style="thin">
        <color rgb="FFD3D3D3"/>
      </right>
      <top style="thin">
        <color rgb="FFD3D3D3"/>
      </top>
      <bottom/>
      <diagonal/>
    </border>
    <border>
      <left/>
      <right/>
      <top style="medium">
        <color rgb="FFACB9CA"/>
      </top>
      <bottom/>
      <diagonal/>
    </border>
    <border>
      <left/>
      <right style="medium">
        <color rgb="FFACB9CA"/>
      </right>
      <top style="medium">
        <color rgb="FFACB9CA"/>
      </top>
      <bottom/>
      <diagonal/>
    </border>
    <border>
      <left style="medium">
        <color rgb="FFACB9CA"/>
      </left>
      <right/>
      <top/>
      <bottom/>
      <diagonal/>
    </border>
    <border>
      <left style="medium">
        <color rgb="FFACB9CA"/>
      </left>
      <right style="medium">
        <color rgb="FFACB9CA"/>
      </right>
      <top/>
      <bottom/>
      <diagonal/>
    </border>
    <border>
      <left style="medium">
        <color rgb="FF44546A"/>
      </left>
      <right/>
      <top/>
      <bottom/>
      <diagonal/>
    </border>
    <border>
      <left style="medium">
        <color rgb="FF44546A"/>
      </left>
      <right style="medium">
        <color rgb="FFACB9CA"/>
      </right>
      <top/>
      <bottom/>
      <diagonal/>
    </border>
    <border>
      <left style="medium">
        <color rgb="FFACB9CA"/>
      </left>
      <right style="medium">
        <color rgb="FF44546A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 tint="-0.0499893185216834"/>
      </top>
      <bottom/>
      <diagonal/>
    </border>
    <border>
      <left style="hair">
        <color theme="1" tint="0.499984740745262"/>
      </left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</borders>
  <cellStyleXfs count="20">
    <xf numFmtId="0" fontId="9" fillId="0" borderId="0"/>
    <xf numFmtId="0" fontId="34" fillId="0" borderId="0"/>
    <xf numFmtId="172" fontId="34" fillId="0" borderId="0"/>
    <xf numFmtId="44" fontId="9" fillId="0" borderId="0"/>
    <xf numFmtId="0" fontId="1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2" fontId="34" fillId="0" borderId="0"/>
    <xf numFmtId="44" fontId="9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</cellStyleXfs>
  <cellXfs count="552">
    <xf numFmtId="0" fontId="0" fillId="0" borderId="0" pivotButton="0" quotePrefix="0" xfId="0"/>
    <xf numFmtId="0" fontId="1" fillId="0" borderId="0" pivotButton="0" quotePrefix="0" xfId="0"/>
    <xf numFmtId="0" fontId="5" fillId="3" borderId="2" applyAlignment="1" pivotButton="0" quotePrefix="0" xfId="0">
      <alignment horizontal="left" vertical="center" wrapText="1"/>
    </xf>
    <xf numFmtId="0" fontId="0" fillId="0" borderId="12" pivotButton="0" quotePrefix="0" xfId="0"/>
    <xf numFmtId="0" fontId="5" fillId="3" borderId="2" applyAlignment="1" pivotButton="0" quotePrefix="0" xfId="0">
      <alignment horizontal="center" vertical="center" wrapText="1"/>
    </xf>
    <xf numFmtId="0" fontId="7" fillId="3" borderId="14" applyAlignment="1" pivotButton="0" quotePrefix="0" xfId="0">
      <alignment horizontal="center" vertical="center" wrapText="1"/>
    </xf>
    <xf numFmtId="0" fontId="7" fillId="3" borderId="16" applyAlignment="1" pivotButton="0" quotePrefix="0" xfId="0">
      <alignment horizontal="center" vertical="center" wrapText="1"/>
    </xf>
    <xf numFmtId="0" fontId="5" fillId="3" borderId="14" applyAlignment="1" pivotButton="0" quotePrefix="0" xfId="0">
      <alignment horizontal="left" vertical="center" wrapText="1"/>
    </xf>
    <xf numFmtId="0" fontId="14" fillId="5" borderId="14" applyAlignment="1" pivotButton="0" quotePrefix="0" xfId="0">
      <alignment vertical="center" wrapText="1"/>
    </xf>
    <xf numFmtId="0" fontId="10" fillId="6" borderId="19" applyAlignment="1" pivotButton="0" quotePrefix="0" xfId="1">
      <alignment horizontal="center" vertical="center"/>
    </xf>
    <xf numFmtId="0" fontId="10" fillId="6" borderId="16" applyAlignment="1" pivotButton="0" quotePrefix="0" xfId="1">
      <alignment horizontal="center" vertical="center"/>
    </xf>
    <xf numFmtId="0" fontId="17" fillId="0" borderId="20" applyAlignment="1" pivotButton="0" quotePrefix="0" xfId="0">
      <alignment horizontal="center" vertical="center"/>
    </xf>
    <xf numFmtId="164" fontId="17" fillId="0" borderId="20" applyAlignment="1" pivotButton="0" quotePrefix="0" xfId="1">
      <alignment horizontal="center" vertical="center"/>
    </xf>
    <xf numFmtId="4" fontId="17" fillId="0" borderId="21" applyAlignment="1" pivotButton="0" quotePrefix="0" xfId="1">
      <alignment horizontal="right" vertical="center"/>
    </xf>
    <xf numFmtId="0" fontId="16" fillId="7" borderId="23" applyAlignment="1" pivotButton="0" quotePrefix="0" xfId="0">
      <alignment horizontal="center" vertical="center" wrapText="1"/>
    </xf>
    <xf numFmtId="0" fontId="17" fillId="0" borderId="20" applyAlignment="1" pivotButton="0" quotePrefix="0" xfId="0">
      <alignment horizontal="center" vertical="center" wrapText="1"/>
    </xf>
    <xf numFmtId="165" fontId="0" fillId="0" borderId="0" pivotButton="0" quotePrefix="0" xfId="0"/>
    <xf numFmtId="164" fontId="17" fillId="0" borderId="24" applyAlignment="1" pivotButton="0" quotePrefix="0" xfId="2">
      <alignment horizontal="right" vertical="center"/>
    </xf>
    <xf numFmtId="164" fontId="17" fillId="0" borderId="26" applyAlignment="1" pivotButton="0" quotePrefix="0" xfId="2">
      <alignment horizontal="right" vertical="center"/>
    </xf>
    <xf numFmtId="164" fontId="0" fillId="0" borderId="0" pivotButton="0" quotePrefix="0" xfId="0"/>
    <xf numFmtId="0" fontId="27" fillId="0" borderId="0" pivotButton="0" quotePrefix="0" xfId="0"/>
    <xf numFmtId="4" fontId="17" fillId="0" borderId="22" applyAlignment="1" pivotButton="0" quotePrefix="0" xfId="1">
      <alignment horizontal="right" vertical="center"/>
    </xf>
    <xf numFmtId="0" fontId="10" fillId="6" borderId="14" applyAlignment="1" pivotButton="0" quotePrefix="0" xfId="1">
      <alignment horizontal="center" vertical="center"/>
    </xf>
    <xf numFmtId="3" fontId="5" fillId="3" borderId="14" applyAlignment="1" pivotButton="0" quotePrefix="0" xfId="0">
      <alignment horizontal="center" vertical="center" wrapText="1"/>
    </xf>
    <xf numFmtId="0" fontId="0" fillId="0" borderId="27" pivotButton="0" quotePrefix="0" xfId="0"/>
    <xf numFmtId="0" fontId="1" fillId="0" borderId="1" pivotButton="0" quotePrefix="0" xfId="0"/>
    <xf numFmtId="0" fontId="0" fillId="0" borderId="0" applyAlignment="1" pivotButton="0" quotePrefix="0" xfId="0">
      <alignment vertical="center"/>
    </xf>
    <xf numFmtId="0" fontId="16" fillId="7" borderId="29" applyAlignment="1" pivotButton="0" quotePrefix="0" xfId="0">
      <alignment horizontal="center" vertical="center" wrapText="1"/>
    </xf>
    <xf numFmtId="0" fontId="17" fillId="0" borderId="25" applyAlignment="1" pivotButton="0" quotePrefix="0" xfId="0">
      <alignment horizontal="center" vertical="center" wrapText="1"/>
    </xf>
    <xf numFmtId="4" fontId="17" fillId="0" borderId="30" applyAlignment="1" pivotButton="0" quotePrefix="0" xfId="1">
      <alignment horizontal="center" vertical="center"/>
    </xf>
    <xf numFmtId="4" fontId="17" fillId="0" borderId="31" applyAlignment="1" pivotButton="0" quotePrefix="0" xfId="1">
      <alignment horizontal="right" vertical="center"/>
    </xf>
    <xf numFmtId="0" fontId="3" fillId="6" borderId="16" applyAlignment="1" pivotButton="0" quotePrefix="0" xfId="0">
      <alignment vertical="center"/>
    </xf>
    <xf numFmtId="0" fontId="3" fillId="6" borderId="18" applyAlignment="1" pivotButton="0" quotePrefix="0" xfId="0">
      <alignment vertical="center"/>
    </xf>
    <xf numFmtId="0" fontId="10" fillId="6" borderId="18" applyAlignment="1" pivotButton="0" quotePrefix="0" xfId="1">
      <alignment horizontal="center" vertical="center" wrapText="1"/>
    </xf>
    <xf numFmtId="0" fontId="15" fillId="6" borderId="14" applyAlignment="1" pivotButton="0" quotePrefix="0" xfId="1">
      <alignment horizontal="center" vertical="center" wrapText="1"/>
    </xf>
    <xf numFmtId="164" fontId="30" fillId="2" borderId="20" applyAlignment="1" pivotButton="0" quotePrefix="0" xfId="2">
      <alignment vertical="center"/>
    </xf>
    <xf numFmtId="164" fontId="30" fillId="0" borderId="20" applyAlignment="1" pivotButton="0" quotePrefix="0" xfId="2">
      <alignment vertical="center"/>
    </xf>
    <xf numFmtId="0" fontId="29" fillId="0" borderId="20" applyAlignment="1" pivotButton="0" quotePrefix="0" xfId="0">
      <alignment horizontal="center" vertical="center" wrapText="1" readingOrder="1"/>
    </xf>
    <xf numFmtId="3" fontId="31" fillId="6" borderId="18" applyAlignment="1" applyProtection="1" pivotButton="0" quotePrefix="0" xfId="1">
      <alignment horizontal="right" vertical="center"/>
      <protection locked="0" hidden="0"/>
    </xf>
    <xf numFmtId="164" fontId="31" fillId="6" borderId="14" applyAlignment="1" pivotButton="0" quotePrefix="0" xfId="2">
      <alignment vertical="center"/>
    </xf>
    <xf numFmtId="0" fontId="25" fillId="0" borderId="25" applyAlignment="1" pivotButton="0" quotePrefix="0" xfId="0">
      <alignment horizontal="center" vertical="center" wrapText="1" readingOrder="1"/>
    </xf>
    <xf numFmtId="0" fontId="11" fillId="0" borderId="0" pivotButton="0" quotePrefix="0" xfId="0"/>
    <xf numFmtId="0" fontId="5" fillId="3" borderId="14" applyAlignment="1" pivotButton="0" quotePrefix="0" xfId="0">
      <alignment horizontal="center" vertical="center" wrapText="1"/>
    </xf>
    <xf numFmtId="3" fontId="5" fillId="3" borderId="18" applyAlignment="1" pivotButton="0" quotePrefix="0" xfId="0">
      <alignment horizontal="center" vertical="center" wrapText="1"/>
    </xf>
    <xf numFmtId="3" fontId="1" fillId="0" borderId="2" applyAlignment="1" pivotButton="0" quotePrefix="0" xfId="0">
      <alignment vertical="center"/>
    </xf>
    <xf numFmtId="3" fontId="1" fillId="0" borderId="8" applyAlignment="1" pivotButton="0" quotePrefix="0" xfId="0">
      <alignment vertical="center"/>
    </xf>
    <xf numFmtId="3" fontId="1" fillId="0" borderId="10" applyAlignment="1" pivotButton="0" quotePrefix="0" xfId="0">
      <alignment vertical="center"/>
    </xf>
    <xf numFmtId="14" fontId="1" fillId="0" borderId="14" applyAlignment="1" pivotButton="0" quotePrefix="0" xfId="0">
      <alignment horizontal="center" vertical="center"/>
    </xf>
    <xf numFmtId="14" fontId="4" fillId="13" borderId="33" applyAlignment="1" pivotButton="0" quotePrefix="0" xfId="0">
      <alignment horizontal="center" vertical="center" wrapText="1"/>
    </xf>
    <xf numFmtId="14" fontId="0" fillId="0" borderId="0" pivotButton="0" quotePrefix="0" xfId="0"/>
    <xf numFmtId="0" fontId="0" fillId="0" borderId="35" pivotButton="0" quotePrefix="0" xfId="0"/>
    <xf numFmtId="0" fontId="0" fillId="0" borderId="37" pivotButton="0" quotePrefix="0" xfId="0"/>
    <xf numFmtId="3" fontId="1" fillId="13" borderId="14" applyAlignment="1" pivotButton="0" quotePrefix="0" xfId="0">
      <alignment horizontal="center" vertical="center"/>
    </xf>
    <xf numFmtId="3" fontId="1" fillId="0" borderId="14" applyAlignment="1" pivotButton="0" quotePrefix="0" xfId="0">
      <alignment horizontal="center" vertical="center"/>
    </xf>
    <xf numFmtId="2" fontId="1" fillId="0" borderId="2" applyAlignment="1" pivotButton="0" quotePrefix="0" xfId="0">
      <alignment horizontal="right"/>
    </xf>
    <xf numFmtId="3" fontId="4" fillId="2" borderId="34" applyAlignment="1" pivotButton="0" quotePrefix="0" xfId="0">
      <alignment horizontal="center" vertical="center"/>
    </xf>
    <xf numFmtId="49" fontId="17" fillId="0" borderId="20" applyAlignment="1" pivotButton="0" quotePrefix="0" xfId="1">
      <alignment horizontal="center" vertical="center"/>
    </xf>
    <xf numFmtId="3" fontId="0" fillId="0" borderId="14" pivotButton="0" quotePrefix="0" xfId="0"/>
    <xf numFmtId="3" fontId="0" fillId="0" borderId="2" pivotButton="0" quotePrefix="0" xfId="0"/>
    <xf numFmtId="0" fontId="5" fillId="3" borderId="17" applyAlignment="1" pivotButton="0" quotePrefix="0" xfId="0">
      <alignment horizontal="left" vertical="center" wrapText="1"/>
    </xf>
    <xf numFmtId="0" fontId="5" fillId="3" borderId="8" applyAlignment="1" pivotButton="0" quotePrefix="0" xfId="0">
      <alignment horizontal="left" vertical="center" wrapText="1"/>
    </xf>
    <xf numFmtId="0" fontId="7" fillId="3" borderId="1" applyAlignment="1" pivotButton="0" quotePrefix="0" xfId="0">
      <alignment horizontal="center" vertical="center" wrapText="1"/>
    </xf>
    <xf numFmtId="0" fontId="7" fillId="3" borderId="4" applyAlignment="1" pivotButton="0" quotePrefix="0" xfId="0">
      <alignment horizontal="center" vertical="center" wrapText="1"/>
    </xf>
    <xf numFmtId="3" fontId="1" fillId="0" borderId="14" pivotButton="0" quotePrefix="0" xfId="0"/>
    <xf numFmtId="0" fontId="0" fillId="0" borderId="14" pivotButton="0" quotePrefix="0" xfId="0"/>
    <xf numFmtId="3" fontId="0" fillId="0" borderId="32" pivotButton="0" quotePrefix="0" xfId="0"/>
    <xf numFmtId="3" fontId="0" fillId="0" borderId="13" pivotButton="0" quotePrefix="0" xfId="0"/>
    <xf numFmtId="0" fontId="4" fillId="2" borderId="32" applyAlignment="1" pivotButton="0" quotePrefix="0" xfId="0">
      <alignment horizontal="center" vertical="center"/>
    </xf>
    <xf numFmtId="0" fontId="4" fillId="2" borderId="35" applyAlignment="1" pivotButton="0" quotePrefix="0" xfId="0">
      <alignment horizontal="center" vertical="center"/>
    </xf>
    <xf numFmtId="0" fontId="4" fillId="2" borderId="32" applyAlignment="1" pivotButton="0" quotePrefix="0" xfId="0">
      <alignment horizontal="center" vertical="center" wrapText="1"/>
    </xf>
    <xf numFmtId="3" fontId="4" fillId="2" borderId="34" applyAlignment="1" pivotButton="0" quotePrefix="0" xfId="0">
      <alignment horizontal="center" vertical="center" wrapText="1"/>
    </xf>
    <xf numFmtId="0" fontId="4" fillId="13" borderId="35" applyAlignment="1" pivotButton="0" quotePrefix="0" xfId="0">
      <alignment horizontal="center" vertical="center"/>
    </xf>
    <xf numFmtId="4" fontId="17" fillId="0" borderId="20" applyAlignment="1" pivotButton="0" quotePrefix="0" xfId="0">
      <alignment horizontal="center" vertical="center"/>
    </xf>
    <xf numFmtId="0" fontId="34" fillId="2" borderId="0" pivotButton="0" quotePrefix="0" xfId="0"/>
    <xf numFmtId="3" fontId="4" fillId="13" borderId="34" applyAlignment="1" pivotButton="0" quotePrefix="0" xfId="0">
      <alignment horizontal="center" vertical="center"/>
    </xf>
    <xf numFmtId="0" fontId="6" fillId="2" borderId="0" applyAlignment="1" pivotButton="0" quotePrefix="0" xfId="1">
      <alignment horizontal="center" vertical="center"/>
    </xf>
    <xf numFmtId="49" fontId="6" fillId="2" borderId="0" applyAlignment="1" pivotButton="0" quotePrefix="0" xfId="1">
      <alignment horizontal="center" vertical="center"/>
    </xf>
    <xf numFmtId="1" fontId="46" fillId="2" borderId="0" applyAlignment="1" pivotButton="0" quotePrefix="0" xfId="1">
      <alignment horizontal="center" vertical="center"/>
    </xf>
    <xf numFmtId="0" fontId="47" fillId="2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vertical="center"/>
    </xf>
    <xf numFmtId="0" fontId="6" fillId="0" borderId="0" pivotButton="0" quotePrefix="0" xfId="1"/>
    <xf numFmtId="0" fontId="48" fillId="2" borderId="0" applyAlignment="1" pivotButton="0" quotePrefix="0" xfId="1">
      <alignment horizontal="center" vertical="center"/>
    </xf>
    <xf numFmtId="0" fontId="49" fillId="2" borderId="0" applyAlignment="1" pivotButton="0" quotePrefix="0" xfId="1">
      <alignment horizontal="center" vertical="center"/>
    </xf>
    <xf numFmtId="0" fontId="48" fillId="2" borderId="0" applyAlignment="1" pivotButton="0" quotePrefix="0" xfId="1">
      <alignment horizontal="right" vertical="center"/>
    </xf>
    <xf numFmtId="0" fontId="49" fillId="2" borderId="0" applyAlignment="1" pivotButton="0" quotePrefix="0" xfId="1">
      <alignment horizontal="left" vertical="center"/>
    </xf>
    <xf numFmtId="49" fontId="49" fillId="2" borderId="0" applyAlignment="1" pivotButton="0" quotePrefix="0" xfId="1">
      <alignment horizontal="center" vertical="center"/>
    </xf>
    <xf numFmtId="0" fontId="50" fillId="2" borderId="0" applyAlignment="1" pivotButton="0" quotePrefix="0" xfId="1">
      <alignment horizontal="center" vertical="center"/>
    </xf>
    <xf numFmtId="166" fontId="51" fillId="2" borderId="0" applyAlignment="1" pivotButton="0" quotePrefix="0" xfId="1">
      <alignment horizontal="center" vertical="center"/>
    </xf>
    <xf numFmtId="0" fontId="52" fillId="2" borderId="0" applyAlignment="1" pivotButton="0" quotePrefix="0" xfId="1">
      <alignment horizontal="left" vertical="center"/>
    </xf>
    <xf numFmtId="0" fontId="53" fillId="2" borderId="58" applyAlignment="1" pivotButton="0" quotePrefix="0" xfId="1">
      <alignment horizontal="center" vertical="center"/>
    </xf>
    <xf numFmtId="0" fontId="52" fillId="2" borderId="0" applyAlignment="1" pivotButton="0" quotePrefix="0" xfId="1">
      <alignment horizontal="center" vertical="center"/>
    </xf>
    <xf numFmtId="0" fontId="51" fillId="2" borderId="0" applyAlignment="1" pivotButton="0" quotePrefix="0" xfId="1">
      <alignment horizontal="center" vertical="center"/>
    </xf>
    <xf numFmtId="0" fontId="54" fillId="12" borderId="60" applyAlignment="1" pivotButton="0" quotePrefix="0" xfId="1">
      <alignment horizontal="left" vertical="center"/>
    </xf>
    <xf numFmtId="0" fontId="54" fillId="12" borderId="61" applyAlignment="1" pivotButton="0" quotePrefix="0" xfId="1">
      <alignment horizontal="center" vertical="center"/>
    </xf>
    <xf numFmtId="0" fontId="6" fillId="12" borderId="59" applyAlignment="1" pivotButton="0" quotePrefix="0" xfId="1">
      <alignment horizontal="center" vertical="center"/>
    </xf>
    <xf numFmtId="0" fontId="54" fillId="12" borderId="65" applyAlignment="1" pivotButton="0" quotePrefix="0" xfId="1">
      <alignment horizontal="center" vertical="center"/>
    </xf>
    <xf numFmtId="0" fontId="54" fillId="12" borderId="66" applyAlignment="1" pivotButton="0" quotePrefix="0" xfId="1">
      <alignment horizontal="center" vertical="center"/>
    </xf>
    <xf numFmtId="0" fontId="54" fillId="12" borderId="62" applyAlignment="1" pivotButton="0" quotePrefix="0" xfId="1">
      <alignment horizontal="center" vertical="center"/>
    </xf>
    <xf numFmtId="1" fontId="55" fillId="12" borderId="62" applyAlignment="1" pivotButton="0" quotePrefix="0" xfId="1">
      <alignment horizontal="center" vertical="center"/>
    </xf>
    <xf numFmtId="0" fontId="54" fillId="12" borderId="60" applyAlignment="1" pivotButton="0" quotePrefix="0" xfId="1">
      <alignment horizontal="center" vertical="center"/>
    </xf>
    <xf numFmtId="0" fontId="54" fillId="12" borderId="62" applyAlignment="1" pivotButton="0" quotePrefix="0" xfId="1">
      <alignment horizontal="center" vertical="center" wrapText="1"/>
    </xf>
    <xf numFmtId="0" fontId="56" fillId="0" borderId="0" applyAlignment="1" pivotButton="0" quotePrefix="0" xfId="1">
      <alignment horizontal="center" vertical="center"/>
    </xf>
    <xf numFmtId="3" fontId="57" fillId="0" borderId="68" applyAlignment="1" pivotButton="0" quotePrefix="0" xfId="1">
      <alignment horizontal="center" vertical="center"/>
    </xf>
    <xf numFmtId="1" fontId="46" fillId="0" borderId="68" applyAlignment="1" pivotButton="0" quotePrefix="0" xfId="1">
      <alignment horizontal="center" vertical="center"/>
    </xf>
    <xf numFmtId="3" fontId="57" fillId="10" borderId="69" applyAlignment="1" pivotButton="0" quotePrefix="0" xfId="1">
      <alignment horizontal="center" vertical="center"/>
    </xf>
    <xf numFmtId="3" fontId="57" fillId="0" borderId="71" applyAlignment="1" pivotButton="0" quotePrefix="0" xfId="1">
      <alignment horizontal="center" vertical="center"/>
    </xf>
    <xf numFmtId="165" fontId="59" fillId="0" borderId="68" applyAlignment="1" pivotButton="0" quotePrefix="0" xfId="1">
      <alignment horizontal="center" vertical="center"/>
    </xf>
    <xf numFmtId="4" fontId="60" fillId="0" borderId="68" applyAlignment="1" pivotButton="0" quotePrefix="0" xfId="1">
      <alignment horizontal="center" vertical="center"/>
    </xf>
    <xf numFmtId="3" fontId="6" fillId="0" borderId="0" applyAlignment="1" pivotButton="0" quotePrefix="0" xfId="1">
      <alignment horizontal="center" vertical="center"/>
    </xf>
    <xf numFmtId="15" fontId="57" fillId="10" borderId="72" applyAlignment="1" pivotButton="0" quotePrefix="0" xfId="1">
      <alignment horizontal="center" vertical="center"/>
    </xf>
    <xf numFmtId="0" fontId="57" fillId="10" borderId="72" applyAlignment="1" pivotButton="0" quotePrefix="0" xfId="1">
      <alignment horizontal="center" vertical="center"/>
    </xf>
    <xf numFmtId="49" fontId="57" fillId="10" borderId="72" applyAlignment="1" pivotButton="0" quotePrefix="0" xfId="1">
      <alignment horizontal="center" vertical="center"/>
    </xf>
    <xf numFmtId="3" fontId="57" fillId="10" borderId="72" applyAlignment="1" pivotButton="0" quotePrefix="0" xfId="1">
      <alignment horizontal="center" vertical="center"/>
    </xf>
    <xf numFmtId="1" fontId="46" fillId="10" borderId="72" applyAlignment="1" pivotButton="0" quotePrefix="0" xfId="1">
      <alignment horizontal="center" vertical="center"/>
    </xf>
    <xf numFmtId="3" fontId="57" fillId="10" borderId="68" applyAlignment="1" pivotButton="0" quotePrefix="0" xfId="1">
      <alignment horizontal="center" vertical="center"/>
    </xf>
    <xf numFmtId="167" fontId="59" fillId="10" borderId="68" applyAlignment="1" pivotButton="0" quotePrefix="0" xfId="1">
      <alignment horizontal="center" vertical="center"/>
    </xf>
    <xf numFmtId="4" fontId="60" fillId="10" borderId="68" applyAlignment="1" pivotButton="0" quotePrefix="0" xfId="1">
      <alignment horizontal="center" vertical="center"/>
    </xf>
    <xf numFmtId="3" fontId="6" fillId="10" borderId="0" applyAlignment="1" pivotButton="0" quotePrefix="0" xfId="1">
      <alignment horizontal="center" vertical="center"/>
    </xf>
    <xf numFmtId="0" fontId="6" fillId="10" borderId="0" applyAlignment="1" pivotButton="0" quotePrefix="0" xfId="1">
      <alignment horizontal="center" vertical="center"/>
    </xf>
    <xf numFmtId="0" fontId="61" fillId="0" borderId="0" applyAlignment="1" pivotButton="0" quotePrefix="0" xfId="1">
      <alignment horizontal="center" vertical="center"/>
    </xf>
    <xf numFmtId="1" fontId="61" fillId="0" borderId="0" applyAlignment="1" pivotButton="0" quotePrefix="0" xfId="1">
      <alignment horizontal="center" vertical="center"/>
    </xf>
    <xf numFmtId="49" fontId="61" fillId="0" borderId="0" applyAlignment="1" pivotButton="0" quotePrefix="0" xfId="1">
      <alignment horizontal="center" vertical="center"/>
    </xf>
    <xf numFmtId="0" fontId="61" fillId="0" borderId="0" applyAlignment="1" pivotButton="0" quotePrefix="0" xfId="1">
      <alignment horizontal="center"/>
    </xf>
    <xf numFmtId="0" fontId="61" fillId="0" borderId="0" pivotButton="0" quotePrefix="0" xfId="1"/>
    <xf numFmtId="0" fontId="6" fillId="2" borderId="0" applyAlignment="1" pivotButton="0" quotePrefix="0" xfId="1">
      <alignment horizontal="center"/>
    </xf>
    <xf numFmtId="49" fontId="6" fillId="2" borderId="0" applyAlignment="1" pivotButton="0" quotePrefix="0" xfId="1">
      <alignment horizontal="center"/>
    </xf>
    <xf numFmtId="1" fontId="46" fillId="2" borderId="0" applyAlignment="1" pivotButton="0" quotePrefix="0" xfId="1">
      <alignment horizontal="center"/>
    </xf>
    <xf numFmtId="0" fontId="6" fillId="0" borderId="0" applyAlignment="1" pivotButton="0" quotePrefix="0" xfId="1">
      <alignment horizontal="center"/>
    </xf>
    <xf numFmtId="0" fontId="6" fillId="2" borderId="0" applyAlignment="1" pivotButton="0" quotePrefix="0" xfId="1">
      <alignment horizontal="left"/>
    </xf>
    <xf numFmtId="0" fontId="53" fillId="2" borderId="58" applyAlignment="1" pivotButton="0" quotePrefix="0" xfId="1">
      <alignment horizontal="center"/>
    </xf>
    <xf numFmtId="0" fontId="51" fillId="2" borderId="0" applyAlignment="1" pivotButton="0" quotePrefix="0" xfId="1">
      <alignment horizontal="center"/>
    </xf>
    <xf numFmtId="1" fontId="6" fillId="12" borderId="59" applyAlignment="1" pivotButton="0" quotePrefix="0" xfId="1">
      <alignment horizontal="center"/>
    </xf>
    <xf numFmtId="1" fontId="54" fillId="12" borderId="59" applyAlignment="1" pivotButton="0" quotePrefix="0" xfId="1">
      <alignment horizontal="center" vertical="center"/>
    </xf>
    <xf numFmtId="0" fontId="6" fillId="12" borderId="59" applyAlignment="1" pivotButton="0" quotePrefix="0" xfId="1">
      <alignment horizontal="center"/>
    </xf>
    <xf numFmtId="1" fontId="54" fillId="12" borderId="62" applyAlignment="1" pivotButton="0" quotePrefix="0" xfId="1">
      <alignment horizontal="center" vertical="center"/>
    </xf>
    <xf numFmtId="1" fontId="57" fillId="0" borderId="68" applyAlignment="1" pivotButton="0" quotePrefix="0" xfId="1">
      <alignment horizontal="center" vertical="center"/>
    </xf>
    <xf numFmtId="167" fontId="59" fillId="0" borderId="68" applyAlignment="1" pivotButton="0" quotePrefix="0" xfId="1">
      <alignment horizontal="center" vertical="center"/>
    </xf>
    <xf numFmtId="4" fontId="60" fillId="0" borderId="68" applyAlignment="1" pivotButton="0" quotePrefix="0" xfId="1">
      <alignment horizontal="center"/>
    </xf>
    <xf numFmtId="3" fontId="6" fillId="0" borderId="0" applyAlignment="1" pivotButton="0" quotePrefix="0" xfId="1">
      <alignment horizontal="center"/>
    </xf>
    <xf numFmtId="15" fontId="57" fillId="10" borderId="68" applyAlignment="1" pivotButton="0" quotePrefix="0" xfId="1">
      <alignment horizontal="center" vertical="center"/>
    </xf>
    <xf numFmtId="0" fontId="57" fillId="10" borderId="68" applyAlignment="1" pivotButton="0" quotePrefix="0" xfId="1">
      <alignment horizontal="center" vertical="center"/>
    </xf>
    <xf numFmtId="49" fontId="57" fillId="10" borderId="68" applyAlignment="1" pivotButton="0" quotePrefix="0" xfId="1">
      <alignment horizontal="center" vertical="center"/>
    </xf>
    <xf numFmtId="1" fontId="57" fillId="10" borderId="68" applyAlignment="1" pivotButton="0" quotePrefix="0" xfId="1">
      <alignment horizontal="center" vertical="center"/>
    </xf>
    <xf numFmtId="4" fontId="60" fillId="10" borderId="68" applyAlignment="1" pivotButton="0" quotePrefix="0" xfId="1">
      <alignment horizontal="center"/>
    </xf>
    <xf numFmtId="3" fontId="6" fillId="10" borderId="0" applyAlignment="1" pivotButton="0" quotePrefix="0" xfId="1">
      <alignment horizontal="center"/>
    </xf>
    <xf numFmtId="49" fontId="61" fillId="0" borderId="0" applyAlignment="1" pivotButton="0" quotePrefix="0" xfId="1">
      <alignment horizontal="center"/>
    </xf>
    <xf numFmtId="1" fontId="61" fillId="0" borderId="0" applyAlignment="1" pivotButton="0" quotePrefix="0" xfId="1">
      <alignment horizontal="center"/>
    </xf>
    <xf numFmtId="0" fontId="58" fillId="0" borderId="70" applyAlignment="1" pivotButton="0" quotePrefix="0" xfId="1">
      <alignment horizontal="center" vertical="center" wrapText="1" shrinkToFit="1"/>
    </xf>
    <xf numFmtId="0" fontId="0" fillId="11" borderId="0" pivotButton="0" quotePrefix="0" xfId="0"/>
    <xf numFmtId="0" fontId="0" fillId="11" borderId="35" pivotButton="0" quotePrefix="0" xfId="0"/>
    <xf numFmtId="0" fontId="6" fillId="2" borderId="0" pivotButton="0" quotePrefix="0" xfId="0"/>
    <xf numFmtId="0" fontId="30" fillId="2" borderId="20" applyAlignment="1" pivotButton="0" quotePrefix="0" xfId="2">
      <alignment horizontal="center" vertical="center"/>
    </xf>
    <xf numFmtId="0" fontId="6" fillId="0" borderId="54" pivotButton="0" quotePrefix="0" xfId="0"/>
    <xf numFmtId="0" fontId="68" fillId="27" borderId="3" applyAlignment="1" pivotButton="0" quotePrefix="0" xfId="0">
      <alignment vertical="center"/>
    </xf>
    <xf numFmtId="0" fontId="62" fillId="19" borderId="6" applyAlignment="1" pivotButton="0" quotePrefix="0" xfId="0">
      <alignment vertical="center"/>
    </xf>
    <xf numFmtId="0" fontId="62" fillId="19" borderId="0" applyAlignment="1" pivotButton="0" quotePrefix="0" xfId="0">
      <alignment vertical="center"/>
    </xf>
    <xf numFmtId="0" fontId="0" fillId="0" borderId="35" applyAlignment="1" pivotButton="0" quotePrefix="0" xfId="0">
      <alignment horizontal="left"/>
    </xf>
    <xf numFmtId="14" fontId="0" fillId="0" borderId="35" applyAlignment="1" pivotButton="0" quotePrefix="0" xfId="0">
      <alignment horizontal="left"/>
    </xf>
    <xf numFmtId="0" fontId="68" fillId="27" borderId="35" applyAlignment="1" pivotButton="0" quotePrefix="0" xfId="0">
      <alignment vertical="center"/>
    </xf>
    <xf numFmtId="0" fontId="73" fillId="27" borderId="35" applyAlignment="1" pivotButton="0" quotePrefix="0" xfId="0">
      <alignment horizontal="center" vertical="center"/>
    </xf>
    <xf numFmtId="0" fontId="74" fillId="27" borderId="35" applyAlignment="1" pivotButton="0" quotePrefix="0" xfId="0">
      <alignment horizontal="center" vertical="center"/>
    </xf>
    <xf numFmtId="0" fontId="75" fillId="27" borderId="35" applyAlignment="1" pivotButton="0" quotePrefix="0" xfId="0">
      <alignment horizontal="center" vertical="center"/>
    </xf>
    <xf numFmtId="0" fontId="77" fillId="30" borderId="28" applyAlignment="1" pivotButton="0" quotePrefix="0" xfId="0">
      <alignment horizontal="center" vertical="center"/>
    </xf>
    <xf numFmtId="0" fontId="78" fillId="31" borderId="28" applyAlignment="1" pivotButton="0" quotePrefix="0" xfId="0">
      <alignment horizontal="center" vertical="center"/>
    </xf>
    <xf numFmtId="3" fontId="79" fillId="32" borderId="35" applyAlignment="1" pivotButton="0" quotePrefix="0" xfId="0">
      <alignment horizontal="center" vertical="center"/>
    </xf>
    <xf numFmtId="3" fontId="79" fillId="33" borderId="35" applyAlignment="1" pivotButton="0" quotePrefix="0" xfId="0">
      <alignment horizontal="center" vertical="center"/>
    </xf>
    <xf numFmtId="3" fontId="79" fillId="29" borderId="37" applyAlignment="1" pivotButton="0" quotePrefix="0" xfId="0">
      <alignment horizontal="center" vertical="center"/>
    </xf>
    <xf numFmtId="3" fontId="79" fillId="29" borderId="35" applyAlignment="1" pivotButton="0" quotePrefix="0" xfId="0">
      <alignment horizontal="center" vertical="center"/>
    </xf>
    <xf numFmtId="3" fontId="80" fillId="32" borderId="35" applyAlignment="1" pivotButton="0" quotePrefix="0" xfId="0">
      <alignment horizontal="center" vertical="center" wrapText="1"/>
    </xf>
    <xf numFmtId="3" fontId="79" fillId="33" borderId="34" applyAlignment="1" pivotButton="0" quotePrefix="0" xfId="0">
      <alignment horizontal="center" vertical="center"/>
    </xf>
    <xf numFmtId="0" fontId="86" fillId="38" borderId="76" applyAlignment="1" pivotButton="0" quotePrefix="0" xfId="0">
      <alignment vertical="center" wrapText="1"/>
    </xf>
    <xf numFmtId="49" fontId="87" fillId="39" borderId="79" applyAlignment="1" pivotButton="0" quotePrefix="0" xfId="0">
      <alignment horizontal="center" vertical="center"/>
    </xf>
    <xf numFmtId="49" fontId="88" fillId="39" borderId="80" applyAlignment="1" pivotButton="0" quotePrefix="0" xfId="0">
      <alignment horizontal="left" vertical="center"/>
    </xf>
    <xf numFmtId="49" fontId="88" fillId="43" borderId="85" applyAlignment="1" pivotButton="0" quotePrefix="0" xfId="0">
      <alignment horizontal="left" vertical="center"/>
    </xf>
    <xf numFmtId="0" fontId="88" fillId="42" borderId="84" applyAlignment="1" pivotButton="0" quotePrefix="0" xfId="0">
      <alignment horizontal="center" vertical="center"/>
    </xf>
    <xf numFmtId="3" fontId="90" fillId="44" borderId="40" applyAlignment="1" pivotButton="0" quotePrefix="0" xfId="0">
      <alignment horizontal="center" vertical="center"/>
    </xf>
    <xf numFmtId="0" fontId="91" fillId="0" borderId="0" applyAlignment="1" pivotButton="0" quotePrefix="0" xfId="0">
      <alignment horizontal="center" vertical="center"/>
    </xf>
    <xf numFmtId="3" fontId="90" fillId="0" borderId="0" applyAlignment="1" pivotButton="0" quotePrefix="0" xfId="0">
      <alignment horizontal="center" vertical="center"/>
    </xf>
    <xf numFmtId="0" fontId="90" fillId="0" borderId="0" applyAlignment="1" pivotButton="0" quotePrefix="0" xfId="0">
      <alignment horizontal="center" vertical="center"/>
    </xf>
    <xf numFmtId="0" fontId="83" fillId="16" borderId="0" pivotButton="0" quotePrefix="0" xfId="0"/>
    <xf numFmtId="0" fontId="92" fillId="16" borderId="0" pivotButton="0" quotePrefix="0" xfId="0"/>
    <xf numFmtId="3" fontId="93" fillId="16" borderId="0" applyAlignment="1" pivotButton="0" quotePrefix="0" xfId="0">
      <alignment horizontal="left" vertical="center"/>
    </xf>
    <xf numFmtId="0" fontId="94" fillId="16" borderId="0" pivotButton="0" quotePrefix="0" xfId="0"/>
    <xf numFmtId="0" fontId="91" fillId="16" borderId="0" pivotButton="0" quotePrefix="0" xfId="0"/>
    <xf numFmtId="0" fontId="94" fillId="16" borderId="0" applyAlignment="1" pivotButton="0" quotePrefix="0" xfId="0">
      <alignment horizontal="center"/>
    </xf>
    <xf numFmtId="0" fontId="91" fillId="16" borderId="0" applyAlignment="1" pivotButton="0" quotePrefix="0" xfId="0">
      <alignment horizontal="center"/>
    </xf>
    <xf numFmtId="0" fontId="95" fillId="16" borderId="0" pivotButton="0" quotePrefix="0" xfId="0"/>
    <xf numFmtId="0" fontId="83" fillId="0" borderId="0" applyAlignment="1" pivotButton="0" quotePrefix="0" xfId="0">
      <alignment horizontal="center" vertical="center"/>
    </xf>
    <xf numFmtId="14" fontId="83" fillId="0" borderId="0" applyAlignment="1" pivotButton="0" quotePrefix="0" xfId="0">
      <alignment horizontal="left"/>
    </xf>
    <xf numFmtId="0" fontId="83" fillId="0" borderId="0" applyAlignment="1" pivotButton="0" quotePrefix="0" xfId="0">
      <alignment horizontal="left" indent="1"/>
    </xf>
    <xf numFmtId="0" fontId="83" fillId="45" borderId="0" pivotButton="0" quotePrefix="0" xfId="0"/>
    <xf numFmtId="0" fontId="92" fillId="45" borderId="0" applyAlignment="1" pivotButton="0" quotePrefix="0" xfId="0">
      <alignment horizontal="left" vertical="center"/>
    </xf>
    <xf numFmtId="0" fontId="83" fillId="45" borderId="0" applyAlignment="1" pivotButton="0" quotePrefix="0" xfId="0">
      <alignment horizontal="center" vertical="center"/>
    </xf>
    <xf numFmtId="0" fontId="96" fillId="45" borderId="0" applyAlignment="1" pivotButton="0" quotePrefix="0" xfId="0">
      <alignment horizontal="right"/>
    </xf>
    <xf numFmtId="0" fontId="97" fillId="45" borderId="0" applyAlignment="1" pivotButton="0" quotePrefix="0" xfId="0">
      <alignment vertical="center"/>
    </xf>
    <xf numFmtId="0" fontId="98" fillId="45" borderId="0" applyAlignment="1" pivotButton="0" quotePrefix="0" xfId="0">
      <alignment horizontal="left" vertical="center"/>
    </xf>
    <xf numFmtId="0" fontId="96" fillId="45" borderId="0" pivotButton="0" quotePrefix="0" xfId="0"/>
    <xf numFmtId="0" fontId="99" fillId="45" borderId="0" pivotButton="0" quotePrefix="0" xfId="0"/>
    <xf numFmtId="0" fontId="100" fillId="45" borderId="0" pivotButton="0" quotePrefix="0" xfId="0"/>
    <xf numFmtId="0" fontId="105" fillId="47" borderId="92" applyAlignment="1" pivotButton="0" quotePrefix="0" xfId="0">
      <alignment horizontal="center" vertical="center" wrapText="1"/>
    </xf>
    <xf numFmtId="0" fontId="105" fillId="47" borderId="36" applyAlignment="1" pivotButton="0" quotePrefix="0" xfId="0">
      <alignment horizontal="center" vertical="center" wrapText="1"/>
    </xf>
    <xf numFmtId="0" fontId="106" fillId="14" borderId="93" applyAlignment="1" pivotButton="0" quotePrefix="0" xfId="0">
      <alignment horizontal="center" vertical="center" wrapText="1"/>
    </xf>
    <xf numFmtId="0" fontId="107" fillId="46" borderId="33" applyAlignment="1" pivotButton="0" quotePrefix="0" xfId="0">
      <alignment horizontal="center" vertical="center" wrapText="1"/>
    </xf>
    <xf numFmtId="0" fontId="107" fillId="46" borderId="35" applyAlignment="1" pivotButton="0" quotePrefix="0" xfId="0">
      <alignment horizontal="center" vertical="center" wrapText="1"/>
    </xf>
    <xf numFmtId="0" fontId="107" fillId="46" borderId="37" applyAlignment="1" pivotButton="0" quotePrefix="0" xfId="0">
      <alignment horizontal="center" vertical="center" wrapText="1"/>
    </xf>
    <xf numFmtId="0" fontId="101" fillId="48" borderId="94" applyAlignment="1" pivotButton="0" quotePrefix="0" xfId="0">
      <alignment horizontal="center" vertical="center"/>
    </xf>
    <xf numFmtId="0" fontId="101" fillId="48" borderId="0" applyAlignment="1" pivotButton="0" quotePrefix="0" xfId="0">
      <alignment horizontal="center" vertical="center"/>
    </xf>
    <xf numFmtId="0" fontId="108" fillId="48" borderId="7" applyAlignment="1" pivotButton="0" quotePrefix="0" xfId="0">
      <alignment horizontal="center" vertical="center" wrapText="1"/>
    </xf>
    <xf numFmtId="0" fontId="108" fillId="49" borderId="94" applyAlignment="1" pivotButton="0" quotePrefix="0" xfId="0">
      <alignment horizontal="center" vertical="center" wrapText="1"/>
    </xf>
    <xf numFmtId="0" fontId="108" fillId="49" borderId="24" applyAlignment="1" pivotButton="0" quotePrefix="0" xfId="0">
      <alignment horizontal="center" vertical="center" wrapText="1"/>
    </xf>
    <xf numFmtId="0" fontId="108" fillId="49" borderId="95" applyAlignment="1" pivotButton="0" quotePrefix="1" xfId="0">
      <alignment horizontal="center" vertical="center" wrapText="1"/>
    </xf>
    <xf numFmtId="0" fontId="108" fillId="48" borderId="94" applyAlignment="1" pivotButton="0" quotePrefix="0" xfId="0">
      <alignment horizontal="center" vertical="center" wrapText="1"/>
    </xf>
    <xf numFmtId="0" fontId="108" fillId="48" borderId="24" applyAlignment="1" pivotButton="0" quotePrefix="0" xfId="0">
      <alignment horizontal="center" vertical="center" wrapText="1"/>
    </xf>
    <xf numFmtId="0" fontId="108" fillId="48" borderId="52" applyAlignment="1" pivotButton="0" quotePrefix="0" xfId="0">
      <alignment horizontal="center" vertical="center" wrapText="1"/>
    </xf>
    <xf numFmtId="0" fontId="108" fillId="49" borderId="54" applyAlignment="1" pivotButton="0" quotePrefix="1" xfId="0">
      <alignment horizontal="center" vertical="center" wrapText="1"/>
    </xf>
    <xf numFmtId="0" fontId="108" fillId="48" borderId="54" applyAlignment="1" pivotButton="0" quotePrefix="0" xfId="0">
      <alignment horizontal="center" vertical="center" wrapText="1"/>
    </xf>
    <xf numFmtId="0" fontId="108" fillId="48" borderId="95" applyAlignment="1" pivotButton="0" quotePrefix="0" xfId="0">
      <alignment horizontal="center" vertical="center" wrapText="1"/>
    </xf>
    <xf numFmtId="0" fontId="109" fillId="0" borderId="96" applyAlignment="1" pivotButton="0" quotePrefix="0" xfId="0">
      <alignment horizontal="center" vertical="center"/>
    </xf>
    <xf numFmtId="168" fontId="92" fillId="0" borderId="97" applyAlignment="1" pivotButton="0" quotePrefix="0" xfId="0">
      <alignment horizontal="right" vertical="center"/>
    </xf>
    <xf numFmtId="3" fontId="111" fillId="50" borderId="96" applyAlignment="1" pivotButton="0" quotePrefix="0" xfId="0">
      <alignment horizontal="center" vertical="center" wrapText="1"/>
    </xf>
    <xf numFmtId="3" fontId="111" fillId="50" borderId="99" applyAlignment="1" pivotButton="0" quotePrefix="0" xfId="0">
      <alignment horizontal="center" vertical="center" wrapText="1"/>
    </xf>
    <xf numFmtId="3" fontId="112" fillId="16" borderId="98" applyAlignment="1" pivotButton="0" quotePrefix="0" xfId="0">
      <alignment horizontal="center" vertical="center"/>
    </xf>
    <xf numFmtId="0" fontId="112" fillId="16" borderId="96" applyAlignment="1" pivotButton="0" quotePrefix="0" xfId="0">
      <alignment horizontal="center" vertical="center"/>
    </xf>
    <xf numFmtId="0" fontId="110" fillId="0" borderId="99" applyAlignment="1" pivotButton="0" quotePrefix="0" xfId="0">
      <alignment horizontal="center" vertical="center"/>
    </xf>
    <xf numFmtId="3" fontId="112" fillId="16" borderId="100" applyAlignment="1" pivotButton="0" quotePrefix="0" xfId="0">
      <alignment horizontal="center" vertical="center" wrapText="1"/>
    </xf>
    <xf numFmtId="3" fontId="112" fillId="0" borderId="101" applyAlignment="1" pivotButton="0" quotePrefix="0" xfId="0">
      <alignment horizontal="center" vertical="center" wrapText="1"/>
    </xf>
    <xf numFmtId="0" fontId="110" fillId="50" borderId="98" applyAlignment="1" pivotButton="0" quotePrefix="0" xfId="0">
      <alignment horizontal="center" vertical="center"/>
    </xf>
    <xf numFmtId="3" fontId="83" fillId="0" borderId="0" pivotButton="0" quotePrefix="0" xfId="0"/>
    <xf numFmtId="3" fontId="91" fillId="0" borderId="98" applyAlignment="1" pivotButton="0" quotePrefix="0" xfId="0">
      <alignment horizontal="center" vertical="center"/>
    </xf>
    <xf numFmtId="0" fontId="110" fillId="0" borderId="96" applyAlignment="1" pivotButton="0" quotePrefix="0" xfId="0">
      <alignment horizontal="center" vertical="center"/>
    </xf>
    <xf numFmtId="3" fontId="83" fillId="51" borderId="99" applyAlignment="1" pivotButton="0" quotePrefix="0" xfId="0">
      <alignment horizontal="center" vertical="center"/>
    </xf>
    <xf numFmtId="3" fontId="113" fillId="52" borderId="103" applyAlignment="1" pivotButton="0" quotePrefix="0" xfId="2">
      <alignment horizontal="center" vertical="center"/>
    </xf>
    <xf numFmtId="0" fontId="83" fillId="0" borderId="0" pivotButton="1" quotePrefix="0" xfId="0"/>
    <xf numFmtId="0" fontId="88" fillId="39" borderId="80" applyAlignment="1" pivotButton="0" quotePrefix="0" xfId="0">
      <alignment horizontal="left" vertical="center"/>
    </xf>
    <xf numFmtId="0" fontId="88" fillId="40" borderId="81" applyAlignment="1" pivotButton="0" quotePrefix="0" xfId="0">
      <alignment horizontal="center" vertical="center"/>
    </xf>
    <xf numFmtId="0" fontId="88" fillId="41" borderId="82" applyAlignment="1" pivotButton="0" quotePrefix="0" xfId="0">
      <alignment horizontal="center" vertical="center"/>
    </xf>
    <xf numFmtId="0" fontId="88" fillId="41" borderId="80" applyAlignment="1" pivotButton="0" quotePrefix="0" xfId="0">
      <alignment horizontal="center" vertical="center"/>
    </xf>
    <xf numFmtId="0" fontId="88" fillId="42" borderId="83" applyAlignment="1" pivotButton="0" quotePrefix="0" xfId="0">
      <alignment horizontal="center" vertical="center"/>
    </xf>
    <xf numFmtId="0" fontId="88" fillId="39" borderId="86" applyAlignment="1" pivotButton="0" quotePrefix="0" xfId="0">
      <alignment horizontal="left" vertical="center"/>
    </xf>
    <xf numFmtId="0" fontId="82" fillId="35" borderId="0" applyAlignment="1" pivotButton="0" quotePrefix="0" xfId="0">
      <alignment vertical="center"/>
    </xf>
    <xf numFmtId="0" fontId="83" fillId="16" borderId="0" applyAlignment="1" pivotButton="0" quotePrefix="0" xfId="0">
      <alignment horizontal="left" vertical="center"/>
    </xf>
    <xf numFmtId="0" fontId="89" fillId="24" borderId="17" applyAlignment="1" pivotButton="0" quotePrefix="0" xfId="0">
      <alignment vertical="center"/>
    </xf>
    <xf numFmtId="0" fontId="89" fillId="24" borderId="16" applyAlignment="1" pivotButton="0" quotePrefix="0" xfId="0">
      <alignment vertical="center"/>
    </xf>
    <xf numFmtId="0" fontId="89" fillId="24" borderId="41" applyAlignment="1" pivotButton="0" quotePrefix="0" xfId="0">
      <alignment vertical="center"/>
    </xf>
    <xf numFmtId="0" fontId="89" fillId="24" borderId="18" applyAlignment="1" pivotButton="0" quotePrefix="0" xfId="0">
      <alignment vertical="center"/>
    </xf>
    <xf numFmtId="0" fontId="83" fillId="16" borderId="0" applyAlignment="1" pivotButton="0" quotePrefix="0" xfId="0">
      <alignment vertical="center"/>
    </xf>
    <xf numFmtId="3" fontId="4" fillId="2" borderId="32" applyAlignment="1" pivotButton="0" quotePrefix="0" xfId="0">
      <alignment horizontal="center" vertical="center" wrapText="1"/>
    </xf>
    <xf numFmtId="3" fontId="4" fillId="2" borderId="32" applyAlignment="1" pivotButton="0" quotePrefix="0" xfId="0">
      <alignment horizontal="center" vertical="center"/>
    </xf>
    <xf numFmtId="3" fontId="1" fillId="0" borderId="1" pivotButton="0" quotePrefix="0" xfId="0"/>
    <xf numFmtId="2" fontId="28" fillId="0" borderId="35" applyAlignment="1" pivotButton="0" quotePrefix="0" xfId="0">
      <alignment vertical="center"/>
    </xf>
    <xf numFmtId="0" fontId="6" fillId="53" borderId="104" pivotButton="0" quotePrefix="0" xfId="0"/>
    <xf numFmtId="0" fontId="6" fillId="54" borderId="104" pivotButton="0" quotePrefix="0" xfId="0"/>
    <xf numFmtId="3" fontId="4" fillId="13" borderId="38" applyAlignment="1" pivotButton="0" quotePrefix="0" xfId="0">
      <alignment horizontal="center" vertical="center" wrapText="1"/>
    </xf>
    <xf numFmtId="0" fontId="4" fillId="13" borderId="11" applyAlignment="1" pivotButton="0" quotePrefix="0" xfId="0">
      <alignment horizontal="center" vertical="center" wrapText="1"/>
    </xf>
    <xf numFmtId="3" fontId="4" fillId="13" borderId="11" applyAlignment="1" pivotButton="0" quotePrefix="0" xfId="0">
      <alignment horizontal="center" vertical="center" wrapText="1"/>
    </xf>
    <xf numFmtId="3" fontId="4" fillId="13" borderId="15" applyAlignment="1" pivotButton="0" quotePrefix="0" xfId="0">
      <alignment horizontal="center" vertical="center" wrapText="1"/>
    </xf>
    <xf numFmtId="3" fontId="4" fillId="13" borderId="32" applyAlignment="1" pivotButton="0" quotePrefix="0" xfId="0">
      <alignment horizontal="center" vertical="center"/>
    </xf>
    <xf numFmtId="3" fontId="4" fillId="13" borderId="35" applyAlignment="1" pivotButton="0" quotePrefix="0" xfId="0">
      <alignment horizontal="center" vertical="center" wrapText="1"/>
    </xf>
    <xf numFmtId="0" fontId="5" fillId="0" borderId="35" applyAlignment="1" pivotButton="0" quotePrefix="0" xfId="0">
      <alignment horizontal="center" vertical="center"/>
    </xf>
    <xf numFmtId="0" fontId="5" fillId="0" borderId="35" applyAlignment="1" applyProtection="1" pivotButton="0" quotePrefix="0" xfId="0">
      <alignment horizontal="center" vertical="center"/>
      <protection locked="0" hidden="0"/>
    </xf>
    <xf numFmtId="0" fontId="23" fillId="0" borderId="35" applyAlignment="1" pivotButton="0" quotePrefix="0" xfId="0">
      <alignment horizontal="center" vertical="center" wrapText="1" shrinkToFit="1"/>
    </xf>
    <xf numFmtId="0" fontId="8" fillId="0" borderId="35" applyAlignment="1" applyProtection="1" pivotButton="0" quotePrefix="0" xfId="0">
      <alignment horizontal="center" vertical="center" wrapText="1"/>
      <protection locked="0" hidden="0"/>
    </xf>
    <xf numFmtId="169" fontId="23" fillId="0" borderId="35" applyAlignment="1" pivotButton="0" quotePrefix="0" xfId="0">
      <alignment horizontal="center" vertical="center" wrapText="1" shrinkToFit="1"/>
    </xf>
    <xf numFmtId="4" fontId="5" fillId="0" borderId="35" applyAlignment="1" pivotButton="0" quotePrefix="0" xfId="0">
      <alignment horizontal="right" vertical="center" wrapText="1"/>
    </xf>
    <xf numFmtId="0" fontId="28" fillId="0" borderId="35" applyAlignment="1" pivotButton="0" quotePrefix="0" xfId="0">
      <alignment horizontal="center" vertical="center"/>
    </xf>
    <xf numFmtId="0" fontId="28" fillId="0" borderId="35" applyAlignment="1" pivotButton="0" quotePrefix="0" xfId="0">
      <alignment horizontal="left" vertical="center"/>
    </xf>
    <xf numFmtId="0" fontId="0" fillId="0" borderId="35" applyAlignment="1" pivotButton="0" quotePrefix="0" xfId="0">
      <alignment horizontal="left" vertical="center"/>
    </xf>
    <xf numFmtId="164" fontId="57" fillId="0" borderId="68" applyAlignment="1" pivotButton="0" quotePrefix="0" xfId="1">
      <alignment horizontal="center" vertical="center"/>
    </xf>
    <xf numFmtId="0" fontId="51" fillId="2" borderId="0" applyAlignment="1" pivotButton="0" quotePrefix="0" xfId="1">
      <alignment horizontal="left" vertical="center"/>
    </xf>
    <xf numFmtId="0" fontId="73" fillId="27" borderId="105" applyAlignment="1" pivotButton="0" quotePrefix="0" xfId="0">
      <alignment horizontal="center" vertical="center"/>
    </xf>
    <xf numFmtId="0" fontId="74" fillId="27" borderId="105" applyAlignment="1" pivotButton="0" quotePrefix="0" xfId="0">
      <alignment horizontal="center" vertical="center"/>
    </xf>
    <xf numFmtId="0" fontId="75" fillId="27" borderId="105" applyAlignment="1" pivotButton="0" quotePrefix="0" xfId="0">
      <alignment horizontal="center" vertical="center"/>
    </xf>
    <xf numFmtId="0" fontId="6" fillId="53" borderId="106" pivotButton="0" quotePrefix="0" xfId="0"/>
    <xf numFmtId="3" fontId="4" fillId="2" borderId="35" applyAlignment="1" pivotButton="0" quotePrefix="0" xfId="0">
      <alignment horizontal="center" vertical="center" wrapText="1"/>
    </xf>
    <xf numFmtId="3" fontId="4" fillId="2" borderId="35" applyAlignment="1" pivotButton="0" quotePrefix="0" xfId="0">
      <alignment horizontal="center" vertical="center"/>
    </xf>
    <xf numFmtId="0" fontId="62" fillId="19" borderId="39" applyAlignment="1" pivotButton="0" quotePrefix="0" xfId="0">
      <alignment vertical="center"/>
    </xf>
    <xf numFmtId="0" fontId="62" fillId="19" borderId="51" applyAlignment="1" pivotButton="0" quotePrefix="0" xfId="0">
      <alignment vertical="center"/>
    </xf>
    <xf numFmtId="0" fontId="68" fillId="27" borderId="118" applyAlignment="1" pivotButton="0" quotePrefix="0" xfId="0">
      <alignment vertical="center"/>
    </xf>
    <xf numFmtId="0" fontId="6" fillId="53" borderId="119" pivotButton="0" quotePrefix="0" xfId="0"/>
    <xf numFmtId="0" fontId="6" fillId="53" borderId="120" pivotButton="0" quotePrefix="0" xfId="0"/>
    <xf numFmtId="0" fontId="6" fillId="53" borderId="121" pivotButton="0" quotePrefix="0" xfId="0"/>
    <xf numFmtId="0" fontId="6" fillId="53" borderId="122" pivotButton="0" quotePrefix="0" xfId="0"/>
    <xf numFmtId="0" fontId="6" fillId="54" borderId="121" pivotButton="0" quotePrefix="0" xfId="0"/>
    <xf numFmtId="0" fontId="6" fillId="54" borderId="122" pivotButton="0" quotePrefix="0" xfId="0"/>
    <xf numFmtId="3" fontId="4" fillId="2" borderId="38" applyAlignment="1" pivotButton="0" quotePrefix="0" xfId="0">
      <alignment horizontal="center" vertical="center" wrapText="1"/>
    </xf>
    <xf numFmtId="3" fontId="4" fillId="2" borderId="11" applyAlignment="1" pivotButton="0" quotePrefix="0" xfId="0">
      <alignment horizontal="center" vertical="center" wrapText="1"/>
    </xf>
    <xf numFmtId="3" fontId="4" fillId="13" borderId="32" applyAlignment="1" pivotButton="0" quotePrefix="0" xfId="0">
      <alignment horizontal="center" vertical="center" wrapText="1"/>
    </xf>
    <xf numFmtId="0" fontId="4" fillId="13" borderId="32" applyAlignment="1" pivotButton="0" quotePrefix="0" xfId="0">
      <alignment horizontal="center" vertical="center" wrapText="1"/>
    </xf>
    <xf numFmtId="3" fontId="4" fillId="13" borderId="34" applyAlignment="1" pivotButton="0" quotePrefix="0" xfId="0">
      <alignment horizontal="center" vertical="center" wrapText="1"/>
    </xf>
    <xf numFmtId="3" fontId="4" fillId="13" borderId="35" applyAlignment="1" pivotButton="0" quotePrefix="0" xfId="0">
      <alignment horizontal="center" vertical="center"/>
    </xf>
    <xf numFmtId="0" fontId="4" fillId="13" borderId="32" applyAlignment="1" pivotButton="0" quotePrefix="0" xfId="0">
      <alignment horizontal="center" vertical="center"/>
    </xf>
    <xf numFmtId="0" fontId="4" fillId="2" borderId="15" applyAlignment="1" pivotButton="0" quotePrefix="0" xfId="0">
      <alignment horizontal="center" vertical="center" wrapText="1"/>
    </xf>
    <xf numFmtId="0" fontId="4" fillId="2" borderId="34" applyAlignment="1" pivotButton="0" quotePrefix="0" xfId="0">
      <alignment horizontal="center" vertical="center" wrapText="1"/>
    </xf>
    <xf numFmtId="0" fontId="4" fillId="2" borderId="34" applyAlignment="1" pivotButton="0" quotePrefix="0" xfId="0">
      <alignment horizontal="center" vertical="center"/>
    </xf>
    <xf numFmtId="0" fontId="114" fillId="0" borderId="0" applyAlignment="1" pivotButton="0" quotePrefix="0" xfId="0">
      <alignment vertical="center"/>
    </xf>
    <xf numFmtId="3" fontId="59" fillId="10" borderId="68" applyAlignment="1" pivotButton="0" quotePrefix="0" xfId="1">
      <alignment horizontal="center" vertical="center"/>
    </xf>
    <xf numFmtId="3" fontId="60" fillId="10" borderId="68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/>
    </xf>
    <xf numFmtId="0" fontId="44" fillId="0" borderId="35" applyAlignment="1" applyProtection="1" pivotButton="0" quotePrefix="0" xfId="0">
      <alignment horizontal="center" vertical="top" wrapText="1" readingOrder="1"/>
      <protection locked="0" hidden="0"/>
    </xf>
    <xf numFmtId="0" fontId="44" fillId="0" borderId="35" applyAlignment="1" applyProtection="1" pivotButton="0" quotePrefix="0" xfId="0">
      <alignment vertical="top" wrapText="1" readingOrder="1"/>
      <protection locked="0" hidden="0"/>
    </xf>
    <xf numFmtId="0" fontId="43" fillId="17" borderId="35" applyAlignment="1" applyProtection="1" pivotButton="0" quotePrefix="0" xfId="0">
      <alignment horizontal="center" vertical="top" wrapText="1" readingOrder="1"/>
      <protection locked="0" hidden="0"/>
    </xf>
    <xf numFmtId="0" fontId="25" fillId="0" borderId="42" applyAlignment="1" applyProtection="1" pivotButton="0" quotePrefix="0" xfId="0">
      <alignment vertical="top" wrapText="1" readingOrder="1"/>
      <protection locked="0" hidden="0"/>
    </xf>
    <xf numFmtId="0" fontId="6" fillId="0" borderId="0" pivotButton="0" quotePrefix="0" xfId="0"/>
    <xf numFmtId="0" fontId="43" fillId="16" borderId="35" applyAlignment="1" applyProtection="1" pivotButton="0" quotePrefix="0" xfId="0">
      <alignment horizontal="center" vertical="top" wrapText="1" readingOrder="1"/>
      <protection locked="0" hidden="0"/>
    </xf>
    <xf numFmtId="0" fontId="41" fillId="0" borderId="42" applyAlignment="1" applyProtection="1" pivotButton="0" quotePrefix="0" xfId="0">
      <alignment vertical="top" wrapText="1" readingOrder="1"/>
      <protection locked="0" hidden="0"/>
    </xf>
    <xf numFmtId="0" fontId="34" fillId="0" borderId="0" pivotButton="0" quotePrefix="0" xfId="0"/>
    <xf numFmtId="0" fontId="44" fillId="0" borderId="114" applyAlignment="1" applyProtection="1" pivotButton="0" quotePrefix="0" xfId="0">
      <alignment horizontal="center" vertical="top" wrapText="1" readingOrder="1"/>
      <protection locked="0" hidden="0"/>
    </xf>
    <xf numFmtId="0" fontId="44" fillId="0" borderId="114" applyAlignment="1" applyProtection="1" pivotButton="0" quotePrefix="0" xfId="0">
      <alignment vertical="top" wrapText="1" readingOrder="1"/>
      <protection locked="0" hidden="0"/>
    </xf>
    <xf numFmtId="0" fontId="43" fillId="17" borderId="107" applyAlignment="1" applyProtection="1" pivotButton="0" quotePrefix="0" xfId="0">
      <alignment horizontal="center" vertical="top" wrapText="1" readingOrder="1"/>
      <protection locked="0" hidden="0"/>
    </xf>
    <xf numFmtId="0" fontId="43" fillId="16" borderId="113" applyAlignment="1" applyProtection="1" pivotButton="0" quotePrefix="0" xfId="0">
      <alignment horizontal="center" vertical="top" wrapText="1" readingOrder="1"/>
      <protection locked="0" hidden="0"/>
    </xf>
    <xf numFmtId="0" fontId="0" fillId="0" borderId="51" pivotButton="0" quotePrefix="0" xfId="0"/>
    <xf numFmtId="0" fontId="83" fillId="0" borderId="0" pivotButton="0" quotePrefix="0" xfId="0"/>
    <xf numFmtId="0" fontId="83" fillId="0" borderId="0" applyAlignment="1" pivotButton="0" quotePrefix="0" xfId="0">
      <alignment horizontal="center"/>
    </xf>
    <xf numFmtId="0" fontId="83" fillId="16" borderId="0" applyAlignment="1" pivotButton="0" quotePrefix="0" xfId="0">
      <alignment horizontal="center"/>
    </xf>
    <xf numFmtId="0" fontId="86" fillId="38" borderId="76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14" fontId="0" fillId="0" borderId="0" applyAlignment="1" pivotButton="0" quotePrefix="0" xfId="0">
      <alignment horizontal="left"/>
    </xf>
    <xf numFmtId="14" fontId="28" fillId="0" borderId="35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8" fillId="0" borderId="35" applyAlignment="1" pivotButton="0" quotePrefix="0" xfId="0">
      <alignment horizontal="right" vertical="center"/>
    </xf>
    <xf numFmtId="0" fontId="54" fillId="12" borderId="59" applyAlignment="1" pivotButton="0" quotePrefix="0" xfId="1">
      <alignment horizontal="center" vertical="center"/>
    </xf>
    <xf numFmtId="0" fontId="57" fillId="0" borderId="68" applyAlignment="1" pivotButton="0" quotePrefix="0" xfId="1">
      <alignment horizontal="center" vertical="center"/>
    </xf>
    <xf numFmtId="15" fontId="57" fillId="0" borderId="68" applyAlignment="1" pivotButton="0" quotePrefix="0" xfId="1">
      <alignment horizontal="center" vertical="center"/>
    </xf>
    <xf numFmtId="0" fontId="0" fillId="55" borderId="0" pivotButton="0" quotePrefix="0" xfId="0"/>
    <xf numFmtId="170" fontId="0" fillId="0" borderId="0" pivotButton="0" quotePrefix="0" xfId="0"/>
    <xf numFmtId="0" fontId="0" fillId="56" borderId="0" pivotButton="0" quotePrefix="0" xfId="0"/>
    <xf numFmtId="0" fontId="0" fillId="0" borderId="0" pivotButton="0" quotePrefix="0" xfId="0"/>
    <xf numFmtId="0" fontId="61" fillId="0" borderId="0" applyAlignment="1" pivotButton="0" quotePrefix="0" xfId="1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4" fontId="0" fillId="0" borderId="0" applyAlignment="1" pivotButton="0" quotePrefix="0" xfId="0">
      <alignment horizontal="left"/>
    </xf>
    <xf numFmtId="0" fontId="57" fillId="0" borderId="68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11" borderId="35" applyAlignment="1" pivotButton="0" quotePrefix="0" xfId="0">
      <alignment horizontal="center"/>
    </xf>
    <xf numFmtId="0" fontId="0" fillId="0" borderId="32" pivotButton="0" quotePrefix="0" xfId="0"/>
    <xf numFmtId="0" fontId="0" fillId="11" borderId="0" applyAlignment="1" pivotButton="0" quotePrefix="0" xfId="0">
      <alignment horizontal="center"/>
    </xf>
    <xf numFmtId="0" fontId="44" fillId="0" borderId="35" applyAlignment="1" applyProtection="1" pivotButton="0" quotePrefix="0" xfId="0">
      <alignment horizontal="center" vertical="top" wrapText="1" readingOrder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40" fillId="16" borderId="0" applyAlignment="1" applyProtection="1" pivotButton="0" quotePrefix="0" xfId="0">
      <alignment horizontal="center" vertical="top" wrapText="1" readingOrder="1"/>
      <protection locked="0" hidden="0"/>
    </xf>
    <xf numFmtId="0" fontId="0" fillId="0" borderId="0" applyProtection="1" pivotButton="0" quotePrefix="0" xfId="0">
      <protection locked="0" hidden="0"/>
    </xf>
    <xf numFmtId="0" fontId="44" fillId="0" borderId="35" applyAlignment="1" applyProtection="1" pivotButton="0" quotePrefix="0" xfId="0">
      <alignment vertical="top" wrapText="1" readingOrder="1"/>
      <protection locked="0" hidden="0"/>
    </xf>
    <xf numFmtId="0" fontId="44" fillId="11" borderId="35" applyAlignment="1" applyProtection="1" pivotButton="0" quotePrefix="0" xfId="0">
      <alignment horizontal="center" vertical="top" wrapText="1" readingOrder="1"/>
      <protection locked="0" hidden="0"/>
    </xf>
    <xf numFmtId="0" fontId="44" fillId="2" borderId="35" applyAlignment="1" applyProtection="1" pivotButton="0" quotePrefix="0" xfId="0">
      <alignment horizontal="center" vertical="top" wrapText="1" readingOrder="1"/>
      <protection locked="0" hidden="0"/>
    </xf>
    <xf numFmtId="0" fontId="43" fillId="18" borderId="35" applyAlignment="1" applyProtection="1" pivotButton="0" quotePrefix="0" xfId="0">
      <alignment horizontal="center" vertical="top" wrapText="1" readingOrder="1"/>
      <protection locked="0" hidden="0"/>
    </xf>
    <xf numFmtId="0" fontId="43" fillId="16" borderId="50" applyAlignment="1" applyProtection="1" pivotButton="0" quotePrefix="0" xfId="0">
      <alignment horizontal="center" vertical="top" wrapText="1" readingOrder="1"/>
      <protection locked="0" hidden="0"/>
    </xf>
    <xf numFmtId="0" fontId="45" fillId="17" borderId="35" applyAlignment="1" applyProtection="1" pivotButton="0" quotePrefix="0" xfId="0">
      <alignment horizontal="center" vertical="top" wrapText="1" readingOrder="1"/>
      <protection locked="0" hidden="0"/>
    </xf>
    <xf numFmtId="0" fontId="37" fillId="0" borderId="0" applyAlignment="1" applyProtection="1" pivotButton="0" quotePrefix="0" xfId="0">
      <alignment horizontal="left" vertical="top" wrapText="1" readingOrder="1"/>
      <protection locked="0" hidden="0"/>
    </xf>
    <xf numFmtId="0" fontId="43" fillId="16" borderId="35" applyAlignment="1" applyProtection="1" pivotButton="0" quotePrefix="0" xfId="0">
      <alignment horizontal="center" vertical="top" wrapText="1" readingOrder="1"/>
      <protection locked="0" hidden="0"/>
    </xf>
    <xf numFmtId="0" fontId="37" fillId="15" borderId="0" applyAlignment="1" applyProtection="1" pivotButton="0" quotePrefix="0" xfId="0">
      <alignment horizontal="right" vertical="top" wrapText="1" readingOrder="1"/>
      <protection locked="0" hidden="0"/>
    </xf>
    <xf numFmtId="0" fontId="43" fillId="16" borderId="45" applyAlignment="1" applyProtection="1" pivotButton="0" quotePrefix="0" xfId="0">
      <alignment horizontal="center" vertical="top" wrapText="1" readingOrder="1"/>
      <protection locked="0" hidden="0"/>
    </xf>
    <xf numFmtId="0" fontId="0" fillId="0" borderId="46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3" fillId="17" borderId="35" applyAlignment="1" applyProtection="1" pivotButton="0" quotePrefix="0" xfId="0">
      <alignment horizontal="center" vertical="top" wrapText="1" readingOrder="1"/>
      <protection locked="0" hidden="0"/>
    </xf>
    <xf numFmtId="0" fontId="25" fillId="0" borderId="42" applyAlignment="1" applyProtection="1" pivotButton="0" quotePrefix="0" xfId="0">
      <alignment vertical="top" wrapText="1" readingOrder="1"/>
      <protection locked="0" hidden="0"/>
    </xf>
    <xf numFmtId="0" fontId="0" fillId="0" borderId="48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42" fillId="16" borderId="35" applyAlignment="1" applyProtection="1" pivotButton="0" quotePrefix="0" xfId="0">
      <alignment horizontal="left" vertical="top" wrapText="1" readingOrder="1"/>
      <protection locked="0" hidden="0"/>
    </xf>
    <xf numFmtId="0" fontId="35" fillId="14" borderId="0" applyAlignment="1" applyProtection="1" pivotButton="0" quotePrefix="0" xfId="0">
      <alignment horizontal="center" vertical="top" wrapText="1" readingOrder="1"/>
      <protection locked="0" hidden="0"/>
    </xf>
    <xf numFmtId="0" fontId="42" fillId="17" borderId="35" applyAlignment="1" applyProtection="1" pivotButton="0" quotePrefix="0" xfId="0">
      <alignment horizontal="left" vertical="top" wrapText="1" readingOrder="1"/>
      <protection locked="0" hidden="0"/>
    </xf>
    <xf numFmtId="0" fontId="39" fillId="0" borderId="35" applyAlignment="1" applyProtection="1" pivotButton="0" quotePrefix="0" xfId="0">
      <alignment horizontal="center" vertical="top" wrapText="1" readingOrder="1"/>
      <protection locked="0" hidden="0"/>
    </xf>
    <xf numFmtId="0" fontId="0" fillId="0" borderId="51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2" applyProtection="1" pivotButton="0" quotePrefix="0" xfId="0">
      <protection locked="0" hidden="0"/>
    </xf>
    <xf numFmtId="0" fontId="0" fillId="0" borderId="54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57" applyProtection="1" pivotButton="0" quotePrefix="0" xfId="0">
      <protection locked="0" hidden="0"/>
    </xf>
    <xf numFmtId="0" fontId="42" fillId="17" borderId="35" applyAlignment="1" applyProtection="1" pivotButton="0" quotePrefix="0" xfId="0">
      <alignment horizontal="center" vertical="top" wrapText="1" readingOrder="1"/>
      <protection locked="0" hidden="0"/>
    </xf>
    <xf numFmtId="0" fontId="38" fillId="0" borderId="42" applyAlignment="1" applyProtection="1" pivotButton="0" quotePrefix="0" xfId="0">
      <alignment horizontal="left" vertical="top" wrapText="1" readingOrder="1"/>
      <protection locked="0" hidden="0"/>
    </xf>
    <xf numFmtId="0" fontId="0" fillId="0" borderId="43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36" fillId="14" borderId="0" applyAlignment="1" applyProtection="1" pivotButton="0" quotePrefix="0" xfId="0">
      <alignment horizontal="center" vertical="top" wrapText="1" readingOrder="1"/>
      <protection locked="0" hidden="0"/>
    </xf>
    <xf numFmtId="0" fontId="38" fillId="0" borderId="42" applyAlignment="1" applyProtection="1" pivotButton="0" quotePrefix="0" xfId="0">
      <alignment horizontal="right" vertical="top" wrapText="1" readingOrder="1"/>
      <protection locked="0" hidden="0"/>
    </xf>
    <xf numFmtId="0" fontId="6" fillId="0" borderId="0" pivotButton="0" quotePrefix="0" xfId="0"/>
    <xf numFmtId="0" fontId="43" fillId="0" borderId="35" applyAlignment="1" applyProtection="1" pivotButton="0" quotePrefix="0" xfId="0">
      <alignment horizontal="center" vertical="top" wrapText="1" readingOrder="1"/>
      <protection locked="0" hidden="0"/>
    </xf>
    <xf numFmtId="171" fontId="37" fillId="0" borderId="0" applyAlignment="1" applyProtection="1" pivotButton="0" quotePrefix="0" xfId="0">
      <alignment horizontal="left" vertical="top" wrapText="1" readingOrder="1"/>
      <protection locked="0" hidden="0"/>
    </xf>
    <xf numFmtId="0" fontId="43" fillId="17" borderId="35" applyAlignment="1" applyProtection="1" pivotButton="0" quotePrefix="0" xfId="0">
      <alignment horizontal="right" vertical="top" wrapText="1" readingOrder="1"/>
      <protection locked="0" hidden="0"/>
    </xf>
    <xf numFmtId="0" fontId="43" fillId="17" borderId="45" applyAlignment="1" applyProtection="1" pivotButton="0" quotePrefix="0" xfId="0">
      <alignment horizontal="right" vertical="top" wrapText="1" readingOrder="1"/>
      <protection locked="0" hidden="0"/>
    </xf>
    <xf numFmtId="0" fontId="38" fillId="0" borderId="42" applyAlignment="1" applyProtection="1" pivotButton="0" quotePrefix="0" xfId="0">
      <alignment horizontal="center" vertical="top" wrapText="1" readingOrder="1"/>
      <protection locked="0" hidden="0"/>
    </xf>
    <xf numFmtId="0" fontId="41" fillId="0" borderId="42" applyAlignment="1" applyProtection="1" pivotButton="0" quotePrefix="0" xfId="0">
      <alignment vertical="top" wrapText="1" readingOrder="1"/>
      <protection locked="0" hidden="0"/>
    </xf>
    <xf numFmtId="0" fontId="34" fillId="0" borderId="0" pivotButton="0" quotePrefix="0" xfId="0"/>
    <xf numFmtId="0" fontId="45" fillId="17" borderId="107" applyAlignment="1" applyProtection="1" pivotButton="0" quotePrefix="0" xfId="0">
      <alignment horizontal="center" vertical="top" wrapText="1" readingOrder="1"/>
      <protection locked="0" hidden="0"/>
    </xf>
    <xf numFmtId="0" fontId="0" fillId="0" borderId="108" applyProtection="1" pivotButton="0" quotePrefix="0" xfId="0">
      <protection locked="0" hidden="0"/>
    </xf>
    <xf numFmtId="0" fontId="0" fillId="0" borderId="109" applyProtection="1" pivotButton="0" quotePrefix="0" xfId="0">
      <protection locked="0" hidden="0"/>
    </xf>
    <xf numFmtId="0" fontId="44" fillId="0" borderId="114" applyAlignment="1" applyProtection="1" pivotButton="0" quotePrefix="0" xfId="0">
      <alignment horizontal="center" vertical="top" wrapText="1" readingOrder="1"/>
      <protection locked="0" hidden="0"/>
    </xf>
    <xf numFmtId="0" fontId="0" fillId="0" borderId="115" applyProtection="1" pivotButton="0" quotePrefix="0" xfId="0">
      <protection locked="0" hidden="0"/>
    </xf>
    <xf numFmtId="0" fontId="0" fillId="0" borderId="116" applyProtection="1" pivotButton="0" quotePrefix="0" xfId="0">
      <protection locked="0" hidden="0"/>
    </xf>
    <xf numFmtId="0" fontId="44" fillId="0" borderId="114" applyAlignment="1" applyProtection="1" pivotButton="0" quotePrefix="0" xfId="0">
      <alignment vertical="top" wrapText="1" readingOrder="1"/>
      <protection locked="0" hidden="0"/>
    </xf>
    <xf numFmtId="0" fontId="43" fillId="0" borderId="111" applyAlignment="1" applyProtection="1" pivotButton="0" quotePrefix="0" xfId="0">
      <alignment horizontal="center" vertical="top" wrapText="1" readingOrder="1"/>
      <protection locked="0" hidden="0"/>
    </xf>
    <xf numFmtId="0" fontId="0" fillId="0" borderId="111" applyProtection="1" pivotButton="0" quotePrefix="0" xfId="0">
      <protection locked="0" hidden="0"/>
    </xf>
    <xf numFmtId="0" fontId="43" fillId="16" borderId="113" applyAlignment="1" applyProtection="1" pivotButton="0" quotePrefix="0" xfId="0">
      <alignment horizontal="center" vertical="top" wrapText="1" readingOrder="1"/>
      <protection locked="0" hidden="0"/>
    </xf>
    <xf numFmtId="0" fontId="43" fillId="17" borderId="113" applyAlignment="1" applyProtection="1" pivotButton="0" quotePrefix="0" xfId="0">
      <alignment horizontal="right" vertical="top" wrapText="1" readingOrder="1"/>
      <protection locked="0" hidden="0"/>
    </xf>
    <xf numFmtId="0" fontId="43" fillId="16" borderId="107" applyAlignment="1" applyProtection="1" pivotButton="0" quotePrefix="0" xfId="0">
      <alignment horizontal="center" vertical="top" wrapText="1" readingOrder="1"/>
      <protection locked="0" hidden="0"/>
    </xf>
    <xf numFmtId="0" fontId="39" fillId="0" borderId="114" applyAlignment="1" applyProtection="1" pivotButton="0" quotePrefix="0" xfId="0">
      <alignment vertical="top" wrapText="1" readingOrder="1"/>
      <protection locked="0" hidden="0"/>
    </xf>
    <xf numFmtId="0" fontId="43" fillId="17" borderId="107" applyAlignment="1" applyProtection="1" pivotButton="0" quotePrefix="0" xfId="0">
      <alignment horizontal="right" vertical="top" wrapText="1" readingOrder="1"/>
      <protection locked="0" hidden="0"/>
    </xf>
    <xf numFmtId="0" fontId="42" fillId="17" borderId="107" applyAlignment="1" applyProtection="1" pivotButton="0" quotePrefix="0" xfId="0">
      <alignment horizontal="center" vertical="top" wrapText="1" readingOrder="1"/>
      <protection locked="0" hidden="0"/>
    </xf>
    <xf numFmtId="0" fontId="43" fillId="17" borderId="110" applyAlignment="1" applyProtection="1" pivotButton="0" quotePrefix="0" xfId="0">
      <alignment horizontal="center" vertical="top" wrapText="1" readingOrder="1"/>
      <protection locked="0" hidden="0"/>
    </xf>
    <xf numFmtId="0" fontId="0" fillId="0" borderId="112" applyProtection="1" pivotButton="0" quotePrefix="0" xfId="0">
      <protection locked="0" hidden="0"/>
    </xf>
    <xf numFmtId="0" fontId="43" fillId="17" borderId="45" applyAlignment="1" applyProtection="1" pivotButton="0" quotePrefix="0" xfId="0">
      <alignment horizontal="center" vertical="top" wrapText="1" readingOrder="1"/>
      <protection locked="0" hidden="0"/>
    </xf>
    <xf numFmtId="0" fontId="43" fillId="17" borderId="107" applyAlignment="1" applyProtection="1" pivotButton="0" quotePrefix="0" xfId="0">
      <alignment horizontal="center" vertical="top" wrapText="1" readingOrder="1"/>
      <protection locked="0" hidden="0"/>
    </xf>
    <xf numFmtId="0" fontId="42" fillId="17" borderId="110" applyAlignment="1" applyProtection="1" pivotButton="0" quotePrefix="0" xfId="0">
      <alignment horizontal="left" vertical="top" wrapText="1" readingOrder="1"/>
      <protection locked="0" hidden="0"/>
    </xf>
    <xf numFmtId="0" fontId="43" fillId="17" borderId="113" applyAlignment="1" applyProtection="1" pivotButton="0" quotePrefix="0" xfId="0">
      <alignment horizontal="center" vertical="top" wrapText="1" readingOrder="1"/>
      <protection locked="0" hidden="0"/>
    </xf>
    <xf numFmtId="0" fontId="42" fillId="16" borderId="113" applyAlignment="1" applyProtection="1" pivotButton="0" quotePrefix="0" xfId="0">
      <alignment horizontal="left" vertical="top" wrapText="1" readingOrder="1"/>
      <protection locked="0" hidden="0"/>
    </xf>
    <xf numFmtId="0" fontId="70" fillId="28" borderId="35" applyAlignment="1" pivotButton="0" quotePrefix="0" xfId="0">
      <alignment horizontal="center" vertical="center"/>
    </xf>
    <xf numFmtId="0" fontId="0" fillId="0" borderId="28" pivotButton="0" quotePrefix="0" xfId="0"/>
    <xf numFmtId="0" fontId="81" fillId="34" borderId="35" applyAlignment="1" pivotButton="0" quotePrefix="0" xfId="0">
      <alignment horizontal="center" vertical="center"/>
    </xf>
    <xf numFmtId="0" fontId="114" fillId="11" borderId="35" applyAlignment="1" pivotButton="0" quotePrefix="0" xfId="0">
      <alignment horizontal="center" vertical="center"/>
    </xf>
    <xf numFmtId="0" fontId="0" fillId="0" borderId="51" pivotButton="0" quotePrefix="0" xfId="0"/>
    <xf numFmtId="0" fontId="0" fillId="0" borderId="53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3" fontId="81" fillId="20" borderId="35" applyAlignment="1" pivotButton="0" quotePrefix="0" xfId="0">
      <alignment horizontal="center" vertical="center"/>
    </xf>
    <xf numFmtId="0" fontId="76" fillId="29" borderId="37" applyAlignment="1" pivotButton="0" quotePrefix="0" xfId="0">
      <alignment horizontal="right" vertical="center"/>
    </xf>
    <xf numFmtId="0" fontId="63" fillId="20" borderId="53" applyAlignment="1" pivotButton="0" quotePrefix="0" xfId="0">
      <alignment horizontal="center"/>
    </xf>
    <xf numFmtId="0" fontId="66" fillId="25" borderId="53" applyAlignment="1" pivotButton="0" quotePrefix="0" xfId="0">
      <alignment horizontal="right" vertical="center"/>
    </xf>
    <xf numFmtId="0" fontId="6" fillId="0" borderId="35" applyAlignment="1" pivotButton="0" quotePrefix="0" xfId="0">
      <alignment horizontal="center"/>
    </xf>
    <xf numFmtId="0" fontId="0" fillId="0" borderId="52" pivotButton="0" quotePrefix="0" xfId="0"/>
    <xf numFmtId="0" fontId="0" fillId="0" borderId="54" pivotButton="0" quotePrefix="0" xfId="0"/>
    <xf numFmtId="0" fontId="72" fillId="27" borderId="35" applyAlignment="1" pivotButton="0" quotePrefix="0" xfId="0">
      <alignment horizontal="center" vertical="center" wrapText="1"/>
    </xf>
    <xf numFmtId="0" fontId="0" fillId="0" borderId="117" pivotButton="0" quotePrefix="0" xfId="0"/>
    <xf numFmtId="0" fontId="71" fillId="28" borderId="35" applyAlignment="1" pivotButton="0" quotePrefix="0" xfId="0">
      <alignment horizontal="center" vertical="center"/>
    </xf>
    <xf numFmtId="0" fontId="69" fillId="28" borderId="35" applyAlignment="1" pivotButton="0" quotePrefix="0" xfId="0">
      <alignment horizontal="center" vertical="center"/>
    </xf>
    <xf numFmtId="49" fontId="67" fillId="26" borderId="12" applyAlignment="1" pivotButton="0" quotePrefix="0" xfId="0">
      <alignment horizontal="left" vertical="center"/>
    </xf>
    <xf numFmtId="0" fontId="0" fillId="0" borderId="13" pivotButton="0" quotePrefix="0" xfId="0"/>
    <xf numFmtId="0" fontId="67" fillId="24" borderId="28" applyAlignment="1" pivotButton="0" quotePrefix="0" xfId="0">
      <alignment horizontal="left" vertical="center"/>
    </xf>
    <xf numFmtId="0" fontId="65" fillId="22" borderId="105" applyAlignment="1" pivotButton="0" quotePrefix="0" xfId="0">
      <alignment horizontal="center" vertical="center" wrapText="1"/>
    </xf>
    <xf numFmtId="0" fontId="66" fillId="23" borderId="39" applyAlignment="1" pivotButton="0" quotePrefix="0" xfId="0">
      <alignment horizontal="center" vertical="center"/>
    </xf>
    <xf numFmtId="0" fontId="62" fillId="19" borderId="24" applyAlignment="1" pivotButton="0" quotePrefix="0" xfId="0">
      <alignment horizontal="center" vertical="center"/>
    </xf>
    <xf numFmtId="0" fontId="64" fillId="21" borderId="24" applyAlignment="1" pivotButton="0" quotePrefix="0" xfId="0">
      <alignment horizontal="center" vertical="center"/>
    </xf>
    <xf numFmtId="0" fontId="63" fillId="20" borderId="0" applyAlignment="1" pivotButton="0" quotePrefix="0" xfId="0">
      <alignment horizontal="left"/>
    </xf>
    <xf numFmtId="0" fontId="83" fillId="0" borderId="0" pivotButton="0" quotePrefix="0" xfId="0"/>
    <xf numFmtId="0" fontId="84" fillId="37" borderId="35" applyAlignment="1" pivotButton="0" quotePrefix="0" xfId="0">
      <alignment horizontal="center" vertical="center"/>
    </xf>
    <xf numFmtId="0" fontId="64" fillId="21" borderId="0" applyAlignment="1" pivotButton="0" quotePrefix="0" xfId="0">
      <alignment horizontal="center" vertical="center"/>
    </xf>
    <xf numFmtId="0" fontId="83" fillId="0" borderId="0" applyAlignment="1" pivotButton="0" quotePrefix="0" xfId="0">
      <alignment horizontal="center"/>
    </xf>
    <xf numFmtId="0" fontId="83" fillId="16" borderId="0" applyAlignment="1" pivotButton="0" quotePrefix="0" xfId="0">
      <alignment horizontal="center"/>
    </xf>
    <xf numFmtId="0" fontId="86" fillId="38" borderId="76" applyAlignment="1" pivotButton="0" quotePrefix="0" xfId="0">
      <alignment horizontal="center" vertical="center" wrapText="1"/>
    </xf>
    <xf numFmtId="0" fontId="0" fillId="0" borderId="77" pivotButton="0" quotePrefix="0" xfId="0"/>
    <xf numFmtId="0" fontId="86" fillId="38" borderId="76" applyAlignment="1" pivotButton="0" quotePrefix="0" xfId="0">
      <alignment horizontal="center" vertical="center"/>
    </xf>
    <xf numFmtId="0" fontId="0" fillId="0" borderId="125" pivotButton="0" quotePrefix="0" xfId="0"/>
    <xf numFmtId="0" fontId="86" fillId="38" borderId="75" applyAlignment="1" pivotButton="0" quotePrefix="0" xfId="0">
      <alignment horizontal="center" vertical="center"/>
    </xf>
    <xf numFmtId="0" fontId="0" fillId="0" borderId="124" pivotButton="0" quotePrefix="0" xfId="0"/>
    <xf numFmtId="0" fontId="85" fillId="14" borderId="105" applyAlignment="1" pivotButton="0" quotePrefix="0" xfId="0">
      <alignment horizontal="center" vertical="center"/>
    </xf>
    <xf numFmtId="0" fontId="86" fillId="38" borderId="78" applyAlignment="1" pivotButton="0" quotePrefix="0" xfId="0">
      <alignment horizontal="center" vertical="center"/>
    </xf>
    <xf numFmtId="0" fontId="0" fillId="0" borderId="126" pivotButton="0" quotePrefix="0" xfId="0"/>
    <xf numFmtId="0" fontId="62" fillId="36" borderId="56" applyAlignment="1" pivotButton="0" quotePrefix="0" xfId="0">
      <alignment horizontal="center" vertical="center"/>
    </xf>
    <xf numFmtId="0" fontId="103" fillId="46" borderId="131" applyAlignment="1" pivotButton="0" quotePrefix="0" xfId="0">
      <alignment horizontal="center" vertical="center" wrapText="1"/>
    </xf>
    <xf numFmtId="0" fontId="0" fillId="0" borderId="132" pivotButton="0" quotePrefix="0" xfId="0"/>
    <xf numFmtId="14" fontId="113" fillId="52" borderId="102" applyAlignment="1" pivotButton="0" quotePrefix="0" xfId="0">
      <alignment horizontal="center"/>
    </xf>
    <xf numFmtId="0" fontId="0" fillId="0" borderId="127" pivotButton="0" quotePrefix="0" xfId="0"/>
    <xf numFmtId="0" fontId="104" fillId="46" borderId="6" applyAlignment="1" pivotButton="0" quotePrefix="0" xfId="0">
      <alignment horizontal="center"/>
    </xf>
    <xf numFmtId="0" fontId="101" fillId="46" borderId="87" applyAlignment="1" pivotButton="0" quotePrefix="0" xfId="0">
      <alignment horizontal="center" vertical="center"/>
    </xf>
    <xf numFmtId="0" fontId="0" fillId="0" borderId="128" pivotButton="0" quotePrefix="0" xfId="0"/>
    <xf numFmtId="0" fontId="92" fillId="45" borderId="54" applyAlignment="1" pivotButton="0" quotePrefix="0" xfId="0">
      <alignment horizontal="center"/>
    </xf>
    <xf numFmtId="0" fontId="102" fillId="46" borderId="90" applyAlignment="1" pivotButton="0" quotePrefix="0" xfId="0">
      <alignment horizontal="center" vertical="center" wrapText="1"/>
    </xf>
    <xf numFmtId="0" fontId="0" fillId="0" borderId="91" pivotButton="0" quotePrefix="0" xfId="0"/>
    <xf numFmtId="0" fontId="103" fillId="46" borderId="130" applyAlignment="1" pivotButton="0" quotePrefix="0" xfId="0">
      <alignment horizontal="center" vertical="center"/>
    </xf>
    <xf numFmtId="0" fontId="0" fillId="0" borderId="89" pivotButton="0" quotePrefix="0" xfId="0"/>
    <xf numFmtId="0" fontId="0" fillId="0" borderId="90" pivotButton="0" quotePrefix="0" xfId="0"/>
    <xf numFmtId="0" fontId="103" fillId="46" borderId="15" applyAlignment="1" pivotButton="0" quotePrefix="0" xfId="0">
      <alignment horizontal="center" vertical="center" wrapText="1"/>
    </xf>
    <xf numFmtId="0" fontId="0" fillId="0" borderId="133" pivotButton="0" quotePrefix="0" xfId="0"/>
    <xf numFmtId="0" fontId="101" fillId="46" borderId="88" applyAlignment="1" pivotButton="0" quotePrefix="0" xfId="0">
      <alignment horizontal="center" vertical="center"/>
    </xf>
    <xf numFmtId="0" fontId="0" fillId="0" borderId="129" pivotButton="0" quotePrefix="0" xfId="0"/>
    <xf numFmtId="14" fontId="0" fillId="0" borderId="56" applyAlignment="1" pivotButton="0" quotePrefix="0" xfId="0">
      <alignment horizontal="left"/>
    </xf>
    <xf numFmtId="0" fontId="0" fillId="0" borderId="51" applyAlignment="1" pivotButton="0" quotePrefix="0" xfId="0">
      <alignment horizontal="center"/>
    </xf>
    <xf numFmtId="0" fontId="26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24" fillId="0" borderId="0" applyAlignment="1" pivotButton="0" quotePrefix="0" xfId="0">
      <alignment horizontal="center" vertical="center" wrapText="1"/>
    </xf>
    <xf numFmtId="0" fontId="32" fillId="6" borderId="17" applyAlignment="1" pivotButton="0" quotePrefix="0" xfId="0">
      <alignment horizontal="left" vertical="center"/>
    </xf>
    <xf numFmtId="0" fontId="0" fillId="0" borderId="16" pivotButton="0" quotePrefix="0" xfId="0"/>
    <xf numFmtId="4" fontId="31" fillId="8" borderId="134" applyAlignment="1" pivotButton="0" quotePrefix="0" xfId="1">
      <alignment horizontal="right" vertical="center"/>
    </xf>
    <xf numFmtId="0" fontId="0" fillId="0" borderId="18" pivotButton="0" quotePrefix="0" xfId="0"/>
    <xf numFmtId="0" fontId="19" fillId="4" borderId="134" applyAlignment="1" pivotButton="0" quotePrefix="0" xfId="0">
      <alignment horizontal="center" vertical="center" wrapText="1"/>
    </xf>
    <xf numFmtId="0" fontId="33" fillId="0" borderId="134" applyAlignment="1" pivotButton="0" quotePrefix="0" xfId="0">
      <alignment horizontal="center" vertical="center" wrapText="1"/>
    </xf>
    <xf numFmtId="0" fontId="3" fillId="0" borderId="135" applyAlignment="1" pivotButton="0" quotePrefix="0" xfId="0">
      <alignment horizontal="left" vertical="center"/>
    </xf>
    <xf numFmtId="0" fontId="0" fillId="0" borderId="7" pivotButton="0" quotePrefix="0" xfId="0"/>
    <xf numFmtId="4" fontId="20" fillId="9" borderId="134" applyAlignment="1" pivotButton="0" quotePrefix="0" xfId="0">
      <alignment horizontal="right" vertical="center"/>
    </xf>
    <xf numFmtId="0" fontId="2" fillId="0" borderId="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0" applyAlignment="1" pivotButton="0" quotePrefix="0" xfId="0">
      <alignment horizontal="center" vertical="center"/>
    </xf>
    <xf numFmtId="0" fontId="13" fillId="0" borderId="134" applyAlignment="1" pivotButton="0" quotePrefix="0" xfId="0">
      <alignment horizontal="center"/>
    </xf>
    <xf numFmtId="0" fontId="3" fillId="6" borderId="17" applyAlignment="1" pivotButton="0" quotePrefix="0" xfId="0">
      <alignment horizontal="center" vertical="center"/>
    </xf>
    <xf numFmtId="4" fontId="18" fillId="8" borderId="134" applyAlignment="1" pivotButton="0" quotePrefix="0" xfId="1">
      <alignment horizontal="right" vertical="center"/>
    </xf>
    <xf numFmtId="0" fontId="3" fillId="0" borderId="1" applyAlignment="1" pivotButton="0" quotePrefix="0" xfId="0">
      <alignment horizontal="left"/>
    </xf>
    <xf numFmtId="0" fontId="0" fillId="0" borderId="4" pivotButton="0" quotePrefix="0" xfId="0"/>
    <xf numFmtId="14" fontId="0" fillId="0" borderId="0" applyAlignment="1" pivotButton="0" quotePrefix="0" xfId="0">
      <alignment horizontal="left"/>
    </xf>
    <xf numFmtId="0" fontId="13" fillId="0" borderId="0" applyAlignment="1" pivotButton="0" quotePrefix="0" xfId="0">
      <alignment horizontal="center"/>
    </xf>
    <xf numFmtId="0" fontId="1" fillId="0" borderId="9" applyAlignment="1" pivotButton="0" quotePrefix="0" xfId="0">
      <alignment horizontal="center"/>
    </xf>
    <xf numFmtId="0" fontId="0" fillId="0" borderId="9" pivotButton="0" quotePrefix="0" xfId="0"/>
    <xf numFmtId="0" fontId="0" fillId="0" borderId="56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63" fillId="20" borderId="54" applyAlignment="1" pivotButton="0" quotePrefix="0" xfId="0">
      <alignment horizontal="center"/>
    </xf>
    <xf numFmtId="3" fontId="81" fillId="20" borderId="12" applyAlignment="1" pivotButton="0" quotePrefix="0" xfId="0">
      <alignment horizontal="center" vertical="center"/>
    </xf>
    <xf numFmtId="0" fontId="81" fillId="34" borderId="137" applyAlignment="1" pivotButton="0" quotePrefix="0" xfId="0">
      <alignment horizontal="center" vertical="center"/>
    </xf>
    <xf numFmtId="0" fontId="0" fillId="0" borderId="73" pivotButton="0" quotePrefix="0" xfId="0"/>
    <xf numFmtId="0" fontId="0" fillId="0" borderId="138" pivotButton="0" quotePrefix="0" xfId="0"/>
    <xf numFmtId="0" fontId="76" fillId="29" borderId="74" applyAlignment="1" pivotButton="0" quotePrefix="0" xfId="0">
      <alignment horizontal="right" vertical="center"/>
    </xf>
    <xf numFmtId="0" fontId="0" fillId="0" borderId="136" pivotButton="0" quotePrefix="0" xfId="0"/>
    <xf numFmtId="0" fontId="62" fillId="19" borderId="135" applyAlignment="1" pivotButton="0" quotePrefix="0" xfId="0">
      <alignment horizontal="center" vertical="center"/>
    </xf>
    <xf numFmtId="0" fontId="81" fillId="34" borderId="12" applyAlignment="1" pivotButton="0" quotePrefix="0" xfId="0">
      <alignment horizontal="center" vertical="center"/>
    </xf>
    <xf numFmtId="0" fontId="0" fillId="0" borderId="139" pivotButton="0" quotePrefix="0" xfId="0"/>
    <xf numFmtId="0" fontId="64" fillId="21" borderId="135" applyAlignment="1" pivotButton="0" quotePrefix="0" xfId="0">
      <alignment horizontal="center" vertical="center"/>
    </xf>
    <xf numFmtId="3" fontId="81" fillId="20" borderId="140" applyAlignment="1" pivotButton="0" quotePrefix="0" xfId="0">
      <alignment horizontal="center" vertical="center"/>
    </xf>
    <xf numFmtId="0" fontId="0" fillId="0" borderId="141" pivotButton="0" quotePrefix="0" xfId="0"/>
    <xf numFmtId="0" fontId="2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1" fillId="0" borderId="8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4" fontId="28" fillId="0" borderId="35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/>
    </xf>
    <xf numFmtId="0" fontId="22" fillId="0" borderId="13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8" pivotButton="0" quotePrefix="0" xfId="0"/>
    <xf numFmtId="0" fontId="0" fillId="0" borderId="10" pivotButton="0" quotePrefix="0" xfId="0"/>
    <xf numFmtId="2" fontId="28" fillId="0" borderId="35" applyAlignment="1" pivotButton="0" quotePrefix="0" xfId="0">
      <alignment horizontal="right" vertical="center"/>
    </xf>
    <xf numFmtId="0" fontId="28" fillId="0" borderId="35" applyAlignment="1" pivotButton="0" quotePrefix="0" xfId="0">
      <alignment horizontal="right" vertical="center"/>
    </xf>
    <xf numFmtId="0" fontId="1" fillId="0" borderId="0" applyAlignment="1" pivotButton="0" quotePrefix="0" xfId="0">
      <alignment horizontal="center"/>
    </xf>
    <xf numFmtId="0" fontId="54" fillId="12" borderId="59" applyAlignment="1" pivotButton="0" quotePrefix="0" xfId="1">
      <alignment horizontal="center" vertical="center"/>
    </xf>
    <xf numFmtId="0" fontId="0" fillId="0" borderId="63" pivotButton="0" quotePrefix="0" xfId="0"/>
    <xf numFmtId="0" fontId="0" fillId="0" borderId="64" pivotButton="0" quotePrefix="0" xfId="0"/>
    <xf numFmtId="0" fontId="54" fillId="12" borderId="59" applyAlignment="1" pivotButton="0" quotePrefix="0" xfId="1">
      <alignment horizontal="center" vertical="center" wrapText="1"/>
    </xf>
    <xf numFmtId="0" fontId="0" fillId="0" borderId="142" pivotButton="0" quotePrefix="0" xfId="0"/>
    <xf numFmtId="49" fontId="54" fillId="12" borderId="62" applyAlignment="1" pivotButton="0" quotePrefix="0" xfId="1">
      <alignment horizontal="center" vertical="center"/>
    </xf>
    <xf numFmtId="0" fontId="0" fillId="0" borderId="67" pivotButton="0" quotePrefix="0" xfId="0"/>
    <xf numFmtId="15" fontId="57" fillId="0" borderId="68" applyAlignment="1" pivotButton="0" quotePrefix="0" xfId="1">
      <alignment horizontal="center" vertical="center"/>
    </xf>
    <xf numFmtId="0" fontId="0" fillId="0" borderId="123" pivotButton="0" quotePrefix="0" xfId="0"/>
    <xf numFmtId="0" fontId="57" fillId="0" borderId="68" applyAlignment="1" pivotButton="0" quotePrefix="0" xfId="1">
      <alignment horizontal="center" vertical="center"/>
    </xf>
    <xf numFmtId="0" fontId="57" fillId="0" borderId="68" applyAlignment="1" pivotButton="0" quotePrefix="0" xfId="1">
      <alignment horizontal="center" vertical="center" wrapText="1"/>
    </xf>
    <xf numFmtId="3" fontId="57" fillId="0" borderId="69" applyAlignment="1" pivotButton="0" quotePrefix="0" xfId="1">
      <alignment horizontal="center" vertical="center"/>
    </xf>
    <xf numFmtId="164" fontId="57" fillId="0" borderId="143" applyAlignment="1" pivotButton="0" quotePrefix="0" xfId="1">
      <alignment horizontal="center" vertical="center"/>
    </xf>
    <xf numFmtId="15" fontId="57" fillId="10" borderId="123" applyAlignment="1" pivotButton="0" quotePrefix="0" xfId="1">
      <alignment horizontal="center" vertical="center"/>
    </xf>
    <xf numFmtId="0" fontId="57" fillId="10" borderId="123" applyAlignment="1" pivotButton="0" quotePrefix="0" xfId="1">
      <alignment horizontal="center" vertical="center"/>
    </xf>
    <xf numFmtId="0" fontId="57" fillId="0" borderId="35" applyAlignment="1" pivotButton="0" quotePrefix="0" xfId="1">
      <alignment horizontal="center" vertical="center"/>
    </xf>
    <xf numFmtId="0" fontId="57" fillId="2" borderId="105" applyAlignment="1" pivotButton="0" quotePrefix="0" xfId="1">
      <alignment horizontal="center" vertical="center"/>
    </xf>
    <xf numFmtId="0" fontId="57" fillId="2" borderId="24" applyAlignment="1" pivotButton="0" quotePrefix="0" xfId="1">
      <alignment horizontal="center" vertical="center"/>
    </xf>
    <xf numFmtId="0" fontId="57" fillId="2" borderId="117" applyAlignment="1" pivotButton="0" quotePrefix="0" xfId="1">
      <alignment horizontal="center" vertical="center"/>
    </xf>
    <xf numFmtId="0" fontId="115" fillId="0" borderId="105" applyAlignment="1" pivotButton="0" quotePrefix="0" xfId="0">
      <alignment horizontal="center" vertical="center" wrapText="1"/>
    </xf>
    <xf numFmtId="0" fontId="115" fillId="0" borderId="24" applyAlignment="1" pivotButton="0" quotePrefix="0" xfId="0">
      <alignment horizontal="center" vertical="center" wrapText="1"/>
    </xf>
    <xf numFmtId="0" fontId="115" fillId="0" borderId="117" applyAlignment="1" pivotButton="0" quotePrefix="0" xfId="0">
      <alignment horizontal="center" vertical="center" wrapText="1"/>
    </xf>
    <xf numFmtId="14" fontId="0" fillId="0" borderId="105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117" applyAlignment="1" pivotButton="0" quotePrefix="0" xfId="0">
      <alignment horizontal="center" vertical="center"/>
    </xf>
    <xf numFmtId="14" fontId="0" fillId="0" borderId="35" applyAlignment="1" pivotButton="0" quotePrefix="0" xfId="0">
      <alignment horizontal="center" vertical="center"/>
    </xf>
    <xf numFmtId="0" fontId="115" fillId="0" borderId="35" applyAlignment="1" pivotButton="0" quotePrefix="0" xfId="0">
      <alignment horizontal="center" vertical="center" wrapText="1"/>
    </xf>
    <xf numFmtId="0" fontId="57" fillId="2" borderId="35" applyAlignment="1" pivotButton="0" quotePrefix="0" xfId="1">
      <alignment horizontal="center" vertical="center"/>
    </xf>
    <xf numFmtId="0" fontId="0" fillId="0" borderId="24" pivotButton="0" quotePrefix="0" xfId="0"/>
    <xf numFmtId="0" fontId="0" fillId="57" borderId="0" pivotButton="0" quotePrefix="0" xfId="0"/>
    <xf numFmtId="0" fontId="0" fillId="0" borderId="165" pivotButton="0" quotePrefix="0" xfId="0"/>
  </cellXfs>
  <cellStyles count="20">
    <cellStyle name="Normal" xfId="0" builtinId="0"/>
    <cellStyle name="Normal 2" xfId="1"/>
    <cellStyle name="Millares 2" xfId="2"/>
    <cellStyle name="Moneda 2" xfId="3"/>
    <cellStyle name="Normal 3" xfId="4"/>
    <cellStyle name="Normal 4" xfId="5"/>
    <cellStyle name="Normal 5" xfId="6"/>
    <cellStyle name="Normal 6" xfId="7"/>
    <cellStyle name="Normal 7" xfId="8"/>
    <cellStyle name="Normal 8" xfId="9"/>
    <cellStyle name="Normal 9" xfId="10"/>
    <cellStyle name="Normal 2 2" xfId="11"/>
    <cellStyle name="Millares 2 2" xfId="12"/>
    <cellStyle name="Moneda 2 2" xfId="13"/>
    <cellStyle name="Normal 4 2" xfId="14"/>
    <cellStyle name="Normal 5 2" xfId="15"/>
    <cellStyle name="Normal 6 2" xfId="16"/>
    <cellStyle name="Normal 7 2" xfId="17"/>
    <cellStyle name="Normal 8 2" xfId="18"/>
    <cellStyle name="Normal 9 2" xfId="19"/>
  </cellStyles>
  <dxfs count="15">
    <dxf>
      <fill>
        <patternFill>
          <fgColor rgb="FF000000"/>
          <bgColor rgb="FFFF0000"/>
        </patternFill>
      </fill>
    </dxf>
    <dxf>
      <fill>
        <patternFill>
          <fgColor rgb="FF000000"/>
          <bgColor rgb="FFFF0000"/>
        </patternFill>
      </fill>
    </dxf>
    <dxf>
      <fill>
        <patternFill>
          <fgColor rgb="FF000000"/>
          <bgColor rgb="FFFF0000"/>
        </patternFill>
      </fill>
    </dxf>
    <dxf>
      <fill>
        <patternFill>
          <fgColor rgb="FF000000"/>
          <bgColor rgb="FFFF0000"/>
        </patternFill>
      </fill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ont>
        <b val="1"/>
        <color rgb="FF000000"/>
      </font>
    </dxf>
    <dxf>
      <font>
        <b val="1"/>
        <color rgb="FF000000"/>
      </font>
      <border>
        <bottom style="thin">
          <color rgb="FF8EA9DB"/>
        </bottom>
      </border>
    </dxf>
    <dxf>
      <font>
        <b val="1"/>
        <color rgb="FF000000"/>
      </font>
    </dxf>
    <dxf>
      <font>
        <b val="1"/>
        <color rgb="FF000000"/>
      </font>
      <border>
        <top style="thin">
          <color rgb="FF4472C4"/>
        </top>
        <bottom style="thin">
          <color rgb="FF4472C4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 val="1"/>
        <color rgb="FF000000"/>
      </font>
      <fill>
        <patternFill patternType="solid">
          <fgColor rgb="FFD9E1F2"/>
          <bgColor rgb="FFD9E1F2"/>
        </patternFill>
      </fill>
      <border>
        <top style="thin">
          <color rgb="FF8EA9DB"/>
        </top>
      </border>
    </dxf>
    <dxf>
      <font>
        <b val="1"/>
        <color rgb="FF000000"/>
      </font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</dxfs>
  <tableStyles count="1" defaultTableStyle="TableStyleMedium9" defaultPivotStyle="PivotStyleLight16">
    <tableStyle name="PivotStyleLight16 2" table="0" count="11">
      <tableStyleElement type="headerRow" dxfId="14"/>
      <tableStyleElement type="totalRow" dxfId="13"/>
      <tableStyleElement type="firstRowStripe" dxfId="12"/>
      <tableStyleElement type="firstColumnStripe" dxfId="11"/>
      <tableStyleElement type="firstSubtotalColumn" dxfId="10"/>
      <tableStyleElement type="firstSubtotalRow" dxfId="9"/>
      <tableStyleElement type="secondSubtotalRow" dxfId="8"/>
      <tableStyleElement type="firstRowSubheading" dxfId="7"/>
      <tableStyleElement type="secondRowSubheading" dxfId="6"/>
      <tableStyleElement type="pageFieldLabels" dxfId="5"/>
      <tableStyleElement type="pageFieldValues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pivotCacheDefinition" Target="/xl/pivotCache/pivotCacheDefinition1.xml" Id="rId19" /><Relationship Type="http://schemas.openxmlformats.org/officeDocument/2006/relationships/externalLink" Target="/xl/externalLinks/externalLink1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ZED/VALORES/CEDULAS%20DE%20IDENTIDAD/SEPTIEMBRE%20I/CENTRALIZADOR%20FINAL%20%204.7%20-%20SEPTIEMBRE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NICIO"/>
      <sheetName val="AV-4C"/>
      <sheetName val="AV-5"/>
      <sheetName val="E. HUMANO"/>
      <sheetName val="DIARIO"/>
      <sheetName val="KARDEX-CI"/>
      <sheetName val="KARDEX-LP"/>
      <sheetName val="AV-15"/>
      <sheetName val="INVENTARIO MONTERO"/>
      <sheetName val="CONCILIACION"/>
    </sheetNames>
    <sheetDataSet>
      <sheetData sheetId="0">
        <row r="9">
          <cell r="C9" t="str">
            <v>OFICINA PROVINCIAL MONTERO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nald Chavez Cruz" refreshedDate="45240.68962175926" createdVersion="7" refreshedVersion="7" minRefreshableVersion="3" recordCount="132" r:id="rId1">
  <cacheSource type="worksheet">
    <worksheetSource name="Tabla1"/>
  </cacheSource>
  <cacheFields count="20">
    <cacheField name="FECHA" uniqueList="1" numFmtId="14" sqlType="0" hierarchy="0" level="0" databaseField="1">
      <sharedItems count="1" containsDate="1" containsNonDate="0" containsSemiMixedTypes="0" containsString="0" minDate="2023-11-06T00:00:00" maxDate="2023-11-07T00:00:00">
        <d v="2023-11-06T00:00:00"/>
      </sharedItems>
    </cacheField>
    <cacheField name="OPERADOR" uniqueList="1" numFmtId="0" sqlType="0" hierarchy="0" level="0" databaseField="1">
      <sharedItems count="0"/>
    </cacheField>
    <cacheField name="MATERIAL" uniqueList="1" numFmtId="0" sqlType="0" hierarchy="0" level="0" databaseField="1">
      <sharedItems count="3">
        <s v="CEDULAS DE IDENTIDAD"/>
        <s v="LAMINAS PLASTICAS TIPO FUNDA -POUCHE"/>
        <s v="CÉDULA DE IDENTIDAD DS4924"/>
      </sharedItems>
    </cacheField>
    <cacheField name="SERIE" uniqueList="1" numFmtId="0" sqlType="0" hierarchy="0" level="0" databaseField="1">
      <sharedItems count="0"/>
    </cacheField>
    <cacheField name="Columna1" uniqueList="1" numFmtId="0" sqlType="0" hierarchy="0" level="0" databaseField="1">
      <sharedItems count="0" containsBlank="1" containsInteger="1" containsNumber="1" containsString="0" minValue="94282" maxValue="2729889"/>
    </cacheField>
    <cacheField name="Columna2" uniqueList="1" numFmtId="0" sqlType="0" hierarchy="0" level="0" databaseField="1">
      <sharedItems count="0" containsBlank="1" containsInteger="1" containsNumber="1" containsString="0" minValue="94300" maxValue="2729928"/>
    </cacheField>
    <cacheField name="C1" uniqueList="1" numFmtId="0" sqlType="0" hierarchy="0" level="0" databaseField="1">
      <sharedItems count="0" containsBlank="1" containsInteger="1" containsNumber="1" containsString="0" minValue="1" maxValue="76"/>
    </cacheField>
    <cacheField name="Columna3" uniqueList="1" numFmtId="0" sqlType="0" hierarchy="0" level="0" databaseField="1">
      <sharedItems count="0" containsBlank="1" containsInteger="1" containsNumber="1" containsString="0" minValue="94282" maxValue="2729889"/>
    </cacheField>
    <cacheField name="Columna4" uniqueList="1" numFmtId="0" sqlType="0" hierarchy="0" level="0" databaseField="1">
      <sharedItems count="0" containsBlank="1" containsInteger="1" containsNumber="1" containsString="0" minValue="94293" maxValue="2729918"/>
    </cacheField>
    <cacheField name="C2" uniqueList="1" numFmtId="0" sqlType="0" hierarchy="0" level="0" databaseField="1">
      <sharedItems count="0" containsBlank="1" containsInteger="1" containsNumber="1" containsString="0" minValue="1" maxValue="58"/>
    </cacheField>
    <cacheField name="Columna5" uniqueList="1" numFmtId="0" sqlType="0" hierarchy="0" level="0" databaseField="1">
      <sharedItems count="0" containsBlank="1" containsInteger="1" containsNumber="1" containsString="0" minValue="94294" maxValue="2728747"/>
    </cacheField>
    <cacheField name="Columna6" uniqueList="1" numFmtId="0" sqlType="0" hierarchy="0" level="0" databaseField="1">
      <sharedItems count="0" containsBlank="1" containsInteger="1" containsNumber="1" containsString="0" minValue="94294" maxValue="2728747"/>
    </cacheField>
    <cacheField name="C3" uniqueList="1" numFmtId="0" sqlType="0" hierarchy="0" level="0" databaseField="1">
      <sharedItems count="0" containsBlank="1" containsInteger="1" containsNumber="1" containsString="0" minValue="1" maxValue="1"/>
    </cacheField>
    <cacheField name="Columna7" uniqueList="1" numFmtId="0" sqlType="0" hierarchy="0" level="0" databaseField="1">
      <sharedItems count="0" containsBlank="1" containsNonDate="0" containsString="0"/>
    </cacheField>
    <cacheField name="Columna8" uniqueList="1" numFmtId="0" sqlType="0" hierarchy="0" level="0" databaseField="1">
      <sharedItems count="0" containsBlank="1" containsInteger="1" containsNumber="1" containsString="0" minValue="94299" maxValue="2729919"/>
    </cacheField>
    <cacheField name="Columna9" uniqueList="1" numFmtId="0" sqlType="0" hierarchy="0" level="0" databaseField="1">
      <sharedItems count="0" containsBlank="1" containsInteger="1" containsNumber="1" containsString="0" minValue="94300" maxValue="2729928"/>
    </cacheField>
    <cacheField name="C4" uniqueList="1" numFmtId="0" sqlType="0" hierarchy="0" level="0" databaseField="1">
      <sharedItems count="0" containsBlank="1" containsInteger="1" containsNumber="1" containsString="0" minValue="1" maxValue="63"/>
    </cacheField>
    <cacheField name="RECAUD" uniqueList="1" numFmtId="0" sqlType="0" hierarchy="0" level="0" databaseField="1">
      <sharedItems count="0" containsBlank="1" containsInteger="1" containsNumber="1" containsString="0" minValue="17" maxValue="986"/>
    </cacheField>
    <cacheField name="Columna11" uniqueList="1" numFmtId="0" sqlType="0" hierarchy="0" level="0" databaseField="1">
      <sharedItems count="0" containsBlank="1" containsNonDate="0" containsString="0"/>
    </cacheField>
    <cacheField name="ARCHIVO" uniqueList="1" numFmtId="0" sqlType="0" hierarchy="0" level="0" databaseField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132">
  <r>
    <x v="0"/>
    <s v="ALEXANDER SALAS GOMEZ"/>
    <x v="0"/>
    <s v="H5-P1          "/>
    <n v="2729634"/>
    <n v="2729640"/>
    <n v="7"/>
    <n v="2729634"/>
    <n v="2729636"/>
    <n v="3"/>
    <m/>
    <m/>
    <m/>
    <m/>
    <n v="2729637"/>
    <n v="2729640"/>
    <n v="4"/>
    <n v="51"/>
    <m/>
    <s v="06-11-2023 (1).xls"/>
  </r>
  <r>
    <x v="0"/>
    <s v="ALEXANDER SALAS GOMEZ"/>
    <x v="0"/>
    <s v="H5-P1          "/>
    <n v="2642129"/>
    <n v="2642140"/>
    <n v="12"/>
    <n v="2642129"/>
    <n v="2642140"/>
    <n v="12"/>
    <m/>
    <m/>
    <m/>
    <m/>
    <m/>
    <m/>
    <m/>
    <n v="204"/>
    <m/>
    <s v="06-11-2023 (6).xls"/>
  </r>
  <r>
    <x v="0"/>
    <s v="ALEXANDER SALAS GOMEZ"/>
    <x v="0"/>
    <s v="H5-P1          "/>
    <n v="2729757"/>
    <n v="2729780"/>
    <n v="24"/>
    <n v="2729757"/>
    <n v="2729780"/>
    <n v="24"/>
    <m/>
    <m/>
    <m/>
    <m/>
    <m/>
    <m/>
    <m/>
    <n v="408"/>
    <m/>
    <s v="06-11-2023 (6).xls"/>
  </r>
  <r>
    <x v="0"/>
    <s v="ALEXANDER SALAS GOMEZ"/>
    <x v="1"/>
    <s v="H5-P1          "/>
    <n v="768456"/>
    <n v="768461"/>
    <n v="6"/>
    <n v="768456"/>
    <n v="768458"/>
    <n v="3"/>
    <m/>
    <m/>
    <m/>
    <m/>
    <n v="768459"/>
    <n v="768461"/>
    <n v="3"/>
    <m/>
    <m/>
    <s v="06-11-2023 (1).xls"/>
  </r>
  <r>
    <x v="0"/>
    <s v="ALEXANDER SALAS GOMEZ"/>
    <x v="1"/>
    <s v="H5-P1          "/>
    <n v="765870"/>
    <n v="765881"/>
    <n v="12"/>
    <n v="765870"/>
    <n v="765881"/>
    <n v="12"/>
    <m/>
    <m/>
    <m/>
    <m/>
    <m/>
    <m/>
    <m/>
    <m/>
    <m/>
    <s v="06-11-2023 (6).xls"/>
  </r>
  <r>
    <x v="0"/>
    <s v="ALEXANDER SALAS GOMEZ"/>
    <x v="1"/>
    <s v="H5-P1          "/>
    <n v="768627"/>
    <n v="768650"/>
    <n v="24"/>
    <n v="768627"/>
    <n v="768650"/>
    <n v="24"/>
    <m/>
    <m/>
    <m/>
    <m/>
    <m/>
    <m/>
    <m/>
    <m/>
    <m/>
    <s v="06-11-2023 (6).xls"/>
  </r>
  <r>
    <x v="0"/>
    <s v="ARIEL NEYDARK PLAZA MIRANDA"/>
    <x v="2"/>
    <s v="LA             "/>
    <n v="94282"/>
    <n v="94300"/>
    <n v="19"/>
    <n v="94282"/>
    <n v="94293"/>
    <n v="12"/>
    <n v="94294"/>
    <n v="94294"/>
    <n v="1"/>
    <m/>
    <n v="94299"/>
    <n v="94300"/>
    <n v="2"/>
    <n v="204"/>
    <m/>
    <s v="06-11-2023 (21).xls"/>
  </r>
  <r>
    <x v="0"/>
    <s v="ARIEL NEYDARK PLAZA MIRANDA"/>
    <x v="2"/>
    <s v="LA             "/>
    <m/>
    <m/>
    <m/>
    <n v="94295"/>
    <n v="94298"/>
    <n v="4"/>
    <m/>
    <m/>
    <m/>
    <m/>
    <m/>
    <m/>
    <m/>
    <n v="68"/>
    <m/>
    <s v="06-11-2023 (21).xls"/>
  </r>
  <r>
    <x v="0"/>
    <s v="ARIEL NEYDARK PLAZA MIRANDA"/>
    <x v="2"/>
    <s v="LA             "/>
    <n v="95341"/>
    <n v="95384"/>
    <n v="44"/>
    <m/>
    <m/>
    <m/>
    <m/>
    <m/>
    <m/>
    <m/>
    <n v="95341"/>
    <n v="95384"/>
    <n v="44"/>
    <m/>
    <m/>
    <s v="06-11-2023 (21).xls"/>
  </r>
  <r>
    <x v="0"/>
    <s v="ARIEL NEYDARK PLAZA MIRANDA"/>
    <x v="1"/>
    <s v="H5-P1          "/>
    <n v="767750"/>
    <n v="767767"/>
    <n v="18"/>
    <n v="767750"/>
    <n v="767761"/>
    <n v="12"/>
    <n v="767762"/>
    <n v="767762"/>
    <n v="1"/>
    <m/>
    <n v="767767"/>
    <n v="767767"/>
    <n v="1"/>
    <m/>
    <m/>
    <s v="06-11-2023 (21).xls"/>
  </r>
  <r>
    <x v="0"/>
    <s v="ARIEL NEYDARK PLAZA MIRANDA"/>
    <x v="1"/>
    <s v="H5-P1          "/>
    <m/>
    <m/>
    <m/>
    <n v="767763"/>
    <n v="767766"/>
    <n v="4"/>
    <m/>
    <m/>
    <m/>
    <m/>
    <m/>
    <m/>
    <m/>
    <m/>
    <m/>
    <s v="06-11-2023 (21).xls"/>
  </r>
  <r>
    <x v="0"/>
    <s v="ARIEL NEYDARK PLAZA MIRANDA"/>
    <x v="1"/>
    <s v="H5-P1          "/>
    <n v="769125"/>
    <n v="769169"/>
    <n v="45"/>
    <m/>
    <m/>
    <m/>
    <m/>
    <m/>
    <m/>
    <m/>
    <n v="769125"/>
    <n v="769169"/>
    <n v="45"/>
    <m/>
    <m/>
    <s v="06-11-2023 (21).xls"/>
  </r>
  <r>
    <x v="0"/>
    <s v="BEATRIZ  ZELAYA PANIAGUA"/>
    <x v="2"/>
    <s v="LA             "/>
    <n v="95997"/>
    <n v="96048"/>
    <n v="52"/>
    <m/>
    <m/>
    <m/>
    <m/>
    <m/>
    <m/>
    <m/>
    <n v="95997"/>
    <n v="96048"/>
    <n v="52"/>
    <m/>
    <m/>
    <s v="06-11-2023 (4).xls"/>
  </r>
  <r>
    <x v="0"/>
    <s v="BEATRIZ  ZELAYA PANIAGUA"/>
    <x v="0"/>
    <s v="H5-P1          "/>
    <n v="2728089"/>
    <n v="2728104"/>
    <n v="16"/>
    <n v="2728089"/>
    <n v="2728099"/>
    <n v="11"/>
    <m/>
    <m/>
    <m/>
    <m/>
    <n v="2728100"/>
    <n v="2728104"/>
    <n v="5"/>
    <n v="187"/>
    <m/>
    <s v="06-11-2023 (19).xls"/>
  </r>
  <r>
    <x v="0"/>
    <s v="BEATRIZ  ZELAYA PANIAGUA"/>
    <x v="0"/>
    <s v="H5-P1          "/>
    <n v="2728411"/>
    <n v="2728416"/>
    <n v="6"/>
    <n v="2728411"/>
    <n v="2728416"/>
    <n v="6"/>
    <m/>
    <m/>
    <m/>
    <m/>
    <m/>
    <m/>
    <m/>
    <n v="102"/>
    <m/>
    <s v="06-11-2023 (19).xls"/>
  </r>
  <r>
    <x v="0"/>
    <s v="BEATRIZ  ZELAYA PANIAGUA"/>
    <x v="0"/>
    <s v="H5-P1          "/>
    <n v="2728857"/>
    <n v="2728868"/>
    <n v="12"/>
    <m/>
    <m/>
    <m/>
    <m/>
    <m/>
    <m/>
    <m/>
    <n v="2728857"/>
    <n v="2728868"/>
    <n v="12"/>
    <m/>
    <m/>
    <s v="06-11-2023 (19).xls"/>
  </r>
  <r>
    <x v="0"/>
    <s v="BEATRIZ  ZELAYA PANIAGUA"/>
    <x v="0"/>
    <s v="H5-P1          "/>
    <n v="2729120"/>
    <n v="2729128"/>
    <n v="9"/>
    <m/>
    <m/>
    <m/>
    <m/>
    <m/>
    <m/>
    <m/>
    <n v="2729120"/>
    <n v="2729128"/>
    <n v="9"/>
    <m/>
    <m/>
    <s v="06-11-2023 (19).xls"/>
  </r>
  <r>
    <x v="0"/>
    <s v="BEATRIZ  ZELAYA PANIAGUA"/>
    <x v="0"/>
    <s v="H5-P1          "/>
    <n v="2729634"/>
    <n v="2729640"/>
    <n v="7"/>
    <m/>
    <m/>
    <m/>
    <m/>
    <m/>
    <m/>
    <m/>
    <n v="2729634"/>
    <n v="2729640"/>
    <n v="7"/>
    <m/>
    <m/>
    <s v="06-11-2023 (19).xls"/>
  </r>
  <r>
    <x v="0"/>
    <s v="BEATRIZ  ZELAYA PANIAGUA"/>
    <x v="0"/>
    <s v="H5-P1          "/>
    <n v="2729752"/>
    <n v="2729756"/>
    <n v="5"/>
    <n v="2729752"/>
    <n v="2729756"/>
    <n v="5"/>
    <m/>
    <m/>
    <m/>
    <m/>
    <m/>
    <m/>
    <m/>
    <n v="85"/>
    <m/>
    <s v="06-11-2023 (19).xls"/>
  </r>
  <r>
    <x v="0"/>
    <s v="BEATRIZ  ZELAYA PANIAGUA"/>
    <x v="1"/>
    <s v="H5-P1          "/>
    <n v="767699"/>
    <n v="767714"/>
    <n v="16"/>
    <n v="767699"/>
    <n v="767714"/>
    <n v="16"/>
    <m/>
    <m/>
    <m/>
    <m/>
    <m/>
    <m/>
    <m/>
    <m/>
    <m/>
    <s v="06-11-2023 (19).xls"/>
  </r>
  <r>
    <x v="0"/>
    <s v="BEATRIZ  ZELAYA PANIAGUA"/>
    <x v="1"/>
    <s v="H5-P1          "/>
    <n v="768779"/>
    <n v="768817"/>
    <n v="39"/>
    <n v="768779"/>
    <n v="768784"/>
    <n v="6"/>
    <m/>
    <m/>
    <m/>
    <m/>
    <n v="768785"/>
    <n v="768817"/>
    <n v="33"/>
    <m/>
    <m/>
    <s v="06-11-2023 (19).xls"/>
  </r>
  <r>
    <x v="0"/>
    <s v="BEATRIZ  ZELAYA PANIAGUA"/>
    <x v="1"/>
    <s v="H5-P1          "/>
    <n v="768785"/>
    <n v="768817"/>
    <n v="33"/>
    <m/>
    <m/>
    <m/>
    <m/>
    <m/>
    <m/>
    <m/>
    <n v="768785"/>
    <n v="768817"/>
    <n v="33"/>
    <m/>
    <m/>
    <s v="06-11-2023 (4).xls"/>
  </r>
  <r>
    <x v="0"/>
    <s v="BEATRIZ  ZELAYA PANIAGUA"/>
    <x v="1"/>
    <s v="H5-P1          "/>
    <n v="769729"/>
    <n v="769747"/>
    <n v="19"/>
    <m/>
    <m/>
    <m/>
    <m/>
    <m/>
    <m/>
    <m/>
    <n v="769729"/>
    <n v="769747"/>
    <n v="19"/>
    <m/>
    <m/>
    <s v="06-11-2023 (4).xls"/>
  </r>
  <r>
    <x v="0"/>
    <s v="BIANCA YARITZA CASTEDO TOMICHA"/>
    <x v="2"/>
    <s v="LA             "/>
    <n v="95018"/>
    <n v="95088"/>
    <n v="71"/>
    <n v="95018"/>
    <n v="95024"/>
    <n v="7"/>
    <m/>
    <m/>
    <m/>
    <m/>
    <n v="95048"/>
    <n v="95088"/>
    <n v="41"/>
    <n v="119"/>
    <m/>
    <s v="06-11-2023 (17).xls"/>
  </r>
  <r>
    <x v="0"/>
    <s v="BIANCA YARITZA CASTEDO TOMICHA"/>
    <x v="2"/>
    <s v="LA             "/>
    <m/>
    <m/>
    <m/>
    <n v="95025"/>
    <n v="95047"/>
    <n v="23"/>
    <m/>
    <m/>
    <m/>
    <m/>
    <m/>
    <m/>
    <m/>
    <n v="391"/>
    <m/>
    <s v="06-11-2023 (17).xls"/>
  </r>
  <r>
    <x v="0"/>
    <s v="BIANCA YARITZA CASTEDO TOMICHA"/>
    <x v="1"/>
    <s v="H5-P1          "/>
    <n v="679533"/>
    <n v="679536"/>
    <n v="4"/>
    <n v="679533"/>
    <n v="679536"/>
    <n v="4"/>
    <m/>
    <m/>
    <m/>
    <m/>
    <m/>
    <m/>
    <m/>
    <m/>
    <m/>
    <s v="06-11-2023 (17).xls"/>
  </r>
  <r>
    <x v="0"/>
    <s v="BIANCA YARITZA CASTEDO TOMICHA"/>
    <x v="1"/>
    <s v="H5-P1          "/>
    <n v="679621"/>
    <n v="679623"/>
    <n v="3"/>
    <n v="679621"/>
    <n v="679623"/>
    <n v="3"/>
    <m/>
    <m/>
    <m/>
    <m/>
    <m/>
    <m/>
    <m/>
    <m/>
    <m/>
    <s v="06-11-2023 (17).xls"/>
  </r>
  <r>
    <x v="0"/>
    <s v="BIANCA YARITZA CASTEDO TOMICHA"/>
    <x v="1"/>
    <s v="H5-P1          "/>
    <n v="768818"/>
    <n v="768881"/>
    <n v="64"/>
    <n v="768818"/>
    <n v="768840"/>
    <n v="23"/>
    <m/>
    <m/>
    <m/>
    <m/>
    <n v="768841"/>
    <n v="768881"/>
    <n v="41"/>
    <m/>
    <m/>
    <s v="06-11-2023 (17).xls"/>
  </r>
  <r>
    <x v="0"/>
    <s v="BRENDA YESSENIA PEREZ VILLAGOMEZ"/>
    <x v="2"/>
    <s v="LA             "/>
    <n v="95957"/>
    <n v="95996"/>
    <n v="40"/>
    <m/>
    <m/>
    <m/>
    <m/>
    <m/>
    <m/>
    <m/>
    <n v="95957"/>
    <n v="95996"/>
    <n v="40"/>
    <m/>
    <m/>
    <s v="06-11-2023 (5).xls"/>
  </r>
  <r>
    <x v="0"/>
    <s v="BRENDA YESSENIA PEREZ VILLAGOMEZ"/>
    <x v="0"/>
    <s v="H5-P1          "/>
    <n v="2727552"/>
    <n v="2727556"/>
    <n v="5"/>
    <n v="2727552"/>
    <n v="2727556"/>
    <n v="5"/>
    <m/>
    <m/>
    <m/>
    <m/>
    <m/>
    <m/>
    <m/>
    <n v="85"/>
    <m/>
    <s v="06-11-2023 (20).xls"/>
  </r>
  <r>
    <x v="0"/>
    <s v="BRENDA YESSENIA PEREZ VILLAGOMEZ"/>
    <x v="0"/>
    <s v="H5-P1          "/>
    <n v="2729713"/>
    <n v="2729740"/>
    <n v="28"/>
    <n v="2729713"/>
    <n v="2729714"/>
    <n v="2"/>
    <m/>
    <m/>
    <m/>
    <m/>
    <n v="2729715"/>
    <n v="2729740"/>
    <n v="26"/>
    <n v="34"/>
    <m/>
    <s v="06-11-2023 (20).xls"/>
  </r>
  <r>
    <x v="0"/>
    <s v="BRENDA YESSENIA PEREZ VILLAGOMEZ"/>
    <x v="0"/>
    <s v="H5-P1          "/>
    <n v="2729855"/>
    <n v="2729864"/>
    <n v="10"/>
    <n v="2729855"/>
    <n v="2729864"/>
    <n v="10"/>
    <m/>
    <m/>
    <m/>
    <m/>
    <m/>
    <m/>
    <m/>
    <n v="170"/>
    <m/>
    <s v="06-11-2023 (20).xls"/>
  </r>
  <r>
    <x v="0"/>
    <s v="BRENDA YESSENIA PEREZ VILLAGOMEZ"/>
    <x v="1"/>
    <s v="H5-P1          "/>
    <n v="767660"/>
    <n v="767662"/>
    <n v="3"/>
    <n v="767660"/>
    <n v="767662"/>
    <n v="3"/>
    <m/>
    <m/>
    <m/>
    <m/>
    <m/>
    <m/>
    <m/>
    <m/>
    <m/>
    <s v="06-11-2023 (20).xls"/>
  </r>
  <r>
    <x v="0"/>
    <s v="BRENDA YESSENIA PEREZ VILLAGOMEZ"/>
    <x v="1"/>
    <s v="H5-P1          "/>
    <n v="768587"/>
    <n v="768626"/>
    <n v="40"/>
    <n v="768587"/>
    <n v="768600"/>
    <n v="14"/>
    <m/>
    <m/>
    <m/>
    <m/>
    <n v="768601"/>
    <n v="768626"/>
    <n v="26"/>
    <m/>
    <m/>
    <s v="06-11-2023 (20).xls"/>
  </r>
  <r>
    <x v="0"/>
    <s v="BRENDA YESSENIA PEREZ VILLAGOMEZ"/>
    <x v="1"/>
    <s v="H5-P1          "/>
    <n v="768601"/>
    <n v="768626"/>
    <n v="26"/>
    <m/>
    <m/>
    <m/>
    <m/>
    <m/>
    <m/>
    <m/>
    <n v="768601"/>
    <n v="768626"/>
    <n v="26"/>
    <m/>
    <m/>
    <s v="06-11-2023 (5).xls"/>
  </r>
  <r>
    <x v="0"/>
    <s v="BRENDA YESSENIA PEREZ VILLAGOMEZ"/>
    <x v="1"/>
    <s v="H5-P1          "/>
    <n v="769715"/>
    <n v="769728"/>
    <n v="14"/>
    <m/>
    <m/>
    <m/>
    <m/>
    <m/>
    <m/>
    <m/>
    <n v="769715"/>
    <n v="769728"/>
    <n v="14"/>
    <m/>
    <m/>
    <s v="06-11-2023 (5).xls"/>
  </r>
  <r>
    <x v="0"/>
    <s v="CARMEN ANDREA MENACHO BARBA"/>
    <x v="0"/>
    <s v="H5-P1          "/>
    <n v="2640771"/>
    <n v="2640776"/>
    <n v="6"/>
    <n v="2640771"/>
    <n v="2640776"/>
    <n v="6"/>
    <m/>
    <m/>
    <m/>
    <m/>
    <m/>
    <m/>
    <m/>
    <n v="102"/>
    <m/>
    <s v="06-11-2023 (18).xls"/>
  </r>
  <r>
    <x v="0"/>
    <s v="CARMEN ANDREA MENACHO BARBA"/>
    <x v="0"/>
    <s v="H5-P1          "/>
    <n v="2643024"/>
    <n v="2643052"/>
    <n v="29"/>
    <n v="2643024"/>
    <n v="2643052"/>
    <n v="29"/>
    <m/>
    <m/>
    <m/>
    <m/>
    <m/>
    <m/>
    <m/>
    <n v="493"/>
    <m/>
    <s v="06-11-2023 (18).xls"/>
  </r>
  <r>
    <x v="0"/>
    <s v="CARMEN ANDREA MENACHO BARBA"/>
    <x v="0"/>
    <s v="H5-P1          "/>
    <n v="2643325"/>
    <n v="2643332"/>
    <n v="8"/>
    <n v="2643325"/>
    <n v="2643329"/>
    <n v="5"/>
    <m/>
    <m/>
    <m/>
    <m/>
    <n v="2643330"/>
    <n v="2643332"/>
    <n v="3"/>
    <n v="85"/>
    <m/>
    <s v="06-11-2023 (18).xls"/>
  </r>
  <r>
    <x v="0"/>
    <s v="CARMEN ANDREA MENACHO BARBA"/>
    <x v="0"/>
    <s v="H5-P1          "/>
    <n v="2729566"/>
    <n v="2729576"/>
    <n v="11"/>
    <m/>
    <m/>
    <m/>
    <m/>
    <m/>
    <m/>
    <m/>
    <n v="2729566"/>
    <n v="2729576"/>
    <n v="11"/>
    <m/>
    <m/>
    <s v="06-11-2023 (18).xls"/>
  </r>
  <r>
    <x v="0"/>
    <s v="CARMEN ANDREA MENACHO BARBA"/>
    <x v="1"/>
    <s v="H5-P1          "/>
    <n v="767672"/>
    <n v="767673"/>
    <n v="2"/>
    <n v="767672"/>
    <n v="767673"/>
    <n v="2"/>
    <m/>
    <m/>
    <m/>
    <m/>
    <m/>
    <m/>
    <m/>
    <m/>
    <m/>
    <s v="06-11-2023 (18).xls"/>
  </r>
  <r>
    <x v="0"/>
    <s v="CARMEN ANDREA MENACHO BARBA"/>
    <x v="1"/>
    <s v="H5-P1          "/>
    <n v="768535"/>
    <n v="768586"/>
    <n v="52"/>
    <n v="768535"/>
    <n v="768572"/>
    <n v="38"/>
    <m/>
    <m/>
    <m/>
    <m/>
    <n v="768573"/>
    <n v="768586"/>
    <n v="14"/>
    <m/>
    <m/>
    <s v="06-11-2023 (18).xls"/>
  </r>
  <r>
    <x v="0"/>
    <s v="CARMEN BARBA PEÑA"/>
    <x v="0"/>
    <s v="H5-P1          "/>
    <n v="2729313"/>
    <n v="2729320"/>
    <n v="8"/>
    <n v="2729313"/>
    <n v="2729320"/>
    <n v="8"/>
    <m/>
    <m/>
    <m/>
    <m/>
    <m/>
    <m/>
    <m/>
    <n v="136"/>
    <m/>
    <s v="06-11-2023 (13).xls"/>
  </r>
  <r>
    <x v="0"/>
    <s v="CARMEN BARBA PEÑA"/>
    <x v="0"/>
    <s v="H5-P1          "/>
    <n v="2729889"/>
    <n v="2729928"/>
    <n v="40"/>
    <n v="2729889"/>
    <n v="2729918"/>
    <n v="30"/>
    <m/>
    <m/>
    <m/>
    <m/>
    <n v="2729919"/>
    <n v="2729928"/>
    <n v="10"/>
    <n v="510"/>
    <m/>
    <s v="06-11-2023 (13).xls"/>
  </r>
  <r>
    <x v="0"/>
    <s v="CARMEN BARBA PEÑA"/>
    <x v="1"/>
    <s v="H5-P1          "/>
    <n v="766594"/>
    <n v="766601"/>
    <n v="8"/>
    <n v="766594"/>
    <n v="766601"/>
    <n v="8"/>
    <m/>
    <m/>
    <m/>
    <m/>
    <m/>
    <m/>
    <m/>
    <m/>
    <m/>
    <s v="06-11-2023 (13).xls"/>
  </r>
  <r>
    <x v="0"/>
    <s v="CARMEN BARBA PEÑA"/>
    <x v="1"/>
    <s v="H5-P1          "/>
    <n v="768651"/>
    <n v="768690"/>
    <n v="40"/>
    <n v="768651"/>
    <n v="768680"/>
    <n v="30"/>
    <m/>
    <m/>
    <m/>
    <m/>
    <n v="768681"/>
    <n v="768690"/>
    <n v="10"/>
    <m/>
    <m/>
    <s v="06-11-2023 (13).xls"/>
  </r>
  <r>
    <x v="0"/>
    <s v="CRISSINE VERENISSE GUZMAN ROCHA"/>
    <x v="2"/>
    <s v="LA             "/>
    <n v="96049"/>
    <n v="96088"/>
    <n v="40"/>
    <m/>
    <m/>
    <m/>
    <m/>
    <m/>
    <m/>
    <m/>
    <n v="96049"/>
    <n v="96088"/>
    <n v="40"/>
    <m/>
    <m/>
    <s v="06-11-2023 (3).xls"/>
  </r>
  <r>
    <x v="0"/>
    <s v="CRISSINE VERENISSE GUZMAN ROCHA"/>
    <x v="0"/>
    <s v="H5-P1          "/>
    <n v="2643059"/>
    <n v="2643088"/>
    <n v="30"/>
    <m/>
    <m/>
    <m/>
    <m/>
    <m/>
    <m/>
    <m/>
    <n v="2643059"/>
    <n v="2643088"/>
    <n v="30"/>
    <m/>
    <m/>
    <s v="06-11-2023 (29).xls"/>
  </r>
  <r>
    <x v="0"/>
    <s v="CRISSINE VERENISSE GUZMAN ROCHA"/>
    <x v="0"/>
    <s v="H5-P1          "/>
    <n v="2643353"/>
    <n v="2643384"/>
    <n v="32"/>
    <n v="2643353"/>
    <n v="2643368"/>
    <n v="16"/>
    <m/>
    <m/>
    <m/>
    <m/>
    <n v="2643369"/>
    <n v="2643384"/>
    <n v="16"/>
    <n v="272"/>
    <m/>
    <s v="06-11-2023 (29).xls"/>
  </r>
  <r>
    <x v="0"/>
    <s v="CRISSINE VERENISSE GUZMAN ROCHA"/>
    <x v="0"/>
    <s v="H5-P1          "/>
    <n v="2729841"/>
    <n v="2729844"/>
    <n v="4"/>
    <n v="2729841"/>
    <n v="2729844"/>
    <n v="4"/>
    <m/>
    <m/>
    <m/>
    <m/>
    <m/>
    <m/>
    <m/>
    <n v="68"/>
    <m/>
    <s v="06-11-2023 (29).xls"/>
  </r>
  <r>
    <x v="0"/>
    <s v="CRISSINE VERENISSE GUZMAN ROCHA"/>
    <x v="1"/>
    <s v="H5-P1          "/>
    <n v="680296"/>
    <n v="680300"/>
    <n v="5"/>
    <n v="680296"/>
    <n v="680300"/>
    <n v="5"/>
    <m/>
    <m/>
    <m/>
    <m/>
    <m/>
    <m/>
    <m/>
    <m/>
    <m/>
    <s v="06-11-2023 (29).xls"/>
  </r>
  <r>
    <x v="0"/>
    <s v="CRISSINE VERENISSE GUZMAN ROCHA"/>
    <x v="1"/>
    <s v="H5-P1          "/>
    <n v="768401"/>
    <n v="768461"/>
    <n v="61"/>
    <n v="768401"/>
    <n v="768415"/>
    <n v="15"/>
    <m/>
    <m/>
    <m/>
    <m/>
    <n v="768416"/>
    <n v="768461"/>
    <n v="46"/>
    <m/>
    <m/>
    <s v="06-11-2023 (29).xls"/>
  </r>
  <r>
    <x v="0"/>
    <s v="CRISSINE VERENISSE GUZMAN ROCHA"/>
    <x v="1"/>
    <s v="H5-P1          "/>
    <n v="768416"/>
    <n v="768455"/>
    <n v="40"/>
    <m/>
    <m/>
    <m/>
    <m/>
    <m/>
    <m/>
    <m/>
    <n v="768416"/>
    <n v="768455"/>
    <n v="40"/>
    <m/>
    <m/>
    <s v="06-11-2023 (3).xls"/>
  </r>
  <r>
    <x v="0"/>
    <s v="DANIELA FLORES FERNANDEZ"/>
    <x v="2"/>
    <s v="LA             "/>
    <n v="95737"/>
    <n v="95808"/>
    <n v="72"/>
    <n v="95737"/>
    <n v="95794"/>
    <n v="58"/>
    <n v="95795"/>
    <n v="95795"/>
    <n v="1"/>
    <m/>
    <n v="95798"/>
    <n v="95808"/>
    <n v="11"/>
    <n v="986"/>
    <m/>
    <s v="06-11-2023 (26).xls"/>
  </r>
  <r>
    <x v="0"/>
    <s v="DANIELA FLORES FERNANDEZ"/>
    <x v="2"/>
    <s v="LA             "/>
    <m/>
    <m/>
    <m/>
    <n v="95796"/>
    <n v="95797"/>
    <n v="2"/>
    <m/>
    <m/>
    <m/>
    <m/>
    <m/>
    <m/>
    <m/>
    <n v="34"/>
    <m/>
    <s v="06-11-2023 (26).xls"/>
  </r>
  <r>
    <x v="0"/>
    <s v="DANIELA FLORES FERNANDEZ"/>
    <x v="1"/>
    <s v="H5-P1          "/>
    <n v="767851"/>
    <n v="767852"/>
    <n v="2"/>
    <n v="767851"/>
    <n v="767852"/>
    <n v="2"/>
    <m/>
    <m/>
    <m/>
    <m/>
    <m/>
    <m/>
    <m/>
    <m/>
    <m/>
    <s v="06-11-2023 (26).xls"/>
  </r>
  <r>
    <x v="0"/>
    <s v="DANIELA FLORES FERNANDEZ"/>
    <x v="1"/>
    <s v="H5-P1          "/>
    <n v="768295"/>
    <n v="768300"/>
    <n v="6"/>
    <n v="768295"/>
    <n v="768300"/>
    <n v="6"/>
    <m/>
    <m/>
    <m/>
    <m/>
    <m/>
    <m/>
    <m/>
    <m/>
    <m/>
    <s v="06-11-2023 (26).xls"/>
  </r>
  <r>
    <x v="0"/>
    <s v="DANIELA FLORES FERNANDEZ"/>
    <x v="1"/>
    <s v="H5-P1          "/>
    <n v="769517"/>
    <n v="769580"/>
    <n v="64"/>
    <n v="769517"/>
    <n v="769568"/>
    <n v="52"/>
    <m/>
    <m/>
    <m/>
    <m/>
    <n v="769569"/>
    <n v="769580"/>
    <n v="12"/>
    <m/>
    <m/>
    <s v="06-11-2023 (26).xls"/>
  </r>
  <r>
    <x v="0"/>
    <s v="DANIELA MONTAÑO GUZMAN"/>
    <x v="0"/>
    <s v="H5-P1          "/>
    <n v="2728724"/>
    <n v="2728780"/>
    <n v="57"/>
    <n v="2728724"/>
    <n v="2728730"/>
    <n v="7"/>
    <n v="2728731"/>
    <n v="2728731"/>
    <n v="1"/>
    <m/>
    <n v="2728774"/>
    <n v="2728780"/>
    <n v="7"/>
    <n v="119"/>
    <m/>
    <s v="06-11-2023 (28).xls"/>
  </r>
  <r>
    <x v="0"/>
    <s v="DANIELA MONTAÑO GUZMAN"/>
    <x v="0"/>
    <s v="H5-P1          "/>
    <m/>
    <m/>
    <m/>
    <n v="2728732"/>
    <n v="2728746"/>
    <n v="15"/>
    <n v="2728747"/>
    <n v="2728747"/>
    <n v="1"/>
    <m/>
    <m/>
    <m/>
    <m/>
    <n v="255"/>
    <m/>
    <s v="06-11-2023 (28).xls"/>
  </r>
  <r>
    <x v="0"/>
    <s v="DANIELA MONTAÑO GUZMAN"/>
    <x v="0"/>
    <s v="H5-P1          "/>
    <m/>
    <m/>
    <m/>
    <n v="2728748"/>
    <n v="2728773"/>
    <n v="26"/>
    <m/>
    <m/>
    <m/>
    <m/>
    <m/>
    <m/>
    <m/>
    <n v="442"/>
    <m/>
    <s v="06-11-2023 (28).xls"/>
  </r>
  <r>
    <x v="0"/>
    <s v="DANIELA MONTAÑO GUZMAN"/>
    <x v="0"/>
    <s v="H5-P1          "/>
    <n v="2729322"/>
    <n v="2729324"/>
    <n v="3"/>
    <m/>
    <m/>
    <m/>
    <m/>
    <m/>
    <m/>
    <m/>
    <n v="2729322"/>
    <n v="2729324"/>
    <n v="3"/>
    <m/>
    <m/>
    <s v="06-11-2023 (28).xls"/>
  </r>
  <r>
    <x v="0"/>
    <s v="DANIELA MONTAÑO GUZMAN"/>
    <x v="1"/>
    <s v="H5-P1          "/>
    <n v="766851"/>
    <n v="766855"/>
    <n v="5"/>
    <n v="766851"/>
    <n v="766855"/>
    <n v="5"/>
    <m/>
    <m/>
    <m/>
    <m/>
    <m/>
    <m/>
    <m/>
    <m/>
    <m/>
    <s v="06-11-2023 (28).xls"/>
  </r>
  <r>
    <x v="0"/>
    <s v="DANIELA MONTAÑO GUZMAN"/>
    <x v="1"/>
    <s v="H5-P1          "/>
    <n v="768724"/>
    <n v="768778"/>
    <n v="55"/>
    <n v="768724"/>
    <n v="768766"/>
    <n v="43"/>
    <m/>
    <m/>
    <m/>
    <m/>
    <n v="768767"/>
    <n v="768778"/>
    <n v="12"/>
    <m/>
    <m/>
    <s v="06-11-2023 (28).xls"/>
  </r>
  <r>
    <x v="0"/>
    <s v="EVELYN VELARDE BOTETANO"/>
    <x v="2"/>
    <s v="LA             "/>
    <n v="94973"/>
    <n v="94984"/>
    <n v="12"/>
    <n v="94973"/>
    <n v="94984"/>
    <n v="12"/>
    <m/>
    <m/>
    <m/>
    <m/>
    <m/>
    <m/>
    <m/>
    <n v="204"/>
    <m/>
    <s v="06-11-2023 (22).xls"/>
  </r>
  <r>
    <x v="0"/>
    <s v="EVELYN VELARDE BOTETANO"/>
    <x v="2"/>
    <s v="LA             "/>
    <n v="95089"/>
    <n v="95152"/>
    <n v="64"/>
    <n v="95089"/>
    <n v="95098"/>
    <n v="10"/>
    <n v="95099"/>
    <n v="95099"/>
    <n v="1"/>
    <m/>
    <n v="95100"/>
    <n v="95152"/>
    <n v="53"/>
    <n v="170"/>
    <m/>
    <s v="06-11-2023 (22).xls"/>
  </r>
  <r>
    <x v="0"/>
    <s v="EVELYN VELARDE BOTETANO"/>
    <x v="1"/>
    <s v="H5-P1          "/>
    <n v="679200"/>
    <n v="679203"/>
    <n v="4"/>
    <n v="679200"/>
    <n v="679203"/>
    <n v="4"/>
    <m/>
    <m/>
    <m/>
    <m/>
    <m/>
    <m/>
    <m/>
    <m/>
    <m/>
    <s v="06-11-2023 (22).xls"/>
  </r>
  <r>
    <x v="0"/>
    <s v="EVELYN VELARDE BOTETANO"/>
    <x v="1"/>
    <s v="H5-P1          "/>
    <n v="767316"/>
    <n v="767323"/>
    <n v="8"/>
    <n v="767316"/>
    <n v="767323"/>
    <n v="8"/>
    <m/>
    <m/>
    <m/>
    <m/>
    <m/>
    <m/>
    <m/>
    <m/>
    <m/>
    <s v="06-11-2023 (22).xls"/>
  </r>
  <r>
    <x v="0"/>
    <s v="EVELYN VELARDE BOTETANO"/>
    <x v="1"/>
    <s v="H5-P1          "/>
    <n v="768882"/>
    <n v="768945"/>
    <n v="64"/>
    <n v="768882"/>
    <n v="768891"/>
    <n v="10"/>
    <n v="768892"/>
    <n v="768892"/>
    <n v="1"/>
    <m/>
    <n v="768893"/>
    <n v="768945"/>
    <n v="53"/>
    <m/>
    <m/>
    <s v="06-11-2023 (22).xls"/>
  </r>
  <r>
    <x v="0"/>
    <s v="GUILLERMO STIVENZ FERNANDEZ MONTALVAN"/>
    <x v="2"/>
    <s v="LA             "/>
    <n v="95809"/>
    <n v="95880"/>
    <n v="72"/>
    <n v="95809"/>
    <n v="95828"/>
    <n v="20"/>
    <n v="95829"/>
    <n v="95829"/>
    <n v="1"/>
    <m/>
    <n v="95830"/>
    <n v="95880"/>
    <n v="51"/>
    <n v="340"/>
    <m/>
    <s v="06-11-2023 (23).xls"/>
  </r>
  <r>
    <x v="0"/>
    <s v="GUILLERMO STIVENZ FERNANDEZ MONTALVAN"/>
    <x v="1"/>
    <s v="H5-P1          "/>
    <n v="767557"/>
    <n v="767559"/>
    <n v="3"/>
    <n v="767557"/>
    <n v="767559"/>
    <n v="3"/>
    <m/>
    <m/>
    <m/>
    <m/>
    <m/>
    <m/>
    <m/>
    <m/>
    <m/>
    <s v="06-11-2023 (23).xls"/>
  </r>
  <r>
    <x v="0"/>
    <s v="GUILLERMO STIVENZ FERNANDEZ MONTALVAN"/>
    <x v="1"/>
    <s v="H5-P1          "/>
    <n v="767588"/>
    <n v="767591"/>
    <n v="4"/>
    <n v="767588"/>
    <n v="767591"/>
    <n v="4"/>
    <m/>
    <m/>
    <m/>
    <m/>
    <m/>
    <m/>
    <m/>
    <m/>
    <m/>
    <s v="06-11-2023 (23).xls"/>
  </r>
  <r>
    <x v="0"/>
    <s v="GUILLERMO STIVENZ FERNANDEZ MONTALVAN"/>
    <x v="1"/>
    <s v="H5-P1          "/>
    <n v="769581"/>
    <n v="769645"/>
    <n v="65"/>
    <n v="769581"/>
    <n v="769593"/>
    <n v="13"/>
    <n v="769594"/>
    <n v="769594"/>
    <n v="1"/>
    <m/>
    <n v="769595"/>
    <n v="769645"/>
    <n v="51"/>
    <m/>
    <m/>
    <s v="06-11-2023 (23).xls"/>
  </r>
  <r>
    <x v="0"/>
    <s v="KARINA ESCALIER GUTIERREZ"/>
    <x v="0"/>
    <s v="H5-P1          "/>
    <n v="2639709"/>
    <n v="2639772"/>
    <n v="64"/>
    <n v="2639709"/>
    <n v="2639750"/>
    <n v="42"/>
    <m/>
    <m/>
    <m/>
    <m/>
    <n v="2639751"/>
    <n v="2639772"/>
    <n v="22"/>
    <n v="714"/>
    <m/>
    <s v="06-11-2023 (8).xls"/>
  </r>
  <r>
    <x v="0"/>
    <s v="KARINA ESCALIER GUTIERREZ"/>
    <x v="0"/>
    <s v="H5-P1          "/>
    <n v="2642818"/>
    <n v="2642832"/>
    <n v="15"/>
    <n v="2642818"/>
    <n v="2642832"/>
    <n v="15"/>
    <m/>
    <m/>
    <m/>
    <m/>
    <m/>
    <m/>
    <m/>
    <n v="255"/>
    <m/>
    <s v="06-11-2023 (8).xls"/>
  </r>
  <r>
    <x v="0"/>
    <s v="KARINA ESCALIER GUTIERREZ"/>
    <x v="1"/>
    <s v="H5-P1          "/>
    <n v="676944"/>
    <n v="676949"/>
    <n v="6"/>
    <n v="676944"/>
    <n v="676949"/>
    <n v="6"/>
    <m/>
    <m/>
    <m/>
    <m/>
    <m/>
    <m/>
    <m/>
    <m/>
    <m/>
    <s v="06-11-2023 (8).xls"/>
  </r>
  <r>
    <x v="0"/>
    <s v="KARINA ESCALIER GUTIERREZ"/>
    <x v="1"/>
    <s v="H5-P1          "/>
    <n v="768462"/>
    <n v="768534"/>
    <n v="73"/>
    <n v="768462"/>
    <n v="768512"/>
    <n v="51"/>
    <m/>
    <m/>
    <m/>
    <m/>
    <n v="768513"/>
    <n v="768534"/>
    <n v="22"/>
    <m/>
    <m/>
    <s v="06-11-2023 (8).xls"/>
  </r>
  <r>
    <x v="0"/>
    <s v="KARLA GABRIELA SALAZAR MORENO"/>
    <x v="2"/>
    <s v="LA             "/>
    <n v="94518"/>
    <n v="94520"/>
    <n v="3"/>
    <n v="94518"/>
    <n v="94520"/>
    <n v="3"/>
    <m/>
    <m/>
    <m/>
    <m/>
    <m/>
    <m/>
    <m/>
    <n v="51"/>
    <m/>
    <s v="06-11-2023 (27).xls"/>
  </r>
  <r>
    <x v="0"/>
    <s v="KARLA GABRIELA SALAZAR MORENO"/>
    <x v="2"/>
    <s v="LA             "/>
    <n v="95501"/>
    <n v="95560"/>
    <n v="60"/>
    <n v="95501"/>
    <n v="95508"/>
    <n v="8"/>
    <n v="95509"/>
    <n v="95509"/>
    <n v="1"/>
    <m/>
    <n v="95510"/>
    <n v="95560"/>
    <n v="51"/>
    <n v="136"/>
    <m/>
    <s v="06-11-2023 (27).xls"/>
  </r>
  <r>
    <x v="0"/>
    <s v="KARLA GABRIELA SALAZAR MORENO"/>
    <x v="1"/>
    <s v="H5-P1          "/>
    <n v="767970"/>
    <n v="767975"/>
    <n v="6"/>
    <n v="767970"/>
    <n v="767975"/>
    <n v="6"/>
    <m/>
    <m/>
    <m/>
    <m/>
    <m/>
    <m/>
    <m/>
    <m/>
    <m/>
    <s v="06-11-2023 (27).xls"/>
  </r>
  <r>
    <x v="0"/>
    <s v="KARLA GABRIELA SALAZAR MORENO"/>
    <x v="1"/>
    <s v="H5-P1          "/>
    <n v="769285"/>
    <n v="769341"/>
    <n v="57"/>
    <n v="769285"/>
    <n v="769289"/>
    <n v="5"/>
    <n v="769290"/>
    <n v="769290"/>
    <n v="1"/>
    <m/>
    <n v="769291"/>
    <n v="769341"/>
    <n v="51"/>
    <m/>
    <m/>
    <s v="06-11-2023 (27).xls"/>
  </r>
  <r>
    <x v="0"/>
    <s v="LIZ YANDIRA BLANCO MARTINEZ"/>
    <x v="2"/>
    <s v="LA             "/>
    <n v="94954"/>
    <n v="94964"/>
    <n v="11"/>
    <n v="94954"/>
    <n v="94964"/>
    <n v="11"/>
    <m/>
    <m/>
    <m/>
    <m/>
    <m/>
    <m/>
    <m/>
    <n v="187"/>
    <m/>
    <s v="06-11-2023 (11).xls"/>
  </r>
  <r>
    <x v="0"/>
    <s v="LIZ YANDIRA BLANCO MARTINEZ"/>
    <x v="2"/>
    <s v="LA             "/>
    <n v="95677"/>
    <n v="95736"/>
    <n v="60"/>
    <n v="95678"/>
    <n v="95681"/>
    <n v="4"/>
    <n v="95677"/>
    <n v="95677"/>
    <n v="1"/>
    <m/>
    <n v="95682"/>
    <n v="95736"/>
    <n v="55"/>
    <n v="68"/>
    <m/>
    <s v="06-11-2023 (11).xls"/>
  </r>
  <r>
    <x v="0"/>
    <s v="LIZ YANDIRA BLANCO MARTINEZ"/>
    <x v="1"/>
    <s v="H5-P1          "/>
    <n v="767461"/>
    <n v="767471"/>
    <n v="11"/>
    <n v="767461"/>
    <n v="767471"/>
    <n v="11"/>
    <m/>
    <m/>
    <m/>
    <m/>
    <m/>
    <m/>
    <m/>
    <m/>
    <m/>
    <s v="06-11-2023 (11).xls"/>
  </r>
  <r>
    <x v="0"/>
    <s v="LIZ YANDIRA BLANCO MARTINEZ"/>
    <x v="1"/>
    <s v="H5-P1          "/>
    <n v="769457"/>
    <n v="769516"/>
    <n v="60"/>
    <n v="769458"/>
    <n v="769461"/>
    <n v="4"/>
    <n v="769457"/>
    <n v="769457"/>
    <n v="1"/>
    <m/>
    <n v="769462"/>
    <n v="769516"/>
    <n v="55"/>
    <m/>
    <m/>
    <s v="06-11-2023 (11).xls"/>
  </r>
  <r>
    <x v="0"/>
    <s v="MARIA LITZY CHACON CRUZ"/>
    <x v="2"/>
    <s v="LA             "/>
    <n v="94609"/>
    <n v="94612"/>
    <n v="4"/>
    <n v="94610"/>
    <n v="94610"/>
    <n v="1"/>
    <n v="94609"/>
    <n v="94609"/>
    <n v="1"/>
    <m/>
    <m/>
    <m/>
    <m/>
    <n v="17"/>
    <m/>
    <s v="06-11-2023 (15).xls"/>
  </r>
  <r>
    <x v="0"/>
    <s v="MARIA LITZY CHACON CRUZ"/>
    <x v="2"/>
    <s v="LA             "/>
    <m/>
    <m/>
    <m/>
    <m/>
    <m/>
    <m/>
    <n v="94611"/>
    <n v="94611"/>
    <n v="1"/>
    <m/>
    <m/>
    <m/>
    <m/>
    <m/>
    <m/>
    <s v="06-11-2023 (15).xls"/>
  </r>
  <r>
    <x v="0"/>
    <s v="MARIA LITZY CHACON CRUZ"/>
    <x v="2"/>
    <s v="LA             "/>
    <m/>
    <m/>
    <m/>
    <m/>
    <m/>
    <m/>
    <n v="94612"/>
    <n v="94612"/>
    <n v="1"/>
    <m/>
    <m/>
    <m/>
    <m/>
    <m/>
    <m/>
    <s v="06-11-2023 (15).xls"/>
  </r>
  <r>
    <x v="0"/>
    <s v="MARIA LITZY CHACON CRUZ"/>
    <x v="2"/>
    <s v="LA             "/>
    <n v="95277"/>
    <n v="95340"/>
    <n v="64"/>
    <n v="95277"/>
    <n v="95288"/>
    <n v="12"/>
    <m/>
    <m/>
    <m/>
    <m/>
    <n v="95289"/>
    <n v="95340"/>
    <n v="52"/>
    <n v="204"/>
    <m/>
    <s v="06-11-2023 (15).xls"/>
  </r>
  <r>
    <x v="0"/>
    <s v="MARIA LITZY CHACON CRUZ"/>
    <x v="1"/>
    <s v="H5-P1          "/>
    <n v="767420"/>
    <n v="767427"/>
    <n v="8"/>
    <n v="767420"/>
    <n v="767427"/>
    <n v="8"/>
    <m/>
    <m/>
    <m/>
    <m/>
    <m/>
    <m/>
    <m/>
    <m/>
    <m/>
    <s v="06-11-2023 (15).xls"/>
  </r>
  <r>
    <x v="0"/>
    <s v="MARIA LITZY CHACON CRUZ"/>
    <x v="1"/>
    <s v="H5-P1          "/>
    <n v="768063"/>
    <n v="768067"/>
    <n v="5"/>
    <n v="768063"/>
    <n v="768067"/>
    <n v="5"/>
    <m/>
    <m/>
    <m/>
    <m/>
    <m/>
    <m/>
    <m/>
    <m/>
    <m/>
    <s v="06-11-2023 (15).xls"/>
  </r>
  <r>
    <x v="0"/>
    <s v="MARIA LITZY CHACON CRUZ"/>
    <x v="1"/>
    <s v="H5-P1          "/>
    <n v="769070"/>
    <n v="769124"/>
    <n v="55"/>
    <m/>
    <m/>
    <m/>
    <m/>
    <m/>
    <m/>
    <m/>
    <n v="769070"/>
    <n v="769124"/>
    <n v="55"/>
    <m/>
    <m/>
    <s v="06-11-2023 (15).xls"/>
  </r>
  <r>
    <x v="0"/>
    <s v="MILTON VILLALBA RODAS"/>
    <x v="0"/>
    <s v="H5-P1          "/>
    <n v="2728796"/>
    <n v="2728816"/>
    <n v="21"/>
    <m/>
    <m/>
    <m/>
    <m/>
    <m/>
    <m/>
    <m/>
    <n v="2728796"/>
    <n v="2728816"/>
    <n v="21"/>
    <m/>
    <m/>
    <s v="06-11-2023 (2).xls"/>
  </r>
  <r>
    <x v="0"/>
    <s v="MILTON VILLALBA RODAS"/>
    <x v="0"/>
    <s v="H5-P1          "/>
    <n v="2729020"/>
    <n v="2729028"/>
    <n v="9"/>
    <n v="2729020"/>
    <n v="2729028"/>
    <n v="9"/>
    <m/>
    <m/>
    <m/>
    <m/>
    <m/>
    <m/>
    <m/>
    <n v="153"/>
    <m/>
    <s v="06-11-2023 (2).xls"/>
  </r>
  <r>
    <x v="0"/>
    <s v="MILTON VILLALBA RODAS"/>
    <x v="0"/>
    <s v="H5-P1          "/>
    <n v="2729835"/>
    <n v="2729840"/>
    <n v="6"/>
    <n v="2729835"/>
    <n v="2729839"/>
    <n v="5"/>
    <m/>
    <m/>
    <m/>
    <m/>
    <n v="2729840"/>
    <n v="2729840"/>
    <n v="1"/>
    <n v="85"/>
    <m/>
    <s v="06-11-2023 (2).xls"/>
  </r>
  <r>
    <x v="0"/>
    <s v="MILTON VILLALBA RODAS"/>
    <x v="1"/>
    <s v="H5-P1          "/>
    <n v="678296"/>
    <n v="678298"/>
    <n v="3"/>
    <n v="678296"/>
    <n v="678298"/>
    <n v="3"/>
    <m/>
    <m/>
    <m/>
    <m/>
    <m/>
    <m/>
    <m/>
    <m/>
    <m/>
    <s v="06-11-2023 (2).xls"/>
  </r>
  <r>
    <x v="0"/>
    <s v="MILTON VILLALBA RODAS"/>
    <x v="1"/>
    <s v="H5-P1          "/>
    <n v="768691"/>
    <n v="768723"/>
    <n v="33"/>
    <n v="768691"/>
    <n v="768693"/>
    <n v="3"/>
    <m/>
    <m/>
    <m/>
    <m/>
    <n v="768694"/>
    <n v="768715"/>
    <n v="22"/>
    <m/>
    <m/>
    <s v="06-11-2023 (2).xls"/>
  </r>
  <r>
    <x v="0"/>
    <s v="MILTON VILLALBA RODAS"/>
    <x v="1"/>
    <s v="H5-P1          "/>
    <m/>
    <m/>
    <m/>
    <n v="768716"/>
    <n v="768723"/>
    <n v="8"/>
    <m/>
    <m/>
    <m/>
    <m/>
    <m/>
    <m/>
    <m/>
    <m/>
    <m/>
    <s v="06-11-2023 (2).xls"/>
  </r>
  <r>
    <x v="0"/>
    <s v="NICKY RODAS MARQUEZ"/>
    <x v="2"/>
    <s v="LA             "/>
    <n v="94647"/>
    <n v="94652"/>
    <n v="6"/>
    <n v="94647"/>
    <n v="94652"/>
    <n v="6"/>
    <m/>
    <m/>
    <m/>
    <m/>
    <m/>
    <m/>
    <m/>
    <n v="102"/>
    <m/>
    <s v="06-11-2023 (7).xls"/>
  </r>
  <r>
    <x v="0"/>
    <s v="NICKY RODAS MARQUEZ"/>
    <x v="2"/>
    <s v="LA             "/>
    <n v="95441"/>
    <n v="95500"/>
    <n v="60"/>
    <n v="95441"/>
    <n v="95442"/>
    <n v="2"/>
    <n v="95443"/>
    <n v="95443"/>
    <n v="1"/>
    <m/>
    <n v="95444"/>
    <n v="95500"/>
    <n v="57"/>
    <n v="34"/>
    <m/>
    <s v="06-11-2023 (7).xls"/>
  </r>
  <r>
    <x v="0"/>
    <s v="NICKY RODAS MARQUEZ"/>
    <x v="1"/>
    <s v="H5-P1          "/>
    <n v="767258"/>
    <n v="767263"/>
    <n v="6"/>
    <m/>
    <m/>
    <m/>
    <m/>
    <m/>
    <m/>
    <m/>
    <n v="767258"/>
    <n v="767263"/>
    <n v="6"/>
    <m/>
    <m/>
    <s v="06-11-2023 (7).xls"/>
  </r>
  <r>
    <x v="0"/>
    <s v="NICKY RODAS MARQUEZ"/>
    <x v="1"/>
    <s v="H5-P1          "/>
    <n v="769225"/>
    <n v="769284"/>
    <n v="60"/>
    <n v="769277"/>
    <n v="769284"/>
    <n v="8"/>
    <n v="769276"/>
    <n v="769276"/>
    <n v="1"/>
    <m/>
    <n v="769225"/>
    <n v="769275"/>
    <n v="51"/>
    <m/>
    <m/>
    <s v="06-11-2023 (7).xls"/>
  </r>
  <r>
    <x v="0"/>
    <s v="RICHARD LEON TUSCO"/>
    <x v="2"/>
    <s v="LA             "/>
    <n v="95881"/>
    <n v="95956"/>
    <n v="76"/>
    <n v="95881"/>
    <n v="95928"/>
    <n v="48"/>
    <m/>
    <m/>
    <m/>
    <m/>
    <n v="95929"/>
    <n v="95956"/>
    <n v="28"/>
    <n v="816"/>
    <m/>
    <s v="06-11-2023 (16).xls"/>
  </r>
  <r>
    <x v="0"/>
    <s v="RICHARD LEON TUSCO"/>
    <x v="1"/>
    <s v="H5-P1          "/>
    <n v="675891"/>
    <n v="675891"/>
    <n v="1"/>
    <n v="675891"/>
    <n v="675891"/>
    <n v="1"/>
    <m/>
    <m/>
    <m/>
    <m/>
    <m/>
    <m/>
    <m/>
    <m/>
    <m/>
    <s v="06-11-2023 (16).xls"/>
  </r>
  <r>
    <x v="0"/>
    <s v="RICHARD LEON TUSCO"/>
    <x v="1"/>
    <s v="H5-P1          "/>
    <n v="676001"/>
    <n v="676001"/>
    <n v="1"/>
    <n v="676001"/>
    <n v="676001"/>
    <n v="1"/>
    <m/>
    <m/>
    <m/>
    <m/>
    <m/>
    <m/>
    <m/>
    <m/>
    <m/>
    <s v="06-11-2023 (16).xls"/>
  </r>
  <r>
    <x v="0"/>
    <s v="RICHARD LEON TUSCO"/>
    <x v="1"/>
    <s v="H5-P1          "/>
    <n v="766223"/>
    <n v="766227"/>
    <n v="5"/>
    <n v="766223"/>
    <n v="766227"/>
    <n v="5"/>
    <m/>
    <m/>
    <m/>
    <m/>
    <m/>
    <m/>
    <m/>
    <m/>
    <m/>
    <s v="06-11-2023 (16).xls"/>
  </r>
  <r>
    <x v="0"/>
    <s v="RICHARD LEON TUSCO"/>
    <x v="1"/>
    <s v="H5-P1          "/>
    <n v="769646"/>
    <n v="769714"/>
    <n v="69"/>
    <n v="769646"/>
    <n v="769686"/>
    <n v="41"/>
    <m/>
    <m/>
    <m/>
    <m/>
    <n v="769687"/>
    <n v="769714"/>
    <n v="28"/>
    <m/>
    <m/>
    <s v="06-11-2023 (16).xls"/>
  </r>
  <r>
    <x v="0"/>
    <s v="RINA TRONCOSO GARCIA"/>
    <x v="2"/>
    <s v="LA             "/>
    <n v="95000"/>
    <n v="95012"/>
    <n v="13"/>
    <n v="95000"/>
    <n v="95012"/>
    <n v="13"/>
    <m/>
    <m/>
    <m/>
    <m/>
    <m/>
    <m/>
    <m/>
    <n v="221"/>
    <m/>
    <s v="06-11-2023 (24).xls"/>
  </r>
  <r>
    <x v="0"/>
    <s v="RINA TRONCOSO GARCIA"/>
    <x v="2"/>
    <s v="LA             "/>
    <n v="95385"/>
    <n v="95440"/>
    <n v="56"/>
    <n v="95387"/>
    <n v="95387"/>
    <n v="1"/>
    <n v="95385"/>
    <n v="95385"/>
    <n v="1"/>
    <m/>
    <n v="95389"/>
    <n v="95395"/>
    <n v="7"/>
    <n v="17"/>
    <m/>
    <s v="06-11-2023 (24).xls"/>
  </r>
  <r>
    <x v="0"/>
    <s v="RINA TRONCOSO GARCIA"/>
    <x v="2"/>
    <s v="LA             "/>
    <m/>
    <m/>
    <m/>
    <n v="95396"/>
    <n v="95396"/>
    <n v="1"/>
    <n v="95386"/>
    <n v="95386"/>
    <n v="1"/>
    <m/>
    <n v="95397"/>
    <n v="95440"/>
    <n v="44"/>
    <n v="17"/>
    <m/>
    <s v="06-11-2023 (24).xls"/>
  </r>
  <r>
    <x v="0"/>
    <s v="RINA TRONCOSO GARCIA"/>
    <x v="2"/>
    <s v="LA             "/>
    <m/>
    <m/>
    <m/>
    <m/>
    <m/>
    <m/>
    <n v="95388"/>
    <n v="95388"/>
    <n v="1"/>
    <m/>
    <m/>
    <m/>
    <m/>
    <m/>
    <m/>
    <s v="06-11-2023 (24).xls"/>
  </r>
  <r>
    <x v="0"/>
    <s v="RINA TRONCOSO GARCIA"/>
    <x v="1"/>
    <s v="H5-P1          "/>
    <n v="679084"/>
    <n v="679091"/>
    <n v="8"/>
    <n v="679084"/>
    <n v="679091"/>
    <n v="8"/>
    <m/>
    <m/>
    <m/>
    <m/>
    <m/>
    <m/>
    <m/>
    <m/>
    <m/>
    <s v="06-11-2023 (24).xls"/>
  </r>
  <r>
    <x v="0"/>
    <s v="RINA TRONCOSO GARCIA"/>
    <x v="1"/>
    <s v="H5-P1          "/>
    <n v="679617"/>
    <n v="679620"/>
    <n v="4"/>
    <n v="679617"/>
    <n v="679620"/>
    <n v="4"/>
    <m/>
    <m/>
    <m/>
    <m/>
    <m/>
    <m/>
    <m/>
    <m/>
    <m/>
    <s v="06-11-2023 (24).xls"/>
  </r>
  <r>
    <x v="0"/>
    <s v="RINA TRONCOSO GARCIA"/>
    <x v="1"/>
    <s v="H5-P1          "/>
    <n v="767677"/>
    <n v="767677"/>
    <n v="1"/>
    <n v="767677"/>
    <n v="767677"/>
    <n v="1"/>
    <m/>
    <m/>
    <m/>
    <m/>
    <m/>
    <m/>
    <m/>
    <m/>
    <m/>
    <s v="06-11-2023 (24).xls"/>
  </r>
  <r>
    <x v="0"/>
    <s v="RINA TRONCOSO GARCIA"/>
    <x v="1"/>
    <s v="H5-P1          "/>
    <n v="769170"/>
    <n v="769224"/>
    <n v="55"/>
    <n v="769170"/>
    <n v="769171"/>
    <n v="2"/>
    <n v="769172"/>
    <n v="769172"/>
    <n v="1"/>
    <m/>
    <n v="769173"/>
    <n v="769224"/>
    <n v="52"/>
    <m/>
    <m/>
    <s v="06-11-2023 (24).xls"/>
  </r>
  <r>
    <x v="0"/>
    <s v="RODRIGO VISCARRA CHAMBI"/>
    <x v="2"/>
    <s v="LA             "/>
    <n v="94771"/>
    <n v="94776"/>
    <n v="6"/>
    <n v="94771"/>
    <n v="94776"/>
    <n v="6"/>
    <m/>
    <m/>
    <m/>
    <m/>
    <m/>
    <m/>
    <m/>
    <n v="102"/>
    <m/>
    <s v="06-11-2023 (12).xls"/>
  </r>
  <r>
    <x v="0"/>
    <s v="RODRIGO VISCARRA CHAMBI"/>
    <x v="2"/>
    <s v="LA             "/>
    <n v="95217"/>
    <n v="95276"/>
    <n v="60"/>
    <n v="95217"/>
    <n v="95223"/>
    <n v="7"/>
    <n v="95224"/>
    <n v="95224"/>
    <n v="1"/>
    <m/>
    <n v="95228"/>
    <n v="95276"/>
    <n v="49"/>
    <n v="119"/>
    <m/>
    <s v="06-11-2023 (12).xls"/>
  </r>
  <r>
    <x v="0"/>
    <s v="RODRIGO VISCARRA CHAMBI"/>
    <x v="2"/>
    <s v="LA             "/>
    <m/>
    <m/>
    <m/>
    <n v="95225"/>
    <n v="95226"/>
    <n v="2"/>
    <n v="95227"/>
    <n v="95227"/>
    <n v="1"/>
    <m/>
    <m/>
    <m/>
    <m/>
    <n v="34"/>
    <m/>
    <s v="06-11-2023 (12).xls"/>
  </r>
  <r>
    <x v="0"/>
    <s v="RODRIGO VISCARRA CHAMBI"/>
    <x v="1"/>
    <s v="H5-P1          "/>
    <n v="768224"/>
    <n v="768229"/>
    <n v="6"/>
    <n v="768224"/>
    <n v="768229"/>
    <n v="6"/>
    <m/>
    <m/>
    <m/>
    <m/>
    <m/>
    <m/>
    <m/>
    <m/>
    <m/>
    <s v="06-11-2023 (12).xls"/>
  </r>
  <r>
    <x v="0"/>
    <s v="RODRIGO VISCARRA CHAMBI"/>
    <x v="1"/>
    <s v="H5-P1          "/>
    <n v="769010"/>
    <n v="769069"/>
    <n v="60"/>
    <n v="769010"/>
    <n v="769018"/>
    <n v="9"/>
    <n v="769019"/>
    <n v="769019"/>
    <n v="1"/>
    <m/>
    <n v="769020"/>
    <n v="769069"/>
    <n v="50"/>
    <m/>
    <m/>
    <s v="06-11-2023 (12).xls"/>
  </r>
  <r>
    <x v="0"/>
    <s v="ROSMERY LEON VALLEJOS"/>
    <x v="2"/>
    <s v="LA             "/>
    <n v="94876"/>
    <n v="94876"/>
    <n v="1"/>
    <n v="94876"/>
    <n v="94876"/>
    <n v="1"/>
    <m/>
    <m/>
    <m/>
    <m/>
    <m/>
    <m/>
    <m/>
    <n v="17"/>
    <m/>
    <s v="06-11-2023 (14).xls"/>
  </r>
  <r>
    <x v="0"/>
    <s v="ROSMERY LEON VALLEJOS"/>
    <x v="2"/>
    <s v="LA             "/>
    <n v="95561"/>
    <n v="95624"/>
    <n v="64"/>
    <n v="95561"/>
    <n v="95580"/>
    <n v="20"/>
    <m/>
    <m/>
    <m/>
    <m/>
    <n v="95581"/>
    <n v="95624"/>
    <n v="44"/>
    <n v="340"/>
    <m/>
    <s v="06-11-2023 (14).xls"/>
  </r>
  <r>
    <x v="0"/>
    <s v="ROSMERY LEON VALLEJOS"/>
    <x v="1"/>
    <s v="H5-P1          "/>
    <n v="767374"/>
    <n v="767375"/>
    <n v="2"/>
    <n v="767374"/>
    <n v="767375"/>
    <n v="2"/>
    <m/>
    <m/>
    <m/>
    <m/>
    <m/>
    <m/>
    <m/>
    <m/>
    <m/>
    <s v="06-11-2023 (14).xls"/>
  </r>
  <r>
    <x v="0"/>
    <s v="ROSMERY LEON VALLEJOS"/>
    <x v="1"/>
    <s v="H5-P1          "/>
    <n v="769342"/>
    <n v="769404"/>
    <n v="63"/>
    <n v="769342"/>
    <n v="769360"/>
    <n v="19"/>
    <m/>
    <m/>
    <m/>
    <m/>
    <n v="769361"/>
    <n v="769404"/>
    <n v="44"/>
    <m/>
    <m/>
    <s v="06-11-2023 (14).xls"/>
  </r>
  <r>
    <x v="0"/>
    <s v="SAMUEL RUIZ ONTIVEROS"/>
    <x v="2"/>
    <s v="LA             "/>
    <n v="94823"/>
    <n v="94832"/>
    <n v="10"/>
    <n v="94823"/>
    <n v="94832"/>
    <n v="10"/>
    <m/>
    <m/>
    <m/>
    <m/>
    <m/>
    <m/>
    <m/>
    <n v="170"/>
    <m/>
    <s v="06-11-2023 (25).xls"/>
  </r>
  <r>
    <x v="0"/>
    <s v="SAMUEL RUIZ ONTIVEROS"/>
    <x v="2"/>
    <s v="LA             "/>
    <n v="95153"/>
    <n v="95216"/>
    <n v="64"/>
    <n v="95153"/>
    <n v="95153"/>
    <n v="1"/>
    <m/>
    <m/>
    <m/>
    <m/>
    <n v="95154"/>
    <n v="95216"/>
    <n v="63"/>
    <n v="17"/>
    <m/>
    <s v="06-11-2023 (25).xls"/>
  </r>
  <r>
    <x v="0"/>
    <s v="SAMUEL RUIZ ONTIVEROS"/>
    <x v="1"/>
    <s v="H5-P1          "/>
    <n v="766505"/>
    <n v="766514"/>
    <n v="10"/>
    <n v="766505"/>
    <n v="766514"/>
    <n v="10"/>
    <m/>
    <m/>
    <m/>
    <m/>
    <m/>
    <m/>
    <m/>
    <m/>
    <m/>
    <s v="06-11-2023 (25).xls"/>
  </r>
  <r>
    <x v="0"/>
    <s v="SAMUEL RUIZ ONTIVEROS"/>
    <x v="1"/>
    <s v="H5-P1          "/>
    <n v="768946"/>
    <n v="769009"/>
    <n v="64"/>
    <n v="768946"/>
    <n v="768946"/>
    <n v="1"/>
    <m/>
    <m/>
    <m/>
    <m/>
    <n v="768947"/>
    <n v="769009"/>
    <n v="63"/>
    <m/>
    <m/>
    <s v="06-11-2023 (25).xls"/>
  </r>
  <r>
    <x v="0"/>
    <s v="VIVIANA SAINZ VILLAGOMEZ"/>
    <x v="2"/>
    <s v="LA             "/>
    <n v="94917"/>
    <n v="94928"/>
    <n v="12"/>
    <n v="94917"/>
    <n v="94928"/>
    <n v="12"/>
    <m/>
    <m/>
    <m/>
    <m/>
    <m/>
    <m/>
    <m/>
    <n v="204"/>
    <m/>
    <s v="06-11-2023 (10).xls"/>
  </r>
  <r>
    <x v="0"/>
    <s v="VIVIANA SAINZ VILLAGOMEZ"/>
    <x v="2"/>
    <s v="LA             "/>
    <n v="95625"/>
    <n v="95676"/>
    <n v="52"/>
    <n v="95625"/>
    <n v="95660"/>
    <n v="36"/>
    <m/>
    <m/>
    <m/>
    <m/>
    <n v="95661"/>
    <n v="95676"/>
    <n v="16"/>
    <n v="612"/>
    <m/>
    <s v="06-11-2023 (10).xls"/>
  </r>
  <r>
    <x v="0"/>
    <s v="VIVIANA SAINZ VILLAGOMEZ"/>
    <x v="1"/>
    <s v="H5-P1          "/>
    <n v="767630"/>
    <n v="767641"/>
    <n v="12"/>
    <n v="767630"/>
    <n v="767641"/>
    <n v="12"/>
    <m/>
    <m/>
    <m/>
    <m/>
    <m/>
    <m/>
    <m/>
    <m/>
    <m/>
    <s v="06-11-2023 (10).xls"/>
  </r>
  <r>
    <x v="0"/>
    <s v="VIVIANA SAINZ VILLAGOMEZ"/>
    <x v="1"/>
    <s v="H5-P1          "/>
    <n v="769405"/>
    <n v="769456"/>
    <n v="52"/>
    <n v="769405"/>
    <n v="769440"/>
    <n v="36"/>
    <m/>
    <m/>
    <m/>
    <m/>
    <n v="769441"/>
    <n v="769456"/>
    <n v="16"/>
    <m/>
    <m/>
    <s v="06-11-2023 (10).xls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a dinámica1" cacheId="2" dataOnRows="0" dataCaption="Valore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2:F7" firstHeaderRow="0" firstDataRow="1" firstDataCol="1"/>
  <pivotFields count="20">
    <pivotField axis="axisRow" showDropDowns="1" compact="1" numFmtId="14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x="2"/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2"/>
  </rowFields>
  <rowItems count="5">
    <i t="data" r="0" i="0">
      <x v="0"/>
    </i>
    <i t="data" r="1" i="0">
      <x v="0"/>
    </i>
    <i t="data" r="1" i="0">
      <x v="1"/>
    </i>
    <i t="data" r="1" i="0">
      <x v="2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dataFields count="4">
    <dataField name="ENTREGADO" fld="6" subtotal="sum" showDataAs="normal" baseField="0" baseItem="0"/>
    <dataField name="EMITIDO" fld="9" subtotal="sum" showDataAs="normal" baseField="0" baseItem="0"/>
    <dataField name="ANULADO" fld="12" subtotal="sum" showDataAs="normal" baseField="0" baseItem="0"/>
    <dataField name="SALDO" fld="16" subtotal="sum" showDataAs="normal" baseField="0" baseItem="0"/>
  </dataFields>
  <pivotTableStyleInfo name="PivotStyleLight16 2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N14"/>
  <sheetViews>
    <sheetView workbookViewId="0">
      <selection activeCell="K4" sqref="K4"/>
    </sheetView>
  </sheetViews>
  <sheetFormatPr baseColWidth="10" defaultRowHeight="15"/>
  <cols>
    <col width="1.42578125" customWidth="1" style="335" min="3" max="3"/>
    <col width="18" customWidth="1" style="335" min="4" max="4"/>
    <col width="18.7109375" customWidth="1" style="335" min="5" max="5"/>
    <col width="1.42578125" customWidth="1" style="335" min="6" max="6"/>
    <col width="19.140625" customWidth="1" style="335" min="7" max="7"/>
    <col width="18.7109375" customWidth="1" style="335" min="8" max="8"/>
    <col width="1.7109375" customWidth="1" style="335" min="9" max="9"/>
    <col width="1.85546875" customWidth="1" style="335" min="12" max="12"/>
    <col width="17.42578125" customWidth="1" style="335" min="13" max="13"/>
  </cols>
  <sheetData>
    <row r="1" ht="66.75" customHeight="1" s="335">
      <c r="A1" s="334" t="n"/>
    </row>
    <row r="2" ht="28.5" customHeight="1" s="335">
      <c r="A2" s="338" t="n"/>
      <c r="I2" s="334" t="n"/>
      <c r="J2" s="338" t="n"/>
    </row>
    <row r="3">
      <c r="A3" s="336" t="inlineStr">
        <is>
          <t>ALTURA AV-5</t>
        </is>
      </c>
      <c r="B3" s="337" t="n"/>
      <c r="C3" s="148" t="n"/>
      <c r="D3" s="336" t="inlineStr">
        <is>
          <t>ALTURA DE AV -4 (PRIMERA QUINCENA)</t>
        </is>
      </c>
      <c r="E3" s="337" t="n"/>
      <c r="F3" s="148" t="n"/>
      <c r="G3" s="336" t="inlineStr">
        <is>
          <t>ALTURA DE AV -4 (SEGUNDA QUINCENA)</t>
        </is>
      </c>
      <c r="H3" s="337" t="n"/>
      <c r="J3" s="336" t="inlineStr">
        <is>
          <t>ALTURA AV-15</t>
        </is>
      </c>
      <c r="K3" s="337" t="n"/>
      <c r="L3" s="148" t="n"/>
      <c r="M3" s="336" t="inlineStr">
        <is>
          <t>KARDEX</t>
        </is>
      </c>
      <c r="N3" s="337" t="n"/>
    </row>
    <row r="4">
      <c r="A4" s="149" t="inlineStr">
        <is>
          <t>INICIO</t>
        </is>
      </c>
      <c r="B4" s="149" t="n">
        <v>8</v>
      </c>
      <c r="C4" s="148" t="n"/>
      <c r="D4" s="149" t="inlineStr">
        <is>
          <t>INICIO</t>
        </is>
      </c>
      <c r="E4" s="149" t="n">
        <v>18</v>
      </c>
      <c r="F4" s="148" t="n"/>
      <c r="G4" s="149" t="inlineStr">
        <is>
          <t>INICIO</t>
        </is>
      </c>
      <c r="H4" s="149" t="n"/>
      <c r="J4" s="149" t="inlineStr">
        <is>
          <t>INICIO</t>
        </is>
      </c>
      <c r="K4" s="149" t="n">
        <v>9</v>
      </c>
      <c r="L4" s="148" t="n"/>
      <c r="M4" s="149" t="inlineStr">
        <is>
          <t>INICIO KARDEX CI</t>
        </is>
      </c>
      <c r="N4" s="149" t="n">
        <v>24</v>
      </c>
    </row>
    <row r="5">
      <c r="A5" s="149" t="inlineStr">
        <is>
          <t>FIN</t>
        </is>
      </c>
      <c r="B5" s="149" t="n">
        <v>60</v>
      </c>
      <c r="C5" s="148" t="n"/>
      <c r="D5" s="149" t="inlineStr">
        <is>
          <t>FIN</t>
        </is>
      </c>
      <c r="E5" s="149" t="n">
        <v>514</v>
      </c>
      <c r="F5" s="148" t="n"/>
      <c r="G5" s="149" t="inlineStr">
        <is>
          <t>FIN</t>
        </is>
      </c>
      <c r="H5" s="149" t="n"/>
      <c r="J5" s="149" t="inlineStr">
        <is>
          <t>FIN</t>
        </is>
      </c>
      <c r="K5" s="149" t="n">
        <v>20</v>
      </c>
      <c r="L5" s="148" t="n"/>
      <c r="M5" s="149" t="inlineStr">
        <is>
          <t>INICIO KARDEX LP</t>
        </is>
      </c>
      <c r="N5" s="149" t="n"/>
    </row>
    <row r="6">
      <c r="A6" s="148" t="n"/>
      <c r="B6" s="148" t="n"/>
      <c r="C6" s="148" t="n"/>
      <c r="D6" s="148" t="n"/>
      <c r="E6" s="148" t="n"/>
      <c r="F6" s="148" t="n"/>
      <c r="G6" s="148" t="n"/>
      <c r="H6" s="148" t="n"/>
      <c r="J6" s="148" t="n"/>
      <c r="K6" s="148" t="n"/>
      <c r="L6" s="148" t="n"/>
      <c r="M6" s="148" t="n"/>
      <c r="N6" s="148" t="n"/>
    </row>
    <row r="7">
      <c r="A7" s="148" t="n"/>
      <c r="B7" s="148" t="n"/>
      <c r="C7" s="148" t="n"/>
      <c r="D7" s="148" t="n"/>
      <c r="E7" s="148" t="n"/>
      <c r="F7" s="148" t="n"/>
      <c r="G7" s="148" t="n"/>
      <c r="H7" s="148" t="n"/>
      <c r="J7" s="148" t="n"/>
      <c r="K7" s="148" t="n"/>
      <c r="L7" s="148" t="n"/>
      <c r="M7" s="148" t="n"/>
      <c r="N7" s="148" t="n"/>
    </row>
    <row r="8">
      <c r="A8" s="148" t="n"/>
      <c r="B8" s="148" t="n"/>
      <c r="C8" s="148" t="n"/>
      <c r="D8" s="148" t="n"/>
      <c r="E8" s="148" t="n"/>
      <c r="F8" s="148" t="n"/>
      <c r="G8" s="148" t="n"/>
      <c r="H8" s="148" t="n"/>
      <c r="J8" s="148" t="n"/>
      <c r="K8" s="148" t="n"/>
      <c r="L8" s="148" t="n"/>
      <c r="M8" s="148" t="n"/>
      <c r="N8" s="148" t="n"/>
    </row>
    <row r="9">
      <c r="A9" s="148" t="n"/>
      <c r="B9" s="148" t="n"/>
      <c r="C9" s="148" t="n"/>
      <c r="D9" s="148" t="n"/>
      <c r="E9" s="148" t="n"/>
      <c r="F9" s="148" t="n"/>
      <c r="G9" s="148" t="n"/>
      <c r="H9" s="148" t="n"/>
      <c r="J9" s="148" t="n"/>
      <c r="K9" s="148" t="n"/>
      <c r="L9" s="148" t="n"/>
      <c r="M9" s="148" t="n"/>
      <c r="N9" s="148" t="n"/>
    </row>
    <row r="10">
      <c r="A10" s="148" t="n"/>
      <c r="B10" s="148" t="n"/>
      <c r="C10" s="148" t="n"/>
      <c r="D10" s="148" t="n"/>
      <c r="E10" s="148" t="n"/>
      <c r="F10" s="148" t="n"/>
      <c r="G10" s="148" t="n"/>
      <c r="H10" s="148" t="n"/>
      <c r="J10" s="148" t="n"/>
      <c r="K10" s="148" t="n"/>
      <c r="L10" s="148" t="n"/>
      <c r="M10" s="148" t="n"/>
      <c r="N10" s="148" t="n"/>
    </row>
    <row r="11">
      <c r="A11" s="148" t="n"/>
      <c r="B11" s="148" t="n"/>
      <c r="C11" s="148" t="n"/>
      <c r="D11" s="148" t="n"/>
      <c r="E11" s="148" t="n"/>
      <c r="F11" s="148" t="n"/>
      <c r="G11" s="148" t="n"/>
      <c r="H11" s="148" t="n"/>
      <c r="J11" s="148" t="n"/>
      <c r="K11" s="148" t="n"/>
      <c r="L11" s="148" t="n"/>
      <c r="M11" s="148" t="n"/>
      <c r="N11" s="148" t="n"/>
    </row>
    <row r="12">
      <c r="A12" s="148" t="n"/>
      <c r="B12" s="148" t="n"/>
      <c r="C12" s="148" t="n"/>
      <c r="D12" s="148" t="n"/>
      <c r="E12" s="148" t="n"/>
      <c r="F12" s="148" t="n"/>
      <c r="G12" s="148" t="n"/>
      <c r="H12" s="148" t="n"/>
      <c r="J12" s="148" t="n"/>
      <c r="K12" s="148" t="n"/>
      <c r="L12" s="148" t="n"/>
      <c r="M12" s="148" t="n"/>
      <c r="N12" s="148" t="n"/>
    </row>
    <row r="13">
      <c r="A13" s="148" t="n"/>
      <c r="B13" s="148" t="n"/>
      <c r="C13" s="148" t="n"/>
      <c r="D13" s="148" t="n"/>
      <c r="E13" s="148" t="n"/>
      <c r="F13" s="148" t="n"/>
      <c r="G13" s="148" t="n"/>
      <c r="H13" s="148" t="n"/>
      <c r="J13" s="148" t="n"/>
      <c r="K13" s="148" t="n"/>
      <c r="L13" s="148" t="n"/>
      <c r="M13" s="148" t="n"/>
      <c r="N13" s="148" t="n"/>
    </row>
    <row r="14">
      <c r="A14" s="148" t="n"/>
      <c r="B14" s="148" t="n"/>
      <c r="C14" s="148" t="n"/>
      <c r="D14" s="148" t="n"/>
      <c r="E14" s="148" t="n"/>
      <c r="F14" s="148" t="n"/>
      <c r="G14" s="148" t="n"/>
      <c r="H14" s="148" t="n"/>
      <c r="J14" s="148" t="n"/>
      <c r="K14" s="148" t="n"/>
      <c r="L14" s="148" t="n"/>
      <c r="M14" s="148" t="n"/>
      <c r="N14" s="148" t="n"/>
    </row>
  </sheetData>
  <mergeCells count="8">
    <mergeCell ref="J3:K3"/>
    <mergeCell ref="A2:H2"/>
    <mergeCell ref="J2:N2"/>
    <mergeCell ref="M3:N3"/>
    <mergeCell ref="D3:E3"/>
    <mergeCell ref="A3:B3"/>
    <mergeCell ref="G3:H3"/>
    <mergeCell ref="A1:N1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 codeName="Hoja9">
    <tabColor rgb="FFFFC000"/>
    <outlinePr summaryBelow="1" summaryRight="1"/>
    <pageSetUpPr/>
  </sheetPr>
  <dimension ref="A1:K29"/>
  <sheetViews>
    <sheetView view="pageBreakPreview" topLeftCell="A13" zoomScale="110" zoomScaleNormal="130" zoomScaleSheetLayoutView="110" workbookViewId="0">
      <selection activeCell="A3" sqref="A3:F3"/>
    </sheetView>
  </sheetViews>
  <sheetFormatPr baseColWidth="10" defaultRowHeight="15"/>
  <cols>
    <col width="8" bestFit="1" customWidth="1" style="335" min="1" max="1"/>
    <col width="22.7109375" bestFit="1" customWidth="1" style="335" min="2" max="2"/>
    <col width="7.7109375" bestFit="1" customWidth="1" style="335" min="3" max="3"/>
    <col width="11.28515625" bestFit="1" customWidth="1" style="335" min="4" max="5"/>
    <col width="12.42578125" bestFit="1" customWidth="1" style="335" min="6" max="6"/>
    <col width="10.42578125" customWidth="1" style="483" min="7" max="7"/>
    <col width="12.7109375" bestFit="1" customWidth="1" style="335" min="8" max="8"/>
  </cols>
  <sheetData>
    <row r="1" ht="15.75" customHeight="1" s="335">
      <c r="A1" s="487" t="inlineStr">
        <is>
          <t>OFICINA: MONTERO</t>
        </is>
      </c>
      <c r="B1" s="488" t="n"/>
      <c r="C1" s="488" t="n"/>
      <c r="D1" s="488" t="n"/>
      <c r="E1" s="488" t="n"/>
      <c r="F1" s="482" t="n"/>
      <c r="G1" s="481" t="n"/>
      <c r="H1" s="482" t="n"/>
    </row>
    <row r="2" ht="23.25" customHeight="1" s="335">
      <c r="A2" s="478" t="inlineStr">
        <is>
          <t xml:space="preserve">Encargado de Oficina:Jose Daniel Osorio Medina </t>
        </is>
      </c>
      <c r="F2" s="479" t="n"/>
      <c r="H2" s="479" t="n"/>
    </row>
    <row r="3" ht="20.25" customHeight="1" s="335" thickBot="1">
      <c r="A3" s="478" t="inlineStr">
        <is>
          <t>Fecha:  al 15 de septiembre del 2023</t>
        </is>
      </c>
      <c r="F3" s="479" t="n"/>
      <c r="H3" s="479" t="n"/>
    </row>
    <row r="4" ht="21.75" customHeight="1" s="335" thickBot="1">
      <c r="A4" s="484" t="inlineStr">
        <is>
          <t>IDENTIFICACION-SEGIP</t>
        </is>
      </c>
      <c r="B4" s="473" t="n"/>
      <c r="C4" s="473" t="n"/>
      <c r="D4" s="473" t="n"/>
      <c r="E4" s="473" t="n"/>
      <c r="F4" s="473" t="n"/>
      <c r="G4" s="473" t="n"/>
      <c r="H4" s="475" t="n"/>
    </row>
    <row r="5" ht="19.5" customHeight="1" s="335" thickBot="1">
      <c r="A5" s="477" t="inlineStr">
        <is>
          <t>INVENTARIO FISICO ALMACEN DE VALORES - IDENTIFICACION
AL 13 DE ABRIL DE 2018</t>
        </is>
      </c>
      <c r="B5" s="473" t="n"/>
      <c r="C5" s="473" t="n"/>
      <c r="D5" s="473" t="n"/>
      <c r="E5" s="473" t="n"/>
      <c r="F5" s="473" t="n"/>
      <c r="G5" s="473" t="n"/>
      <c r="H5" s="475" t="n"/>
    </row>
    <row r="6" ht="21.75" customHeight="1" s="335" thickBot="1">
      <c r="A6" s="8" t="inlineStr">
        <is>
          <t>Código</t>
        </is>
      </c>
      <c r="B6" s="9" t="inlineStr">
        <is>
          <t>Detalle del Articulo</t>
        </is>
      </c>
      <c r="C6" s="22" t="inlineStr">
        <is>
          <t>Serie</t>
        </is>
      </c>
      <c r="D6" s="10" t="inlineStr">
        <is>
          <t>Del</t>
        </is>
      </c>
      <c r="E6" s="22" t="inlineStr">
        <is>
          <t>Al</t>
        </is>
      </c>
      <c r="F6" s="10" t="inlineStr">
        <is>
          <t>Total</t>
        </is>
      </c>
      <c r="G6" s="34" t="inlineStr">
        <is>
          <t>Precio Unitario</t>
        </is>
      </c>
      <c r="H6" s="33" t="inlineStr">
        <is>
          <t>Total Bs.</t>
        </is>
      </c>
      <c r="J6" s="16" t="n"/>
    </row>
    <row r="7">
      <c r="A7" s="14" t="inlineStr">
        <is>
          <t>CI001</t>
        </is>
      </c>
      <c r="B7" s="11" t="inlineStr">
        <is>
          <t xml:space="preserve">CEDULAS DE IDENTIDAD </t>
        </is>
      </c>
      <c r="C7" s="56" t="inlineStr">
        <is>
          <t>H5-P1</t>
        </is>
      </c>
      <c r="D7" s="37" t="n">
        <v>2330319</v>
      </c>
      <c r="E7" s="37" t="n">
        <v>2331500</v>
      </c>
      <c r="F7" s="151">
        <f>E7-D7+1</f>
        <v/>
      </c>
      <c r="G7" s="72" t="n">
        <v>1.41</v>
      </c>
      <c r="H7" s="13">
        <f>F7*G7</f>
        <v/>
      </c>
    </row>
    <row r="8">
      <c r="A8" s="14" t="inlineStr">
        <is>
          <t>CI001</t>
        </is>
      </c>
      <c r="B8" s="11" t="inlineStr">
        <is>
          <t xml:space="preserve">CEDULAS DE IDENTIDAD </t>
        </is>
      </c>
      <c r="C8" s="56" t="inlineStr">
        <is>
          <t>H5-P1</t>
        </is>
      </c>
      <c r="D8" s="37" t="n">
        <v>2330017</v>
      </c>
      <c r="E8" s="37" t="n">
        <v>2330056</v>
      </c>
      <c r="F8" s="151">
        <f>E8-D8+1</f>
        <v/>
      </c>
      <c r="G8" s="72" t="n">
        <v>1.41</v>
      </c>
      <c r="H8" s="13">
        <f>F8*G8</f>
        <v/>
      </c>
    </row>
    <row r="9">
      <c r="A9" s="14" t="inlineStr">
        <is>
          <t>CI001</t>
        </is>
      </c>
      <c r="B9" s="11" t="inlineStr">
        <is>
          <t xml:space="preserve">CEDULAS DE IDENTIDAD </t>
        </is>
      </c>
      <c r="C9" s="56" t="inlineStr">
        <is>
          <t>H5-P1</t>
        </is>
      </c>
      <c r="D9" s="37" t="n">
        <v>2329367</v>
      </c>
      <c r="E9" s="37" t="n">
        <v>2329388</v>
      </c>
      <c r="F9" s="151">
        <f>E9-D9+1</f>
        <v/>
      </c>
      <c r="G9" s="72" t="n">
        <v>1.41</v>
      </c>
      <c r="H9" s="13">
        <f>F9*G9</f>
        <v/>
      </c>
    </row>
    <row r="10">
      <c r="A10" s="14" t="inlineStr">
        <is>
          <t>CI001</t>
        </is>
      </c>
      <c r="B10" s="11" t="inlineStr">
        <is>
          <t xml:space="preserve">CEDULAS DE IDENTIDAD </t>
        </is>
      </c>
      <c r="C10" s="56" t="inlineStr">
        <is>
          <t>H5-P1</t>
        </is>
      </c>
      <c r="D10" s="37" t="n">
        <v>2330076</v>
      </c>
      <c r="E10" s="37" t="n">
        <v>2330118</v>
      </c>
      <c r="F10" s="151">
        <f>E10-D10+1</f>
        <v/>
      </c>
      <c r="G10" s="72" t="n">
        <v>1.41</v>
      </c>
      <c r="H10" s="13">
        <f>F10*G10</f>
        <v/>
      </c>
    </row>
    <row r="11">
      <c r="A11" s="14" t="inlineStr">
        <is>
          <t>CI001</t>
        </is>
      </c>
      <c r="B11" s="11" t="inlineStr">
        <is>
          <t xml:space="preserve">CEDULAS DE IDENTIDAD </t>
        </is>
      </c>
      <c r="C11" s="56" t="inlineStr">
        <is>
          <t>H5-P1</t>
        </is>
      </c>
      <c r="D11" s="37" t="n">
        <v>2330127</v>
      </c>
      <c r="E11" s="37" t="n">
        <v>2330158</v>
      </c>
      <c r="F11" s="151">
        <f>E11-D11+1</f>
        <v/>
      </c>
      <c r="G11" s="72" t="n">
        <v>1.41</v>
      </c>
      <c r="H11" s="13">
        <f>F11*G11</f>
        <v/>
      </c>
    </row>
    <row r="12">
      <c r="A12" s="14" t="inlineStr">
        <is>
          <t>CI001</t>
        </is>
      </c>
      <c r="B12" s="11" t="inlineStr">
        <is>
          <t xml:space="preserve">CEDULAS DE IDENTIDAD </t>
        </is>
      </c>
      <c r="C12" s="56" t="inlineStr">
        <is>
          <t>H5-P1</t>
        </is>
      </c>
      <c r="D12" s="37" t="n">
        <v>2330199</v>
      </c>
      <c r="E12" s="37" t="n">
        <v>2330238</v>
      </c>
      <c r="F12" s="151">
        <f>E12-D12+1</f>
        <v/>
      </c>
      <c r="G12" s="72" t="n">
        <v>1.41</v>
      </c>
      <c r="H12" s="13">
        <f>F12*G12</f>
        <v/>
      </c>
    </row>
    <row r="13">
      <c r="A13" s="14" t="inlineStr">
        <is>
          <t>CI001</t>
        </is>
      </c>
      <c r="B13" s="11" t="inlineStr">
        <is>
          <t xml:space="preserve">CEDULAS DE IDENTIDAD </t>
        </is>
      </c>
      <c r="C13" s="56" t="inlineStr">
        <is>
          <t>H5-P1</t>
        </is>
      </c>
      <c r="D13" s="37" t="n">
        <v>2330287</v>
      </c>
      <c r="E13" s="37" t="n">
        <v>2330318</v>
      </c>
      <c r="F13" s="151">
        <f>E13-D13+1</f>
        <v/>
      </c>
      <c r="G13" s="72" t="n">
        <v>1.41</v>
      </c>
      <c r="H13" s="13">
        <f>F13*G13</f>
        <v/>
      </c>
    </row>
    <row r="14">
      <c r="A14" s="14" t="inlineStr">
        <is>
          <t>CI001</t>
        </is>
      </c>
      <c r="B14" s="11" t="inlineStr">
        <is>
          <t xml:space="preserve">CEDULAS DE IDENTIDAD </t>
        </is>
      </c>
      <c r="C14" s="56" t="inlineStr">
        <is>
          <t>H5-P1</t>
        </is>
      </c>
      <c r="D14" s="37" t="n">
        <v>2347001</v>
      </c>
      <c r="E14" s="37" t="n">
        <v>2348000</v>
      </c>
      <c r="F14" s="151">
        <f>E14-D14+1</f>
        <v/>
      </c>
      <c r="G14" s="72" t="n">
        <v>1.41</v>
      </c>
      <c r="H14" s="13">
        <f>F14*G14</f>
        <v/>
      </c>
    </row>
    <row r="15" ht="15.75" customHeight="1" s="335" thickBot="1">
      <c r="A15" s="14" t="inlineStr">
        <is>
          <t>CI001</t>
        </is>
      </c>
      <c r="B15" s="11" t="inlineStr">
        <is>
          <t xml:space="preserve">CEDULAS DE IDENTIDAD </t>
        </is>
      </c>
      <c r="C15" s="56" t="inlineStr">
        <is>
          <t>H5-P1</t>
        </is>
      </c>
      <c r="D15" s="37" t="n">
        <v>2478001</v>
      </c>
      <c r="E15" s="37" t="n">
        <v>2478500</v>
      </c>
      <c r="F15" s="151">
        <f>E15-D15+1</f>
        <v/>
      </c>
      <c r="G15" s="72" t="n">
        <v>1.41</v>
      </c>
      <c r="H15" s="13">
        <f>F15*G15</f>
        <v/>
      </c>
    </row>
    <row r="16" ht="16.5" customHeight="1" s="335" thickBot="1">
      <c r="A16" s="485" t="inlineStr">
        <is>
          <t>TOTAL CEDULAS DE IDENTIDAD</t>
        </is>
      </c>
      <c r="B16" s="473" t="n"/>
      <c r="C16" s="31" t="n"/>
      <c r="D16" s="31" t="n"/>
      <c r="E16" s="32" t="n"/>
      <c r="F16" s="38">
        <f>SUM(F7:F15)</f>
        <v/>
      </c>
      <c r="G16" s="486">
        <f>SUM(H7:H15)</f>
        <v/>
      </c>
      <c r="H16" s="475" t="n"/>
    </row>
    <row r="17" ht="21" customHeight="1" s="335">
      <c r="A17" s="27" t="inlineStr">
        <is>
          <t>CI002</t>
        </is>
      </c>
      <c r="B17" s="28" t="inlineStr">
        <is>
          <t>LAMINAS PLASTICAS TIPO FUNDA-POUCHE</t>
        </is>
      </c>
      <c r="C17" s="56" t="inlineStr">
        <is>
          <t>H5-P1</t>
        </is>
      </c>
      <c r="D17" s="40" t="n">
        <v>363024</v>
      </c>
      <c r="E17" s="40" t="n">
        <v>364200</v>
      </c>
      <c r="F17" s="40">
        <f>E17-D17+1</f>
        <v/>
      </c>
      <c r="G17" s="29" t="n">
        <v>1.57</v>
      </c>
      <c r="H17" s="30">
        <f>F17*G17</f>
        <v/>
      </c>
    </row>
    <row r="18" ht="21" customHeight="1" s="335">
      <c r="A18" s="14" t="inlineStr">
        <is>
          <t>CI002</t>
        </is>
      </c>
      <c r="B18" s="15" t="inlineStr">
        <is>
          <t>LAMINAS PLASTICAS TIPO FUNDA-POUCHE</t>
        </is>
      </c>
      <c r="C18" s="56" t="inlineStr">
        <is>
          <t>H5-P1</t>
        </is>
      </c>
      <c r="D18" s="40" t="n">
        <v>362722</v>
      </c>
      <c r="E18" s="40" t="n">
        <v>362763</v>
      </c>
      <c r="F18" s="40">
        <f>E18-D18+1</f>
        <v/>
      </c>
      <c r="G18" s="29" t="n">
        <v>1.57</v>
      </c>
      <c r="H18" s="30">
        <f>F18*G18</f>
        <v/>
      </c>
    </row>
    <row r="19" ht="21" customHeight="1" s="335">
      <c r="A19" s="14" t="inlineStr">
        <is>
          <t>CI002</t>
        </is>
      </c>
      <c r="B19" s="15" t="inlineStr">
        <is>
          <t>LAMINAS PLASTICAS TIPO FUNDA-POUCHE</t>
        </is>
      </c>
      <c r="C19" s="56" t="inlineStr">
        <is>
          <t>H5-P1</t>
        </is>
      </c>
      <c r="D19" s="40" t="n">
        <v>362071</v>
      </c>
      <c r="E19" s="40" t="n">
        <v>362095</v>
      </c>
      <c r="F19" s="40">
        <f>E19-D19+1</f>
        <v/>
      </c>
      <c r="G19" s="29" t="n">
        <v>1.57</v>
      </c>
      <c r="H19" s="30">
        <f>F19*G19</f>
        <v/>
      </c>
    </row>
    <row r="20" ht="21" customHeight="1" s="335">
      <c r="A20" s="14" t="inlineStr">
        <is>
          <t>CI002</t>
        </is>
      </c>
      <c r="B20" s="15" t="inlineStr">
        <is>
          <t>LAMINAS PLASTICAS TIPO FUNDA-POUCHE</t>
        </is>
      </c>
      <c r="C20" s="56" t="inlineStr">
        <is>
          <t>H5-P1</t>
        </is>
      </c>
      <c r="D20" s="40" t="n">
        <v>362781</v>
      </c>
      <c r="E20" s="40" t="n">
        <v>362823</v>
      </c>
      <c r="F20" s="40">
        <f>E20-D20+1</f>
        <v/>
      </c>
      <c r="G20" s="29" t="n">
        <v>1.57</v>
      </c>
      <c r="H20" s="30">
        <f>F20*G20</f>
        <v/>
      </c>
    </row>
    <row r="21" ht="21" customHeight="1" s="335">
      <c r="A21" s="14" t="inlineStr">
        <is>
          <t>CI002</t>
        </is>
      </c>
      <c r="B21" s="15" t="inlineStr">
        <is>
          <t>LAMINAS PLASTICAS TIPO FUNDA-POUCHE</t>
        </is>
      </c>
      <c r="C21" s="56" t="inlineStr">
        <is>
          <t>H5-P1</t>
        </is>
      </c>
      <c r="D21" s="40" t="n">
        <v>362832</v>
      </c>
      <c r="E21" s="40" t="n">
        <v>362863</v>
      </c>
      <c r="F21" s="40">
        <f>E21-D21+1</f>
        <v/>
      </c>
      <c r="G21" s="29" t="n">
        <v>1.57</v>
      </c>
      <c r="H21" s="30">
        <f>F21*G21</f>
        <v/>
      </c>
    </row>
    <row r="22" ht="21" customHeight="1" s="335">
      <c r="A22" s="14" t="inlineStr">
        <is>
          <t>CI002</t>
        </is>
      </c>
      <c r="B22" s="15" t="inlineStr">
        <is>
          <t>LAMINAS PLASTICAS TIPO FUNDA-POUCHE</t>
        </is>
      </c>
      <c r="C22" s="56" t="inlineStr">
        <is>
          <t>H5-P1</t>
        </is>
      </c>
      <c r="D22" s="40" t="n">
        <v>362904</v>
      </c>
      <c r="E22" s="40" t="n">
        <v>362943</v>
      </c>
      <c r="F22" s="40">
        <f>E22-D22+1</f>
        <v/>
      </c>
      <c r="G22" s="29" t="n">
        <v>1.57</v>
      </c>
      <c r="H22" s="30">
        <f>F22*G22</f>
        <v/>
      </c>
    </row>
    <row r="23" ht="21" customHeight="1" s="335">
      <c r="A23" s="14" t="inlineStr">
        <is>
          <t>CI002</t>
        </is>
      </c>
      <c r="B23" s="15" t="inlineStr">
        <is>
          <t>LAMINAS PLASTICAS TIPO FUNDA-POUCHE</t>
        </is>
      </c>
      <c r="C23" s="56" t="inlineStr">
        <is>
          <t>H5-P1</t>
        </is>
      </c>
      <c r="D23" s="40" t="n">
        <v>362992</v>
      </c>
      <c r="E23" s="40" t="n">
        <v>363023</v>
      </c>
      <c r="F23" s="40">
        <f>E23-D23+1</f>
        <v/>
      </c>
      <c r="G23" s="29" t="n">
        <v>1.57</v>
      </c>
      <c r="H23" s="30">
        <f>F23*G23</f>
        <v/>
      </c>
    </row>
    <row r="24" ht="21.75" customHeight="1" s="335" thickBot="1">
      <c r="A24" s="14" t="inlineStr">
        <is>
          <t>CI002</t>
        </is>
      </c>
      <c r="B24" s="15" t="inlineStr">
        <is>
          <t>LAMINAS PLASTICAS TIPO FUNDA-POUCHE</t>
        </is>
      </c>
      <c r="C24" s="56" t="inlineStr">
        <is>
          <t>H5-P1</t>
        </is>
      </c>
      <c r="D24" s="40" t="n">
        <v>507501</v>
      </c>
      <c r="E24" s="40" t="n">
        <v>509000</v>
      </c>
      <c r="F24" s="40">
        <f>E24-D24+1</f>
        <v/>
      </c>
      <c r="G24" s="29" t="n">
        <v>1.57</v>
      </c>
      <c r="H24" s="30">
        <f>F24*G24</f>
        <v/>
      </c>
    </row>
    <row r="25" ht="16.5" customHeight="1" s="335" thickBot="1">
      <c r="A25" s="472" t="inlineStr">
        <is>
          <t>TOTAL LAMINAS PLASTICAS TIPO FUNDA-POUCHE</t>
        </is>
      </c>
      <c r="B25" s="473" t="n"/>
      <c r="C25" s="473" t="n"/>
      <c r="D25" s="473" t="n"/>
      <c r="E25" s="473" t="n"/>
      <c r="F25" s="39">
        <f>SUM(F17:F24)</f>
        <v/>
      </c>
      <c r="G25" s="474">
        <f>SUM(H17:H24)</f>
        <v/>
      </c>
      <c r="H25" s="475" t="n"/>
      <c r="K25" s="19" t="n"/>
    </row>
    <row r="26" ht="18.75" customHeight="1" s="335" thickBot="1">
      <c r="A26" s="476" t="inlineStr">
        <is>
          <t>TOTAL BS.</t>
        </is>
      </c>
      <c r="B26" s="473" t="n"/>
      <c r="C26" s="473" t="n"/>
      <c r="D26" s="473" t="n"/>
      <c r="E26" s="473" t="n"/>
      <c r="F26" s="475" t="n"/>
      <c r="G26" s="480">
        <f>G16+G25</f>
        <v/>
      </c>
      <c r="H26" s="475" t="n"/>
      <c r="K26" s="19" t="n"/>
    </row>
    <row r="27">
      <c r="B27" s="334" t="n"/>
      <c r="H27" s="509" t="n"/>
    </row>
    <row r="28">
      <c r="A28" s="20" t="n"/>
      <c r="B28" s="334" t="n"/>
      <c r="H28" s="509" t="n"/>
    </row>
    <row r="29">
      <c r="A29" s="1" t="n"/>
      <c r="B29" s="334" t="n"/>
    </row>
  </sheetData>
  <mergeCells count="12">
    <mergeCell ref="A2:F2"/>
    <mergeCell ref="A4:H4"/>
    <mergeCell ref="A16:B16"/>
    <mergeCell ref="G16:H16"/>
    <mergeCell ref="A25:E25"/>
    <mergeCell ref="G25:H25"/>
    <mergeCell ref="A1:F1"/>
    <mergeCell ref="A26:F26"/>
    <mergeCell ref="A5:H5"/>
    <mergeCell ref="A3:F3"/>
    <mergeCell ref="G26:H26"/>
    <mergeCell ref="G1:H3"/>
  </mergeCells>
  <pageMargins left="1.181102362204725" right="0.5905511811023623" top="0.5905511811023623" bottom="0.5905511811023623" header="0.3149606299212598" footer="0.3149606299212598"/>
  <pageSetup orientation="portrait" scale="80" fitToHeight="0"/>
</worksheet>
</file>

<file path=xl/worksheets/sheet11.xml><?xml version="1.0" encoding="utf-8"?>
<worksheet xmlns="http://schemas.openxmlformats.org/spreadsheetml/2006/main">
  <sheetPr codeName="Hoja10">
    <tabColor rgb="FFFFC000"/>
    <outlinePr summaryBelow="1" summaryRight="1"/>
    <pageSetUpPr/>
  </sheetPr>
  <dimension ref="A1:K53"/>
  <sheetViews>
    <sheetView view="pageBreakPreview" topLeftCell="A43" zoomScale="120" zoomScaleNormal="130" zoomScaleSheetLayoutView="120" workbookViewId="0">
      <selection activeCell="F21" sqref="F21"/>
    </sheetView>
  </sheetViews>
  <sheetFormatPr baseColWidth="10" defaultRowHeight="15"/>
  <cols>
    <col width="8" bestFit="1" customWidth="1" style="335" min="1" max="1"/>
    <col width="31.5703125" customWidth="1" style="335" min="2" max="2"/>
    <col width="12.28515625" customWidth="1" style="335" min="3" max="3"/>
    <col width="11.28515625" bestFit="1" customWidth="1" style="335" min="4" max="5"/>
    <col width="12.42578125" bestFit="1" customWidth="1" style="335" min="6" max="6"/>
    <col width="10.42578125" customWidth="1" style="483" min="7" max="7"/>
    <col width="12.7109375" bestFit="1" customWidth="1" style="335" min="8" max="8"/>
  </cols>
  <sheetData>
    <row r="1" ht="15.75" customHeight="1" s="335">
      <c r="A1" s="487" t="inlineStr">
        <is>
          <t>OFICINA: MONTERO</t>
        </is>
      </c>
      <c r="B1" s="488" t="n"/>
      <c r="C1" s="488" t="n"/>
      <c r="D1" s="488" t="n"/>
      <c r="E1" s="488" t="n"/>
      <c r="F1" s="482" t="n"/>
      <c r="G1" s="481" t="n"/>
      <c r="H1" s="482" t="n"/>
    </row>
    <row r="2" ht="23.25" customHeight="1" s="335">
      <c r="A2" s="478" t="inlineStr">
        <is>
          <t xml:space="preserve">Encargado de Oficina:Jose Daniel Osorio Medina </t>
        </is>
      </c>
      <c r="F2" s="479" t="n"/>
      <c r="H2" s="479" t="n"/>
    </row>
    <row r="3" ht="20.25" customHeight="1" s="335" thickBot="1">
      <c r="A3" s="478" t="inlineStr">
        <is>
          <t>Fecha:  al 31 de enero del 2024</t>
        </is>
      </c>
      <c r="F3" s="479" t="n"/>
      <c r="H3" s="479" t="n"/>
    </row>
    <row r="4" ht="21.75" customHeight="1" s="335" thickBot="1">
      <c r="A4" s="484" t="inlineStr">
        <is>
          <t>IDENTIFICACION-SEGIP</t>
        </is>
      </c>
      <c r="B4" s="473" t="n"/>
      <c r="C4" s="473" t="n"/>
      <c r="D4" s="473" t="n"/>
      <c r="E4" s="473" t="n"/>
      <c r="F4" s="473" t="n"/>
      <c r="G4" s="473" t="n"/>
      <c r="H4" s="475" t="n"/>
    </row>
    <row r="5" ht="19.5" customHeight="1" s="335" thickBot="1">
      <c r="A5" s="477" t="inlineStr">
        <is>
          <t>INVENTARIO FISICO ALMACEN DE VALORES - IDENTIFICACION
AL 13 DE ABRIL DE 2018</t>
        </is>
      </c>
      <c r="B5" s="473" t="n"/>
      <c r="C5" s="473" t="n"/>
      <c r="D5" s="473" t="n"/>
      <c r="E5" s="473" t="n"/>
      <c r="F5" s="473" t="n"/>
      <c r="G5" s="473" t="n"/>
      <c r="H5" s="475" t="n"/>
    </row>
    <row r="6" ht="21.75" customHeight="1" s="335" thickBot="1">
      <c r="A6" s="8" t="inlineStr">
        <is>
          <t>Código</t>
        </is>
      </c>
      <c r="B6" s="9" t="inlineStr">
        <is>
          <t>Detalle del Articulo</t>
        </is>
      </c>
      <c r="C6" s="22" t="inlineStr">
        <is>
          <t>Serie</t>
        </is>
      </c>
      <c r="D6" s="10" t="inlineStr">
        <is>
          <t>Del</t>
        </is>
      </c>
      <c r="E6" s="22" t="inlineStr">
        <is>
          <t>Al</t>
        </is>
      </c>
      <c r="F6" s="10" t="inlineStr">
        <is>
          <t>Total</t>
        </is>
      </c>
      <c r="G6" s="34" t="inlineStr">
        <is>
          <t>Precio Unitario</t>
        </is>
      </c>
      <c r="H6" s="33" t="inlineStr">
        <is>
          <t>Total Bs.</t>
        </is>
      </c>
      <c r="J6" s="16" t="n"/>
    </row>
    <row r="7">
      <c r="A7" s="14" t="inlineStr">
        <is>
          <t>CI001</t>
        </is>
      </c>
      <c r="B7" s="11" t="inlineStr">
        <is>
          <t xml:space="preserve">CEDULAS DE IDENTIDAD </t>
        </is>
      </c>
      <c r="C7" s="12" t="inlineStr">
        <is>
          <t>H5-P1</t>
        </is>
      </c>
      <c r="D7" s="37" t="n">
        <v>2980749</v>
      </c>
      <c r="E7" s="37" t="n">
        <v>2981000</v>
      </c>
      <c r="F7" s="35">
        <f>+E7-D7+1</f>
        <v/>
      </c>
      <c r="G7" s="72" t="n">
        <v>1.41</v>
      </c>
      <c r="H7" s="13">
        <f>(F7*G7)</f>
        <v/>
      </c>
    </row>
    <row r="8">
      <c r="A8" s="14" t="inlineStr">
        <is>
          <t>CI001</t>
        </is>
      </c>
      <c r="B8" s="11" t="inlineStr">
        <is>
          <t xml:space="preserve">CEDULAS DE IDENTIDAD </t>
        </is>
      </c>
      <c r="C8" s="12" t="inlineStr">
        <is>
          <t>H5-P1</t>
        </is>
      </c>
      <c r="D8" s="37" t="n">
        <v>2997001</v>
      </c>
      <c r="E8" s="37" t="n">
        <v>2998500</v>
      </c>
      <c r="F8" s="35">
        <f>+E8-D8+1</f>
        <v/>
      </c>
      <c r="G8" s="72" t="n">
        <v>1.41</v>
      </c>
      <c r="H8" s="13">
        <f>(F8*G8)</f>
        <v/>
      </c>
    </row>
    <row r="9">
      <c r="A9" s="14" t="inlineStr">
        <is>
          <t>CI001</t>
        </is>
      </c>
      <c r="B9" s="11" t="inlineStr">
        <is>
          <t xml:space="preserve">CEDULAS DE IDENTIDAD </t>
        </is>
      </c>
      <c r="C9" s="12" t="inlineStr">
        <is>
          <t>H5-P1</t>
        </is>
      </c>
      <c r="D9" s="37" t="n">
        <v>2980683</v>
      </c>
      <c r="E9" s="37" t="n">
        <v>2980708</v>
      </c>
      <c r="F9" s="35">
        <f>+E9-D9+1</f>
        <v/>
      </c>
      <c r="G9" s="72" t="n">
        <v>1.41</v>
      </c>
      <c r="H9" s="13">
        <f>(F9*G9)</f>
        <v/>
      </c>
    </row>
    <row r="10">
      <c r="A10" s="14" t="inlineStr">
        <is>
          <t>CI001</t>
        </is>
      </c>
      <c r="B10" s="11" t="inlineStr">
        <is>
          <t xml:space="preserve">CEDULAS DE IDENTIDAD </t>
        </is>
      </c>
      <c r="C10" s="12" t="inlineStr">
        <is>
          <t>H5-P1</t>
        </is>
      </c>
      <c r="D10" s="37" t="n">
        <v>2980648</v>
      </c>
      <c r="E10" s="37" t="n">
        <v>2980668</v>
      </c>
      <c r="F10" s="35">
        <f>+E10-D10+1</f>
        <v/>
      </c>
      <c r="G10" s="72" t="n">
        <v>1.41</v>
      </c>
      <c r="H10" s="13">
        <f>(F10*G10)</f>
        <v/>
      </c>
    </row>
    <row r="11" ht="15.75" customHeight="1" s="335" thickBot="1">
      <c r="A11" s="14" t="inlineStr">
        <is>
          <t>CI001</t>
        </is>
      </c>
      <c r="B11" s="11" t="inlineStr">
        <is>
          <t xml:space="preserve">CEDULAS DE IDENTIDAD </t>
        </is>
      </c>
      <c r="C11" s="12" t="inlineStr">
        <is>
          <t>H5-P1</t>
        </is>
      </c>
      <c r="D11" s="37" t="n">
        <v>2980709</v>
      </c>
      <c r="E11" s="37" t="n">
        <v>2980748</v>
      </c>
      <c r="F11" s="35">
        <f>+E11-D11+1</f>
        <v/>
      </c>
      <c r="G11" s="72" t="n">
        <v>1.41</v>
      </c>
      <c r="H11" s="13">
        <f>(F11*G11)</f>
        <v/>
      </c>
    </row>
    <row r="12" ht="16.5" customHeight="1" s="335" thickBot="1">
      <c r="A12" s="485" t="inlineStr">
        <is>
          <t>TOTAL CEDULAS DE IDENTIDAD</t>
        </is>
      </c>
      <c r="B12" s="473" t="n"/>
      <c r="C12" s="31" t="n"/>
      <c r="D12" s="31" t="n"/>
      <c r="E12" s="32" t="n"/>
      <c r="F12" s="38">
        <f>SUM(F7:F11)</f>
        <v/>
      </c>
      <c r="G12" s="486">
        <f>SUM(H7:H11)</f>
        <v/>
      </c>
      <c r="H12" s="475" t="n"/>
    </row>
    <row r="13" ht="21.75" customHeight="1" s="335" thickBot="1">
      <c r="A13" s="8" t="inlineStr">
        <is>
          <t>Código</t>
        </is>
      </c>
      <c r="B13" s="9" t="inlineStr">
        <is>
          <t>Detalle del Articulo</t>
        </is>
      </c>
      <c r="C13" s="22" t="inlineStr">
        <is>
          <t>Serie</t>
        </is>
      </c>
      <c r="D13" s="10" t="inlineStr">
        <is>
          <t>Del</t>
        </is>
      </c>
      <c r="E13" s="22" t="inlineStr">
        <is>
          <t>Al</t>
        </is>
      </c>
      <c r="F13" s="10" t="inlineStr">
        <is>
          <t>Total</t>
        </is>
      </c>
      <c r="G13" s="34" t="inlineStr">
        <is>
          <t>Precio Unitario</t>
        </is>
      </c>
      <c r="H13" s="33" t="inlineStr">
        <is>
          <t>Total Bs.</t>
        </is>
      </c>
      <c r="J13" s="16" t="n"/>
    </row>
    <row r="14">
      <c r="A14" s="14" t="inlineStr">
        <is>
          <t>CI004</t>
        </is>
      </c>
      <c r="B14" s="11" t="inlineStr">
        <is>
          <t>CEDULAS DE IDENTIDAD DS4924</t>
        </is>
      </c>
      <c r="C14" s="12" t="inlineStr">
        <is>
          <t>LA</t>
        </is>
      </c>
      <c r="D14" s="37" t="n">
        <v>636109</v>
      </c>
      <c r="E14" s="37" t="n">
        <v>636500</v>
      </c>
      <c r="F14" s="35">
        <f>+E14-D14+1</f>
        <v/>
      </c>
      <c r="G14" s="72" t="n">
        <v>1.56</v>
      </c>
      <c r="H14" s="13">
        <f>(F14*G14)</f>
        <v/>
      </c>
    </row>
    <row r="15">
      <c r="A15" s="14" t="inlineStr">
        <is>
          <t>CI004</t>
        </is>
      </c>
      <c r="B15" s="11" t="inlineStr">
        <is>
          <t>CEDULAS DE IDENTIDAD DS4924</t>
        </is>
      </c>
      <c r="C15" s="12" t="inlineStr">
        <is>
          <t>LA</t>
        </is>
      </c>
      <c r="D15" s="37" t="n">
        <v>701001</v>
      </c>
      <c r="E15" s="37" t="n">
        <v>704000</v>
      </c>
      <c r="F15" s="35">
        <f>+E15-D15+1</f>
        <v/>
      </c>
      <c r="G15" s="72" t="n">
        <v>1.56</v>
      </c>
      <c r="H15" s="13">
        <f>(F15*G15)</f>
        <v/>
      </c>
    </row>
    <row r="16">
      <c r="A16" s="14" t="inlineStr">
        <is>
          <t>CI004</t>
        </is>
      </c>
      <c r="B16" s="11" t="inlineStr">
        <is>
          <t>CEDULAS DE IDENTIDAD DS4924</t>
        </is>
      </c>
      <c r="C16" s="12" t="inlineStr">
        <is>
          <t>LA</t>
        </is>
      </c>
      <c r="D16" s="37" t="n">
        <v>635896</v>
      </c>
      <c r="E16" s="37" t="n">
        <v>635908</v>
      </c>
      <c r="F16" s="35">
        <f>+E16-D16+1</f>
        <v/>
      </c>
      <c r="G16" s="72" t="n">
        <v>1.56</v>
      </c>
      <c r="H16" s="13">
        <f>(F16*G16)</f>
        <v/>
      </c>
    </row>
    <row r="17">
      <c r="A17" s="14" t="inlineStr">
        <is>
          <t>CI004</t>
        </is>
      </c>
      <c r="B17" s="11" t="inlineStr">
        <is>
          <t>CEDULAS DE IDENTIDAD DS4924</t>
        </is>
      </c>
      <c r="C17" s="12" t="inlineStr">
        <is>
          <t>LA</t>
        </is>
      </c>
      <c r="D17" s="37" t="n">
        <v>635942</v>
      </c>
      <c r="E17" s="37" t="n">
        <v>635968</v>
      </c>
      <c r="F17" s="36">
        <f>+E17-D17+1</f>
        <v/>
      </c>
      <c r="G17" s="72" t="n">
        <v>1.56</v>
      </c>
      <c r="H17" s="13">
        <f>(F17*G17)</f>
        <v/>
      </c>
    </row>
    <row r="18">
      <c r="A18" s="14" t="inlineStr">
        <is>
          <t>CI004</t>
        </is>
      </c>
      <c r="B18" s="11" t="inlineStr">
        <is>
          <t>CEDULAS DE IDENTIDAD DS4924</t>
        </is>
      </c>
      <c r="C18" s="12" t="inlineStr">
        <is>
          <t>LA</t>
        </is>
      </c>
      <c r="D18" s="37" t="n">
        <v>635977</v>
      </c>
      <c r="E18" s="37" t="n">
        <v>636008</v>
      </c>
      <c r="F18" s="36">
        <f>+E18-D18+1</f>
        <v/>
      </c>
      <c r="G18" s="72" t="n">
        <v>1.56</v>
      </c>
      <c r="H18" s="13">
        <f>(F18*G18)</f>
        <v/>
      </c>
    </row>
    <row r="19">
      <c r="A19" s="14" t="inlineStr">
        <is>
          <t>CI004</t>
        </is>
      </c>
      <c r="B19" s="11" t="inlineStr">
        <is>
          <t>CEDULAS DE IDENTIDAD DS4924</t>
        </is>
      </c>
      <c r="C19" s="12" t="inlineStr">
        <is>
          <t>LA</t>
        </is>
      </c>
      <c r="D19" s="37" t="n">
        <v>636050</v>
      </c>
      <c r="E19" s="37" t="n">
        <v>636068</v>
      </c>
      <c r="F19" s="36">
        <f>+E19-D19+1</f>
        <v/>
      </c>
      <c r="G19" s="72" t="n">
        <v>1.56</v>
      </c>
      <c r="H19" s="13">
        <f>(F19*G19)</f>
        <v/>
      </c>
    </row>
    <row r="20" ht="15.75" customHeight="1" s="335" thickBot="1">
      <c r="A20" s="14" t="inlineStr">
        <is>
          <t>CI004</t>
        </is>
      </c>
      <c r="B20" s="11" t="inlineStr">
        <is>
          <t>CEDULAS DE IDENTIDAD DS4924</t>
        </is>
      </c>
      <c r="C20" s="12" t="inlineStr">
        <is>
          <t>LA</t>
        </is>
      </c>
      <c r="D20" s="37" t="n">
        <v>636097</v>
      </c>
      <c r="E20" s="37" t="n">
        <v>636108</v>
      </c>
      <c r="F20" s="36">
        <f>+E20-D20+1</f>
        <v/>
      </c>
      <c r="G20" s="72" t="n">
        <v>1.56</v>
      </c>
      <c r="H20" s="13">
        <f>(F20*G20)</f>
        <v/>
      </c>
    </row>
    <row r="21" ht="16.5" customHeight="1" s="335" thickBot="1">
      <c r="A21" s="485" t="inlineStr">
        <is>
          <t>TOTAL CEDULAS DE IDENTIDAD DS4924</t>
        </is>
      </c>
      <c r="B21" s="473" t="n"/>
      <c r="C21" s="31" t="n"/>
      <c r="D21" s="31" t="n"/>
      <c r="E21" s="32" t="n"/>
      <c r="F21" s="38">
        <f>SUM(F14:F20)</f>
        <v/>
      </c>
      <c r="G21" s="486">
        <f>SUM(H14:H20)</f>
        <v/>
      </c>
      <c r="H21" s="475" t="n"/>
    </row>
    <row r="22" ht="21" customHeight="1" s="335">
      <c r="A22" s="27" t="inlineStr">
        <is>
          <t>CI002</t>
        </is>
      </c>
      <c r="B22" s="28" t="inlineStr">
        <is>
          <t>LAMINAS PLASTICAS TIPO FUNDA-POUCHE</t>
        </is>
      </c>
      <c r="C22" s="12" t="inlineStr">
        <is>
          <t>H5-P1</t>
        </is>
      </c>
      <c r="D22" s="40" t="n">
        <v>1562428</v>
      </c>
      <c r="E22" s="40" t="n">
        <v>1563200</v>
      </c>
      <c r="F22" s="17">
        <f>+E22-D22+1</f>
        <v/>
      </c>
      <c r="G22" s="29" t="n">
        <v>1.57</v>
      </c>
      <c r="H22" s="30">
        <f>(F22*G22)</f>
        <v/>
      </c>
    </row>
    <row r="23" ht="21" customHeight="1" s="335">
      <c r="A23" s="14" t="inlineStr">
        <is>
          <t>CI002</t>
        </is>
      </c>
      <c r="B23" s="15" t="inlineStr">
        <is>
          <t>LAMINAS PLASTICAS TIPO FUNDA-POUCHE</t>
        </is>
      </c>
      <c r="C23" s="12" t="inlineStr">
        <is>
          <t>H5-P1</t>
        </is>
      </c>
      <c r="D23" s="40" t="n">
        <v>1640001</v>
      </c>
      <c r="E23" s="40" t="n">
        <v>1644500</v>
      </c>
      <c r="F23" s="18">
        <f>+E23-D23+1</f>
        <v/>
      </c>
      <c r="G23" s="29" t="n">
        <v>1.57</v>
      </c>
      <c r="H23" s="21">
        <f>(F23*G23)</f>
        <v/>
      </c>
    </row>
    <row r="24" ht="21" customHeight="1" s="335">
      <c r="A24" s="14" t="inlineStr">
        <is>
          <t>CI002</t>
        </is>
      </c>
      <c r="B24" s="15" t="inlineStr">
        <is>
          <t>LAMINAS PLASTICAS TIPO FUNDA-POUCHE</t>
        </is>
      </c>
      <c r="C24" s="12" t="inlineStr">
        <is>
          <t>H5-P1</t>
        </is>
      </c>
      <c r="D24" s="40" t="n">
        <v>1562136</v>
      </c>
      <c r="E24" s="40" t="n">
        <v>1562148</v>
      </c>
      <c r="F24" s="18">
        <f>+E24-D24+1</f>
        <v/>
      </c>
      <c r="G24" s="29" t="n">
        <v>1.57</v>
      </c>
      <c r="H24" s="21">
        <f>(F24*G24)</f>
        <v/>
      </c>
    </row>
    <row r="25" ht="21" customHeight="1" s="335">
      <c r="A25" s="14" t="inlineStr">
        <is>
          <t>CI002</t>
        </is>
      </c>
      <c r="B25" s="15" t="inlineStr">
        <is>
          <t>LAMINAS PLASTICAS TIPO FUNDA-POUCHE</t>
        </is>
      </c>
      <c r="C25" s="12" t="inlineStr">
        <is>
          <t>H5-P1</t>
        </is>
      </c>
      <c r="D25" s="40" t="n">
        <v>1562163</v>
      </c>
      <c r="E25" s="40" t="n">
        <v>1562188</v>
      </c>
      <c r="F25" s="18">
        <f>+E25-D25+1</f>
        <v/>
      </c>
      <c r="G25" s="29" t="n">
        <v>1.57</v>
      </c>
      <c r="H25" s="21">
        <f>(F25*G25)</f>
        <v/>
      </c>
    </row>
    <row r="26" ht="21" customHeight="1" s="335">
      <c r="A26" s="14" t="inlineStr">
        <is>
          <t>CI002</t>
        </is>
      </c>
      <c r="B26" s="15" t="inlineStr">
        <is>
          <t>LAMINAS PLASTICAS TIPO FUNDA-POUCHE</t>
        </is>
      </c>
      <c r="C26" s="12" t="inlineStr">
        <is>
          <t>H5-P1</t>
        </is>
      </c>
      <c r="D26" s="40" t="n">
        <v>1562221</v>
      </c>
      <c r="E26" s="40" t="n">
        <v>1562247</v>
      </c>
      <c r="F26" s="18">
        <f>+E26-D26+1</f>
        <v/>
      </c>
      <c r="G26" s="29" t="n">
        <v>1.57</v>
      </c>
      <c r="H26" s="21">
        <f>(F26*G26)</f>
        <v/>
      </c>
    </row>
    <row r="27" ht="21" customHeight="1" s="335">
      <c r="A27" s="14" t="inlineStr">
        <is>
          <t>CI002</t>
        </is>
      </c>
      <c r="B27" s="15" t="inlineStr">
        <is>
          <t>LAMINAS PLASTICAS TIPO FUNDA-POUCHE</t>
        </is>
      </c>
      <c r="C27" s="12" t="inlineStr">
        <is>
          <t>H5-P1</t>
        </is>
      </c>
      <c r="D27" s="40" t="n">
        <v>1562255</v>
      </c>
      <c r="E27" s="40" t="n">
        <v>1562287</v>
      </c>
      <c r="F27" s="18">
        <f>+E27-D27+1</f>
        <v/>
      </c>
      <c r="G27" s="29" t="n">
        <v>1.57</v>
      </c>
      <c r="H27" s="21">
        <f>(F27*G27)</f>
        <v/>
      </c>
    </row>
    <row r="28" ht="21" customHeight="1" s="335">
      <c r="A28" s="14" t="inlineStr">
        <is>
          <t>CI002</t>
        </is>
      </c>
      <c r="B28" s="15" t="inlineStr">
        <is>
          <t>LAMINAS PLASTICAS TIPO FUNDA-POUCHE</t>
        </is>
      </c>
      <c r="C28" s="12" t="inlineStr">
        <is>
          <t>H5-P1</t>
        </is>
      </c>
      <c r="D28" s="40" t="n">
        <v>1562068</v>
      </c>
      <c r="E28" s="40" t="n">
        <v>1562089</v>
      </c>
      <c r="F28" s="18">
        <f>+E28-D28+1</f>
        <v/>
      </c>
      <c r="G28" s="29" t="n">
        <v>1.57</v>
      </c>
      <c r="H28" s="21">
        <f>(F28*G28)</f>
        <v/>
      </c>
    </row>
    <row r="29" ht="21" customHeight="1" s="335">
      <c r="A29" s="14" t="inlineStr">
        <is>
          <t>CI002</t>
        </is>
      </c>
      <c r="B29" s="15" t="inlineStr">
        <is>
          <t>LAMINAS PLASTICAS TIPO FUNDA-POUCHE</t>
        </is>
      </c>
      <c r="C29" s="12" t="inlineStr">
        <is>
          <t>H5-P1</t>
        </is>
      </c>
      <c r="D29" s="40" t="n">
        <v>1562288</v>
      </c>
      <c r="E29" s="40" t="n">
        <v>1562327</v>
      </c>
      <c r="F29" s="18">
        <f>+E29-D29+1</f>
        <v/>
      </c>
      <c r="G29" s="29" t="n">
        <v>1.57</v>
      </c>
      <c r="H29" s="21">
        <f>(F29*G29)</f>
        <v/>
      </c>
    </row>
    <row r="30" ht="21" customHeight="1" s="335">
      <c r="A30" s="14" t="inlineStr">
        <is>
          <t>CI002</t>
        </is>
      </c>
      <c r="B30" s="15" t="inlineStr">
        <is>
          <t>LAMINAS PLASTICAS TIPO FUNDA-POUCHE</t>
        </is>
      </c>
      <c r="C30" s="12" t="inlineStr">
        <is>
          <t>H5-P1</t>
        </is>
      </c>
      <c r="D30" s="40" t="n">
        <v>1562369</v>
      </c>
      <c r="E30" s="40" t="n">
        <v>1562387</v>
      </c>
      <c r="F30" s="18">
        <f>+E30-D30+1</f>
        <v/>
      </c>
      <c r="G30" s="29" t="n">
        <v>1.57</v>
      </c>
      <c r="H30" s="21">
        <f>(F30*G30)</f>
        <v/>
      </c>
    </row>
    <row r="31" ht="21.75" customHeight="1" s="335" thickBot="1">
      <c r="A31" s="14" t="inlineStr">
        <is>
          <t>CI002</t>
        </is>
      </c>
      <c r="B31" s="15" t="inlineStr">
        <is>
          <t>LAMINAS PLASTICAS TIPO FUNDA-POUCHE</t>
        </is>
      </c>
      <c r="C31" s="12" t="inlineStr">
        <is>
          <t>H5-P1</t>
        </is>
      </c>
      <c r="D31" s="40" t="n">
        <v>1562415</v>
      </c>
      <c r="E31" s="40" t="n">
        <v>1562427</v>
      </c>
      <c r="F31" s="18">
        <f>+E31-D31+1</f>
        <v/>
      </c>
      <c r="G31" s="29" t="n">
        <v>1.57</v>
      </c>
      <c r="H31" s="21">
        <f>(F31*G31)</f>
        <v/>
      </c>
    </row>
    <row r="32" ht="16.5" customHeight="1" s="335" thickBot="1">
      <c r="A32" s="472" t="inlineStr">
        <is>
          <t>TOTAL LAMINAS PLASTICAS TIPO FUNDA-POUCHE</t>
        </is>
      </c>
      <c r="B32" s="473" t="n"/>
      <c r="C32" s="473" t="n"/>
      <c r="D32" s="473" t="n"/>
      <c r="E32" s="473" t="n"/>
      <c r="F32" s="39">
        <f>SUM(F22:F31)</f>
        <v/>
      </c>
      <c r="G32" s="474">
        <f>SUM(H22:H31)</f>
        <v/>
      </c>
      <c r="H32" s="475" t="n"/>
      <c r="K32" s="19" t="n"/>
    </row>
    <row r="33">
      <c r="A33" s="27" t="inlineStr">
        <is>
          <t>CI003</t>
        </is>
      </c>
      <c r="B33" s="28" t="inlineStr">
        <is>
          <t>FORMULARIO DE CERTIFICACION</t>
        </is>
      </c>
      <c r="C33" s="12" t="inlineStr">
        <is>
          <t>2E-E9</t>
        </is>
      </c>
      <c r="D33" s="40" t="n">
        <v>306721</v>
      </c>
      <c r="E33" s="40" t="n">
        <v>307000</v>
      </c>
      <c r="F33" s="17">
        <f>+E33-D33+1</f>
        <v/>
      </c>
      <c r="G33" s="29" t="n">
        <v>0.38</v>
      </c>
      <c r="H33" s="30">
        <f>(F33*G33)</f>
        <v/>
      </c>
    </row>
    <row r="34" ht="15.75" customHeight="1" s="335" thickBot="1">
      <c r="A34" s="27" t="inlineStr">
        <is>
          <t>CI003</t>
        </is>
      </c>
      <c r="B34" s="28" t="inlineStr">
        <is>
          <t>FORMULARIO DE CERTIFICACION</t>
        </is>
      </c>
      <c r="C34" s="12" t="inlineStr">
        <is>
          <t>2E-E9</t>
        </is>
      </c>
      <c r="D34" s="40" t="n">
        <v>306704</v>
      </c>
      <c r="E34" s="40" t="n">
        <v>306720</v>
      </c>
      <c r="F34" s="18">
        <f>+E34-D34+1</f>
        <v/>
      </c>
      <c r="G34" s="29" t="n">
        <v>0.38</v>
      </c>
      <c r="H34" s="21">
        <f>(F34*G34)</f>
        <v/>
      </c>
    </row>
    <row r="35" ht="16.5" customHeight="1" s="335" thickBot="1">
      <c r="A35" s="472" t="inlineStr">
        <is>
          <t>TOTAL FORMULARIO DE CERTIFICACION</t>
        </is>
      </c>
      <c r="B35" s="473" t="n"/>
      <c r="C35" s="473" t="n"/>
      <c r="D35" s="473" t="n"/>
      <c r="E35" s="473" t="n"/>
      <c r="F35" s="39">
        <f>SUM(F33:F34)</f>
        <v/>
      </c>
      <c r="G35" s="474">
        <f>SUM(H33:H34)</f>
        <v/>
      </c>
      <c r="H35" s="475" t="n"/>
      <c r="K35" s="19" t="n"/>
    </row>
    <row r="36">
      <c r="A36" s="27" t="inlineStr">
        <is>
          <t>IL001</t>
        </is>
      </c>
      <c r="B36" s="28" t="inlineStr">
        <is>
          <t>COLOR RIBBON YMCFK</t>
        </is>
      </c>
      <c r="C36" s="12" t="inlineStr">
        <is>
          <t>NIA01-02-23</t>
        </is>
      </c>
      <c r="D36" s="40" t="n"/>
      <c r="E36" s="40" t="n"/>
      <c r="F36" s="17" t="n">
        <v>3</v>
      </c>
      <c r="G36" s="29" t="n">
        <v>2170</v>
      </c>
      <c r="H36" s="30">
        <f>(F36*G36)</f>
        <v/>
      </c>
    </row>
    <row r="37" ht="15.75" customHeight="1" s="335" thickBot="1">
      <c r="A37" s="27" t="inlineStr">
        <is>
          <t>IL001</t>
        </is>
      </c>
      <c r="B37" s="28" t="inlineStr">
        <is>
          <t>COLOR RIBBON YMCFK</t>
        </is>
      </c>
      <c r="C37" s="12" t="inlineStr">
        <is>
          <t>NIA01-11-22</t>
        </is>
      </c>
      <c r="D37" s="40" t="n"/>
      <c r="E37" s="40" t="n"/>
      <c r="F37" s="18" t="n">
        <v>2</v>
      </c>
      <c r="G37" s="29" t="n">
        <v>2220</v>
      </c>
      <c r="H37" s="21">
        <f>(F37*G37)</f>
        <v/>
      </c>
    </row>
    <row r="38" ht="16.5" customHeight="1" s="335" thickBot="1">
      <c r="A38" s="472" t="inlineStr">
        <is>
          <t>TOTAL COLOR RIBBON YMCFK</t>
        </is>
      </c>
      <c r="B38" s="473" t="n"/>
      <c r="C38" s="473" t="n"/>
      <c r="D38" s="473" t="n"/>
      <c r="E38" s="473" t="n"/>
      <c r="F38" s="39">
        <f>SUM(F36:F37)</f>
        <v/>
      </c>
      <c r="G38" s="474">
        <f>SUM(H36:H37)</f>
        <v/>
      </c>
      <c r="H38" s="475" t="n"/>
      <c r="K38" s="19" t="n"/>
    </row>
    <row r="39" ht="15.75" customHeight="1" s="335" thickBot="1">
      <c r="A39" s="27" t="inlineStr">
        <is>
          <t>IL002</t>
        </is>
      </c>
      <c r="B39" s="28" t="inlineStr">
        <is>
          <t>RETRANSFER FILM</t>
        </is>
      </c>
      <c r="C39" s="12" t="inlineStr">
        <is>
          <t>NIA01-11-22</t>
        </is>
      </c>
      <c r="D39" s="40" t="n"/>
      <c r="E39" s="40" t="n"/>
      <c r="F39" s="17" t="n">
        <v>5</v>
      </c>
      <c r="G39" s="29" t="n">
        <v>1120</v>
      </c>
      <c r="H39" s="30">
        <f>(F39*G39)</f>
        <v/>
      </c>
    </row>
    <row r="40" ht="16.5" customHeight="1" s="335" thickBot="1">
      <c r="A40" s="472" t="inlineStr">
        <is>
          <t>TOTAL RETRANSFER FILM</t>
        </is>
      </c>
      <c r="B40" s="473" t="n"/>
      <c r="C40" s="473" t="n"/>
      <c r="D40" s="473" t="n"/>
      <c r="E40" s="473" t="n"/>
      <c r="F40" s="39">
        <f>SUM(F39:F39)</f>
        <v/>
      </c>
      <c r="G40" s="474">
        <f>SUM(H39:H39)</f>
        <v/>
      </c>
      <c r="H40" s="475" t="n"/>
      <c r="K40" s="19" t="n"/>
    </row>
    <row r="41">
      <c r="A41" s="27" t="inlineStr">
        <is>
          <t>IL003</t>
        </is>
      </c>
      <c r="B41" s="28" t="inlineStr">
        <is>
          <t>POLYGUARD OVERLAMINAT</t>
        </is>
      </c>
      <c r="C41" s="12" t="inlineStr">
        <is>
          <t>NIA01-01-22</t>
        </is>
      </c>
      <c r="D41" s="40" t="n"/>
      <c r="E41" s="40" t="n"/>
      <c r="F41" s="17" t="n">
        <v>1</v>
      </c>
      <c r="G41" s="29" t="n">
        <v>2050</v>
      </c>
      <c r="H41" s="30">
        <f>(F41*G41)</f>
        <v/>
      </c>
    </row>
    <row r="42" ht="15.75" customHeight="1" s="335" thickBot="1">
      <c r="A42" s="27" t="inlineStr">
        <is>
          <t>IL003</t>
        </is>
      </c>
      <c r="B42" s="28" t="inlineStr">
        <is>
          <t>POLYGUARD OVERLAMINAT</t>
        </is>
      </c>
      <c r="C42" s="12" t="inlineStr">
        <is>
          <t>NIA01-11-22</t>
        </is>
      </c>
      <c r="D42" s="40" t="n"/>
      <c r="E42" s="40" t="n"/>
      <c r="F42" s="18" t="n">
        <v>3</v>
      </c>
      <c r="G42" s="29" t="n">
        <v>2230</v>
      </c>
      <c r="H42" s="21">
        <f>(F42*G42)</f>
        <v/>
      </c>
    </row>
    <row r="43" ht="16.5" customHeight="1" s="335" thickBot="1">
      <c r="A43" s="472" t="inlineStr">
        <is>
          <t>TOTAL POLYGUARD OVERLAMINAT</t>
        </is>
      </c>
      <c r="B43" s="473" t="n"/>
      <c r="C43" s="473" t="n"/>
      <c r="D43" s="473" t="n"/>
      <c r="E43" s="473" t="n"/>
      <c r="F43" s="39">
        <f>SUM(F41:F42)</f>
        <v/>
      </c>
      <c r="G43" s="474">
        <f>SUM(H41:H42)</f>
        <v/>
      </c>
      <c r="H43" s="475" t="n"/>
      <c r="K43" s="19" t="n"/>
    </row>
    <row r="44" ht="15.75" customHeight="1" s="335" thickBot="1">
      <c r="A44" s="27" t="inlineStr">
        <is>
          <t>IL005</t>
        </is>
      </c>
      <c r="B44" s="28" t="inlineStr">
        <is>
          <t>TARJETA PVC PREMIUN CR-30-80</t>
        </is>
      </c>
      <c r="C44" s="12" t="inlineStr">
        <is>
          <t>NIA01-09-22</t>
        </is>
      </c>
      <c r="D44" s="40" t="n"/>
      <c r="E44" s="40" t="n"/>
      <c r="F44" s="17" t="n">
        <v>2450</v>
      </c>
      <c r="G44" s="29" t="n">
        <v>2.8</v>
      </c>
      <c r="H44" s="30">
        <f>(F44*G44)</f>
        <v/>
      </c>
    </row>
    <row r="45" ht="16.5" customHeight="1" s="335" thickBot="1">
      <c r="A45" s="472" t="inlineStr">
        <is>
          <t>TOTAL TARJETA PVC PREMIUN CR-30-80</t>
        </is>
      </c>
      <c r="B45" s="473" t="n"/>
      <c r="C45" s="473" t="n"/>
      <c r="D45" s="473" t="n"/>
      <c r="E45" s="473" t="n"/>
      <c r="F45" s="39">
        <f>SUM(F44:F44)</f>
        <v/>
      </c>
      <c r="G45" s="474">
        <f>SUM(H44:H44)</f>
        <v/>
      </c>
      <c r="H45" s="475" t="n"/>
      <c r="K45" s="19" t="n"/>
    </row>
    <row r="46" ht="18.75" customHeight="1" s="335" thickBot="1">
      <c r="A46" s="476" t="inlineStr">
        <is>
          <t>TOTAL BS.</t>
        </is>
      </c>
      <c r="B46" s="473" t="n"/>
      <c r="C46" s="473" t="n"/>
      <c r="D46" s="473" t="n"/>
      <c r="E46" s="473" t="n"/>
      <c r="F46" s="475" t="n"/>
      <c r="G46" s="480">
        <f>G12+G32+G21+G35+G38+G40+G43+G45</f>
        <v/>
      </c>
      <c r="H46" s="475" t="n"/>
      <c r="K46" s="19" t="n"/>
    </row>
    <row r="47">
      <c r="B47" s="334" t="n"/>
      <c r="H47" s="509" t="n"/>
    </row>
    <row r="48">
      <c r="A48" s="20" t="n"/>
      <c r="B48" s="334" t="n"/>
      <c r="H48" s="509" t="n"/>
    </row>
    <row r="49">
      <c r="A49" s="1" t="n"/>
      <c r="B49" s="334" t="n"/>
    </row>
    <row r="53">
      <c r="A53" s="489" t="inlineStr">
        <is>
          <t>Elaborador por:</t>
        </is>
      </c>
      <c r="E53" t="inlineStr">
        <is>
          <t>VoBo</t>
        </is>
      </c>
    </row>
  </sheetData>
  <mergeCells count="25">
    <mergeCell ref="G21:H21"/>
    <mergeCell ref="G43:H43"/>
    <mergeCell ref="G12:H12"/>
    <mergeCell ref="A46:F46"/>
    <mergeCell ref="A45:E45"/>
    <mergeCell ref="A3:F3"/>
    <mergeCell ref="A2:F2"/>
    <mergeCell ref="G38:H38"/>
    <mergeCell ref="A12:B12"/>
    <mergeCell ref="A21:B21"/>
    <mergeCell ref="G45:H45"/>
    <mergeCell ref="A32:E32"/>
    <mergeCell ref="A5:H5"/>
    <mergeCell ref="G1:H3"/>
    <mergeCell ref="A53:B53"/>
    <mergeCell ref="G35:H35"/>
    <mergeCell ref="A4:H4"/>
    <mergeCell ref="A35:E35"/>
    <mergeCell ref="A43:E43"/>
    <mergeCell ref="A38:E38"/>
    <mergeCell ref="G32:H32"/>
    <mergeCell ref="A1:F1"/>
    <mergeCell ref="G46:H46"/>
    <mergeCell ref="G40:H40"/>
    <mergeCell ref="A40:E40"/>
  </mergeCells>
  <pageMargins left="1.181102362204725" right="0.5905511811023623" top="0.5905511811023623" bottom="0.5905511811023623" header="0.3149606299212598" footer="0.3149606299212598"/>
  <pageSetup orientation="portrait" scale="77" fitToHeight="0"/>
</worksheet>
</file>

<file path=xl/worksheets/sheet12.xml><?xml version="1.0" encoding="utf-8"?>
<worksheet xmlns="http://schemas.openxmlformats.org/spreadsheetml/2006/main">
  <sheetPr codeName="Hoja8">
    <tabColor rgb="FFFF0000"/>
    <outlinePr summaryBelow="1" summaryRight="1"/>
    <pageSetUpPr fitToPage="1"/>
  </sheetPr>
  <dimension ref="A1:T28"/>
  <sheetViews>
    <sheetView view="pageBreakPreview" topLeftCell="C1" zoomScale="85" zoomScaleNormal="100" zoomScaleSheetLayoutView="85" zoomScalePageLayoutView="70" workbookViewId="0">
      <selection activeCell="A2" sqref="A2:M2"/>
    </sheetView>
  </sheetViews>
  <sheetFormatPr baseColWidth="10" defaultColWidth="11.42578125" defaultRowHeight="15"/>
  <cols>
    <col width="12.85546875" customWidth="1" style="335" min="1" max="1"/>
    <col width="16.85546875" customWidth="1" style="335" min="3" max="3"/>
    <col width="9.7109375" customWidth="1" style="335" min="4" max="4"/>
    <col width="10.5703125" customWidth="1" style="335" min="6" max="6"/>
    <col width="9" customWidth="1" style="335" min="7" max="7"/>
    <col width="12.42578125" customWidth="1" style="335" min="8" max="8"/>
    <col width="15.7109375" customWidth="1" style="335" min="10" max="10"/>
    <col width="9.140625" customWidth="1" style="335" min="11" max="11"/>
    <col width="12.42578125" customWidth="1" style="335" min="12" max="12"/>
    <col width="9.85546875" customWidth="1" style="335" min="13" max="13"/>
    <col width="13.28515625" customWidth="1" style="335" min="15" max="15"/>
    <col width="14.140625" customWidth="1" style="335" min="17" max="17"/>
    <col width="11" customWidth="1" style="335" min="19" max="19"/>
    <col width="9.85546875" customWidth="1" style="335" min="20" max="20"/>
  </cols>
  <sheetData>
    <row r="1" ht="21" customHeight="1" s="335">
      <c r="A1" s="490" t="inlineStr">
        <is>
          <t>CONCILIACIÓN AL 31 DE ENERO DEL 2024</t>
        </is>
      </c>
    </row>
    <row r="2" ht="18.75" customHeight="1" s="335">
      <c r="A2" s="494" t="inlineStr">
        <is>
          <t>SEGIP - MONTERO</t>
        </is>
      </c>
    </row>
    <row r="4" ht="15.75" customHeight="1" s="335" thickBot="1">
      <c r="A4" s="491" t="inlineStr">
        <is>
          <t>CEDULAS DE IDENTIDAD</t>
        </is>
      </c>
      <c r="B4" s="492" t="n"/>
      <c r="C4" s="492" t="n"/>
      <c r="D4" s="492" t="n"/>
      <c r="E4" s="492" t="n"/>
      <c r="F4" s="492" t="n"/>
      <c r="H4" s="491" t="inlineStr">
        <is>
          <t xml:space="preserve">LAMINAS PLASTICAS </t>
        </is>
      </c>
      <c r="I4" s="492" t="n"/>
      <c r="J4" s="492" t="n"/>
      <c r="K4" s="492" t="n"/>
      <c r="L4" s="492" t="n"/>
      <c r="M4" s="492" t="n"/>
      <c r="O4" s="491" t="inlineStr">
        <is>
          <t>CÉDULA DE IDENTIDAD DS4924</t>
        </is>
      </c>
      <c r="P4" s="492" t="n"/>
      <c r="Q4" s="492" t="n"/>
      <c r="R4" s="492" t="n"/>
      <c r="S4" s="492" t="n"/>
      <c r="T4" s="492" t="n"/>
    </row>
    <row r="5" ht="60" customHeight="1" s="335" thickBot="1">
      <c r="A5" s="5" t="inlineStr">
        <is>
          <t>MES</t>
        </is>
      </c>
      <c r="B5" s="61" t="inlineStr">
        <is>
          <t>SALDO MES ANTERIOR</t>
        </is>
      </c>
      <c r="C5" s="62" t="inlineStr">
        <is>
          <t>RECEPCIONADO ALMACEN DEPARTAMENTAL</t>
        </is>
      </c>
      <c r="D5" s="61" t="inlineStr">
        <is>
          <t>SALIDAS</t>
        </is>
      </c>
      <c r="E5" s="61" t="inlineStr">
        <is>
          <t>ANULADOS</t>
        </is>
      </c>
      <c r="F5" s="61" t="inlineStr">
        <is>
          <t>SALDOS</t>
        </is>
      </c>
      <c r="H5" s="5" t="inlineStr">
        <is>
          <t>MES</t>
        </is>
      </c>
      <c r="I5" s="5" t="inlineStr">
        <is>
          <t>SALDO MES ANTERIOR</t>
        </is>
      </c>
      <c r="J5" s="6" t="inlineStr">
        <is>
          <t>RECEPCIONADO ALMACEN DEPARTAMENTAL</t>
        </is>
      </c>
      <c r="K5" s="5" t="inlineStr">
        <is>
          <t>SALIDAS</t>
        </is>
      </c>
      <c r="L5" s="5" t="inlineStr">
        <is>
          <t>ANULADOS</t>
        </is>
      </c>
      <c r="M5" s="5" t="inlineStr">
        <is>
          <t>SALDOS</t>
        </is>
      </c>
      <c r="O5" s="5" t="inlineStr">
        <is>
          <t>MES</t>
        </is>
      </c>
      <c r="P5" s="5" t="inlineStr">
        <is>
          <t>SALDO MES ANTERIOR</t>
        </is>
      </c>
      <c r="Q5" s="6" t="inlineStr">
        <is>
          <t>RECEPCIONADO ALMACEN DEPARTAMENTAL</t>
        </is>
      </c>
      <c r="R5" s="5" t="inlineStr">
        <is>
          <t>SALIDAS</t>
        </is>
      </c>
      <c r="S5" s="5" t="inlineStr">
        <is>
          <t>ANULADOS</t>
        </is>
      </c>
      <c r="T5" s="5" t="inlineStr">
        <is>
          <t>SALDOS</t>
        </is>
      </c>
    </row>
    <row r="6" ht="15.75" customHeight="1" s="335" thickBot="1">
      <c r="A6" s="59" t="inlineStr">
        <is>
          <t>ENERO</t>
        </is>
      </c>
      <c r="B6" s="57" t="n">
        <v>587</v>
      </c>
      <c r="C6" s="57" t="n">
        <v>3000</v>
      </c>
      <c r="D6" s="57" t="n">
        <v>1740</v>
      </c>
      <c r="E6" s="57" t="n">
        <v>8</v>
      </c>
      <c r="F6" s="63">
        <f>B6+C6-D6-E6</f>
        <v/>
      </c>
      <c r="H6" s="7" t="inlineStr">
        <is>
          <t>ENERO</t>
        </is>
      </c>
      <c r="I6" s="57" t="n">
        <v>5031</v>
      </c>
      <c r="J6" s="57">
        <f>2900+4500</f>
        <v/>
      </c>
      <c r="K6" s="57" t="n">
        <v>6959</v>
      </c>
      <c r="L6" s="57" t="n">
        <v>6</v>
      </c>
      <c r="M6" s="248">
        <f>I6+J6-K6-L6</f>
        <v/>
      </c>
      <c r="O6" s="7" t="inlineStr">
        <is>
          <t>ENERO</t>
        </is>
      </c>
      <c r="P6" s="57" t="n">
        <v>4276</v>
      </c>
      <c r="Q6" s="57" t="n">
        <v>4500</v>
      </c>
      <c r="R6" s="57" t="n">
        <v>5219</v>
      </c>
      <c r="S6" s="57" t="n">
        <v>62</v>
      </c>
      <c r="T6" s="248">
        <f>-S6-R6+Q6+P6</f>
        <v/>
      </c>
    </row>
    <row r="7" ht="15.75" customHeight="1" s="335" thickBot="1">
      <c r="A7" s="59" t="inlineStr">
        <is>
          <t>FEBRERO</t>
        </is>
      </c>
      <c r="B7" s="57" t="n"/>
      <c r="C7" s="57" t="n"/>
      <c r="D7" s="57" t="n"/>
      <c r="E7" s="57" t="n"/>
      <c r="F7" s="63">
        <f>C7+B7-D7-E7</f>
        <v/>
      </c>
      <c r="H7" s="7" t="inlineStr">
        <is>
          <t>FEBRERO</t>
        </is>
      </c>
      <c r="I7" s="57" t="n"/>
      <c r="J7" s="57" t="n"/>
      <c r="K7" s="58" t="n"/>
      <c r="L7" s="58" t="n"/>
      <c r="M7" s="25">
        <f>+I7+J7-K7-L7</f>
        <v/>
      </c>
      <c r="O7" s="7" t="inlineStr">
        <is>
          <t>FEBRERO</t>
        </is>
      </c>
      <c r="P7" s="57" t="n"/>
      <c r="Q7" s="57" t="n"/>
      <c r="R7" s="58" t="n"/>
      <c r="S7" s="58" t="n"/>
      <c r="T7" s="25">
        <f>+P7+Q7-R7-S7</f>
        <v/>
      </c>
    </row>
    <row r="8" ht="15.75" customHeight="1" s="335" thickBot="1">
      <c r="A8" s="59" t="inlineStr">
        <is>
          <t>MARZO</t>
        </is>
      </c>
      <c r="B8" s="57" t="n"/>
      <c r="C8" s="57" t="n"/>
      <c r="D8" s="57" t="n"/>
      <c r="E8" s="57" t="n"/>
      <c r="F8" s="63">
        <f>C8+B8-D8-E8</f>
        <v/>
      </c>
      <c r="H8" s="7" t="inlineStr">
        <is>
          <t>MARZO</t>
        </is>
      </c>
      <c r="I8" s="57" t="n"/>
      <c r="J8" s="57" t="n"/>
      <c r="K8" s="58" t="n"/>
      <c r="L8" s="58" t="n"/>
      <c r="M8" s="25">
        <f>+I8+J8-K8-L8</f>
        <v/>
      </c>
      <c r="O8" s="7" t="inlineStr">
        <is>
          <t>MARZO</t>
        </is>
      </c>
      <c r="P8" s="57" t="n"/>
      <c r="Q8" s="57" t="n"/>
      <c r="R8" s="58" t="n"/>
      <c r="S8" s="58" t="n"/>
      <c r="T8" s="25">
        <f>+P8+Q8-R8-S8</f>
        <v/>
      </c>
    </row>
    <row r="9" ht="15.75" customHeight="1" s="335" thickBot="1">
      <c r="A9" s="59" t="inlineStr">
        <is>
          <t>ABRIL</t>
        </is>
      </c>
      <c r="B9" s="57" t="n"/>
      <c r="C9" s="57" t="n"/>
      <c r="D9" s="57" t="n"/>
      <c r="E9" s="57" t="n"/>
      <c r="F9" s="63">
        <f>C9+B9-D9-E9</f>
        <v/>
      </c>
      <c r="H9" s="7" t="inlineStr">
        <is>
          <t>ABRIL</t>
        </is>
      </c>
      <c r="I9" s="57" t="n"/>
      <c r="J9" s="57" t="n"/>
      <c r="K9" s="58" t="n"/>
      <c r="L9" s="58" t="n"/>
      <c r="M9" s="25">
        <f>+I9+J9-K9-L9</f>
        <v/>
      </c>
      <c r="O9" s="7" t="inlineStr">
        <is>
          <t>ABRIL</t>
        </is>
      </c>
      <c r="P9" s="57" t="n"/>
      <c r="Q9" s="57" t="n"/>
      <c r="R9" s="58" t="n"/>
      <c r="S9" s="58" t="n"/>
      <c r="T9" s="25">
        <f>+P9+Q9-R9-S9</f>
        <v/>
      </c>
    </row>
    <row r="10" ht="15.75" customHeight="1" s="335" thickBot="1">
      <c r="A10" s="60" t="inlineStr">
        <is>
          <t>MAYO</t>
        </is>
      </c>
      <c r="B10" s="57" t="n"/>
      <c r="C10" s="57" t="n"/>
      <c r="D10" s="57" t="n"/>
      <c r="E10" s="57" t="n"/>
      <c r="F10" s="63">
        <f>C10+B10-D10-E10</f>
        <v/>
      </c>
      <c r="H10" s="2" t="inlineStr">
        <is>
          <t>MAYO</t>
        </is>
      </c>
      <c r="I10" s="57" t="n"/>
      <c r="J10" s="57" t="n"/>
      <c r="K10" s="58" t="n"/>
      <c r="L10" s="58" t="n"/>
      <c r="M10" s="25">
        <f>+I10+J10-K10-L10</f>
        <v/>
      </c>
      <c r="O10" s="2" t="inlineStr">
        <is>
          <t>MAYO</t>
        </is>
      </c>
      <c r="P10" s="57" t="n"/>
      <c r="Q10" s="57" t="n"/>
      <c r="R10" s="58" t="n"/>
      <c r="S10" s="58" t="n"/>
      <c r="T10" s="25">
        <f>+P10+Q10-R10-S10</f>
        <v/>
      </c>
    </row>
    <row r="11" ht="15.75" customHeight="1" s="335" thickBot="1">
      <c r="A11" s="59" t="inlineStr">
        <is>
          <t>JUNIO</t>
        </is>
      </c>
      <c r="B11" s="57" t="n"/>
      <c r="C11" s="57" t="n"/>
      <c r="D11" s="57" t="n"/>
      <c r="E11" s="57" t="n"/>
      <c r="F11" s="63">
        <f>C11+B11-D11-E11</f>
        <v/>
      </c>
      <c r="H11" s="7" t="inlineStr">
        <is>
          <t>JUNIO</t>
        </is>
      </c>
      <c r="I11" s="57" t="n"/>
      <c r="J11" s="57" t="n"/>
      <c r="K11" s="58" t="n"/>
      <c r="L11" s="58" t="n"/>
      <c r="M11" s="25">
        <f>+I11+J11-K11-L11</f>
        <v/>
      </c>
      <c r="O11" s="7" t="inlineStr">
        <is>
          <t>JUNIO</t>
        </is>
      </c>
      <c r="P11" s="57" t="n"/>
      <c r="Q11" s="57" t="n"/>
      <c r="R11" s="58" t="n"/>
      <c r="S11" s="58" t="n"/>
      <c r="T11" s="25">
        <f>+P11+Q11-R11-S11</f>
        <v/>
      </c>
    </row>
    <row r="12" ht="15.75" customHeight="1" s="335" thickBot="1">
      <c r="A12" s="59" t="inlineStr">
        <is>
          <t>JULIO</t>
        </is>
      </c>
      <c r="B12" s="64" t="n"/>
      <c r="C12" s="64" t="n"/>
      <c r="D12" s="64" t="n"/>
      <c r="E12" s="64" t="n"/>
      <c r="F12" s="63">
        <f>C12+B12-D12-E12</f>
        <v/>
      </c>
      <c r="H12" s="7" t="inlineStr">
        <is>
          <t>JULIO</t>
        </is>
      </c>
      <c r="I12" s="65" t="n"/>
      <c r="J12" s="50" t="n"/>
      <c r="K12" s="50" t="n"/>
      <c r="L12" s="51" t="n"/>
      <c r="M12" s="25">
        <f>+I12+J12-K12-L12</f>
        <v/>
      </c>
      <c r="O12" s="7" t="inlineStr">
        <is>
          <t>JULIO</t>
        </is>
      </c>
      <c r="P12" s="57" t="n"/>
      <c r="Q12" s="57" t="n"/>
      <c r="R12" s="58" t="n"/>
      <c r="S12" s="58" t="n"/>
      <c r="T12" s="25">
        <f>+P12+Q12-R12-S12</f>
        <v/>
      </c>
    </row>
    <row r="13" ht="15.75" customHeight="1" s="335" thickBot="1">
      <c r="A13" s="59" t="inlineStr">
        <is>
          <t>AGOSTO</t>
        </is>
      </c>
      <c r="B13" s="64" t="n"/>
      <c r="C13" s="64" t="n"/>
      <c r="D13" s="64" t="n"/>
      <c r="E13" s="64" t="n"/>
      <c r="F13" s="63">
        <f>C13+B13-D13-E13</f>
        <v/>
      </c>
      <c r="H13" s="7" t="inlineStr">
        <is>
          <t>AGOSTO</t>
        </is>
      </c>
      <c r="I13" s="65" t="n"/>
      <c r="J13" s="50" t="n"/>
      <c r="K13" s="50" t="n"/>
      <c r="L13" s="51" t="n"/>
      <c r="M13" s="25">
        <f>+I13+J13-K13-L13</f>
        <v/>
      </c>
      <c r="O13" s="7" t="inlineStr">
        <is>
          <t>AGOSTO</t>
        </is>
      </c>
      <c r="P13" s="57" t="n"/>
      <c r="Q13" s="57" t="n"/>
      <c r="R13" s="58" t="n"/>
      <c r="S13" s="58" t="n"/>
      <c r="T13" s="25">
        <f>+P13+Q13-R13-S13</f>
        <v/>
      </c>
    </row>
    <row r="14" ht="15.75" customHeight="1" s="335" thickBot="1">
      <c r="A14" s="59" t="inlineStr">
        <is>
          <t>SEPTIEMBRE</t>
        </is>
      </c>
      <c r="B14" s="64" t="n"/>
      <c r="C14" s="64" t="n"/>
      <c r="D14" s="64" t="n"/>
      <c r="E14" s="64" t="n"/>
      <c r="F14" s="63">
        <f>C14+B14-D14-E14</f>
        <v/>
      </c>
      <c r="H14" s="7" t="inlineStr">
        <is>
          <t>SEPTIEMBRE</t>
        </is>
      </c>
      <c r="I14" s="65" t="n"/>
      <c r="J14" s="50" t="n"/>
      <c r="K14" s="50" t="n"/>
      <c r="L14" s="51" t="n"/>
      <c r="M14" s="25">
        <f>+I14+J14-K14-L14</f>
        <v/>
      </c>
      <c r="O14" s="7" t="inlineStr">
        <is>
          <t>SEPTIEMBRE</t>
        </is>
      </c>
      <c r="P14" s="57" t="n"/>
      <c r="Q14" s="57" t="n"/>
      <c r="R14" s="58" t="n"/>
      <c r="S14" s="58" t="n"/>
      <c r="T14" s="25">
        <f>+P14+Q14-R14-S14</f>
        <v/>
      </c>
    </row>
    <row r="15" ht="15.75" customHeight="1" s="335" thickBot="1">
      <c r="A15" s="59" t="inlineStr">
        <is>
          <t>OCTUBRE</t>
        </is>
      </c>
      <c r="B15" s="64" t="n"/>
      <c r="C15" s="64" t="n"/>
      <c r="D15" s="64" t="n"/>
      <c r="E15" s="64" t="n"/>
      <c r="F15" s="63">
        <f>C15+B15-D15-E15</f>
        <v/>
      </c>
      <c r="H15" s="7" t="inlineStr">
        <is>
          <t>OCTUBRE</t>
        </is>
      </c>
      <c r="I15" s="65" t="n"/>
      <c r="J15" s="50" t="n"/>
      <c r="K15" s="50" t="n"/>
      <c r="L15" s="51" t="n"/>
      <c r="M15" s="25">
        <f>+I15+J15-K15-L15</f>
        <v/>
      </c>
      <c r="O15" s="7" t="inlineStr">
        <is>
          <t>OCTUBRE</t>
        </is>
      </c>
      <c r="P15" s="57" t="n"/>
      <c r="Q15" s="57" t="n"/>
      <c r="R15" s="58" t="n"/>
      <c r="S15" s="58" t="n"/>
      <c r="T15" s="25">
        <f>+P15+Q15-R15-S15</f>
        <v/>
      </c>
    </row>
    <row r="16" ht="15.75" customHeight="1" s="335" thickBot="1">
      <c r="A16" s="59" t="inlineStr">
        <is>
          <t>NOVIEMBRE</t>
        </is>
      </c>
      <c r="B16" s="64" t="n"/>
      <c r="C16" s="64" t="n"/>
      <c r="D16" s="64" t="n"/>
      <c r="E16" s="64" t="n"/>
      <c r="F16" s="63">
        <f>C16+B16-D16-E16</f>
        <v/>
      </c>
      <c r="H16" s="7" t="inlineStr">
        <is>
          <t>NOVIEMBRE</t>
        </is>
      </c>
      <c r="I16" s="65" t="n"/>
      <c r="J16" s="50" t="n"/>
      <c r="K16" s="50" t="n"/>
      <c r="L16" s="51" t="n"/>
      <c r="M16" s="25">
        <f>+I16+J16-K16-L16</f>
        <v/>
      </c>
      <c r="O16" s="7" t="inlineStr">
        <is>
          <t>NOVIEMBRE</t>
        </is>
      </c>
      <c r="P16" s="65" t="n"/>
      <c r="Q16" s="50" t="n"/>
      <c r="R16" s="50" t="n"/>
      <c r="S16" s="51" t="n"/>
      <c r="T16" s="248">
        <f>+P16+Q16-R16-S16</f>
        <v/>
      </c>
    </row>
    <row r="17" ht="15.75" customHeight="1" s="335" thickBot="1">
      <c r="A17" s="59" t="inlineStr">
        <is>
          <t>DICIEMBRE</t>
        </is>
      </c>
      <c r="B17" s="64" t="n"/>
      <c r="C17" s="64" t="n"/>
      <c r="D17" s="64" t="n"/>
      <c r="E17" s="64" t="n"/>
      <c r="F17" s="63">
        <f>C17+B17-D17-E17</f>
        <v/>
      </c>
      <c r="H17" s="7" t="inlineStr">
        <is>
          <t>DICIEMBRE</t>
        </is>
      </c>
      <c r="I17" s="66" t="n"/>
      <c r="J17" s="3" t="n"/>
      <c r="K17" s="3" t="n"/>
      <c r="L17" s="24" t="n"/>
      <c r="M17" s="25">
        <f>+I17+J17-K17-L17</f>
        <v/>
      </c>
      <c r="O17" s="7" t="inlineStr">
        <is>
          <t>DICIEMBRE</t>
        </is>
      </c>
      <c r="P17" s="66" t="n"/>
      <c r="Q17" s="3" t="n"/>
      <c r="R17" s="3" t="n"/>
      <c r="S17" s="24" t="n"/>
      <c r="T17" s="25">
        <f>+P17+Q17-R17-S17</f>
        <v/>
      </c>
    </row>
    <row r="18" ht="25.5" customFormat="1" customHeight="1" s="26" thickBot="1">
      <c r="A18" s="4" t="inlineStr">
        <is>
          <t>TOTAL</t>
        </is>
      </c>
      <c r="B18" s="44">
        <f>SUM(B6:B17)</f>
        <v/>
      </c>
      <c r="C18" s="4" t="n"/>
      <c r="D18" s="44">
        <f>SUM(D6:D17)</f>
        <v/>
      </c>
      <c r="E18" s="45">
        <f>SUM(E6:E17)</f>
        <v/>
      </c>
      <c r="F18" s="4" t="n"/>
      <c r="H18" s="4" t="inlineStr">
        <is>
          <t>TOTAL</t>
        </is>
      </c>
      <c r="I18" s="46">
        <f>SUM(I6:I17)</f>
        <v/>
      </c>
      <c r="J18" s="4" t="n"/>
      <c r="K18" s="44">
        <f>SUM(K6:K17)</f>
        <v/>
      </c>
      <c r="L18" s="45">
        <f>SUM(L6:L17)</f>
        <v/>
      </c>
      <c r="M18" s="42" t="n"/>
      <c r="O18" s="4" t="inlineStr">
        <is>
          <t>TOTAL</t>
        </is>
      </c>
      <c r="P18" s="46">
        <f>SUM(P6:P17)</f>
        <v/>
      </c>
      <c r="Q18" s="4" t="n"/>
      <c r="R18" s="44">
        <f>SUM(R6:R17)</f>
        <v/>
      </c>
      <c r="S18" s="45">
        <f>SUM(S6:S17)</f>
        <v/>
      </c>
      <c r="T18" s="42" t="n"/>
    </row>
    <row r="22">
      <c r="A22" s="334" t="n"/>
      <c r="B22" s="334" t="n"/>
      <c r="C22" s="334" t="n"/>
    </row>
    <row r="23">
      <c r="A23" s="49" t="n"/>
    </row>
    <row r="24">
      <c r="A24" s="49" t="n"/>
    </row>
    <row r="25">
      <c r="A25" s="49" t="n"/>
    </row>
    <row r="27">
      <c r="A27" s="467" t="inlineStr">
        <is>
          <t>Elaborador por:</t>
        </is>
      </c>
      <c r="B27" s="414" t="n"/>
      <c r="C27" s="414" t="n"/>
      <c r="H27" s="493" t="inlineStr">
        <is>
          <t>VoBo</t>
        </is>
      </c>
      <c r="I27" s="414" t="n"/>
      <c r="J27" s="414" t="n"/>
    </row>
    <row r="28">
      <c r="A28" s="334" t="n"/>
    </row>
  </sheetData>
  <mergeCells count="8">
    <mergeCell ref="A1:M1"/>
    <mergeCell ref="H4:M4"/>
    <mergeCell ref="H27:J27"/>
    <mergeCell ref="O4:T4"/>
    <mergeCell ref="A28:B28"/>
    <mergeCell ref="A27:C27"/>
    <mergeCell ref="A4:F4"/>
    <mergeCell ref="A2:M2"/>
  </mergeCells>
  <pageMargins left="0.5905511811023623" right="1.181102362204725" top="1.181102362204725" bottom="0.5905511811023623" header="0.3149606299212598" footer="0.5118110236220472"/>
  <pageSetup orientation="landscape" scale="49" fitToHeight="0"/>
</worksheet>
</file>

<file path=xl/worksheets/sheet13.xml><?xml version="1.0" encoding="utf-8"?>
<worksheet xmlns="http://schemas.openxmlformats.org/spreadsheetml/2006/main">
  <sheetPr codeName="Hoja16">
    <outlinePr summaryBelow="1" summaryRight="1"/>
    <pageSetUpPr/>
  </sheetPr>
  <dimension ref="A1:T38"/>
  <sheetViews>
    <sheetView topLeftCell="A12" zoomScale="70" zoomScaleNormal="70" workbookViewId="0">
      <selection activeCell="J39" sqref="J39"/>
    </sheetView>
  </sheetViews>
  <sheetFormatPr baseColWidth="10" defaultRowHeight="15"/>
  <sheetData>
    <row r="1">
      <c r="A1" s="154" t="n"/>
      <c r="B1" s="155" t="n"/>
      <c r="C1" s="155" t="n"/>
      <c r="D1" s="155" t="n"/>
      <c r="E1" s="155" t="n"/>
      <c r="F1" s="155" t="n"/>
      <c r="G1" s="155" t="n"/>
      <c r="H1" s="155" t="n"/>
      <c r="I1" s="155" t="n"/>
      <c r="J1" s="155" t="n"/>
      <c r="K1" s="155" t="n"/>
      <c r="L1" s="155" t="n"/>
      <c r="M1" s="155" t="n"/>
      <c r="N1" s="155" t="n"/>
      <c r="O1" s="495" t="inlineStr">
        <is>
          <t>Correlativo-Form.:   SEGIP/DDSC/MONT/001/2024</t>
        </is>
      </c>
      <c r="T1" s="422" t="n"/>
    </row>
    <row r="2" ht="22.5" customHeight="1" s="335">
      <c r="A2" s="505" t="inlineStr">
        <is>
          <t xml:space="preserve">SERVICIO GENERAL DE IDENTIFICACION PERSONAL </t>
        </is>
      </c>
      <c r="T2" s="479" t="n"/>
    </row>
    <row r="3">
      <c r="A3" s="502" t="inlineStr">
        <is>
          <t>LEY N° 0145 DEL 27 DE JUNIO DEL 2011</t>
        </is>
      </c>
      <c r="T3" s="479" t="n"/>
    </row>
    <row r="4" ht="24.75" customHeight="1" s="335">
      <c r="A4" s="430" t="inlineStr">
        <is>
          <t xml:space="preserve">FORMULARIO AV-4 (ADMINISTRACION DE MATERIAL VALORADO: CEDULAS Y PLASTICOS) </t>
        </is>
      </c>
      <c r="B4" s="411" t="n"/>
      <c r="C4" s="411" t="n"/>
      <c r="D4" s="411" t="n"/>
      <c r="E4" s="411" t="n"/>
      <c r="F4" s="411" t="n"/>
      <c r="G4" s="411" t="n"/>
      <c r="H4" s="411" t="n"/>
      <c r="I4" s="411" t="n"/>
      <c r="J4" s="411" t="n"/>
      <c r="K4" s="411" t="n"/>
      <c r="L4" s="411" t="n"/>
      <c r="M4" s="411" t="n"/>
      <c r="N4" s="411" t="n"/>
      <c r="O4" s="411" t="n"/>
      <c r="P4" s="411" t="n"/>
      <c r="Q4" s="411" t="n"/>
      <c r="R4" s="411" t="n"/>
      <c r="S4" s="411" t="n"/>
      <c r="T4" s="412" t="n"/>
    </row>
    <row r="5" ht="21.75" customHeight="1" s="335" thickBot="1">
      <c r="A5" s="431" t="inlineStr">
        <is>
          <t xml:space="preserve">OFICINA OPERATIVA: </t>
        </is>
      </c>
      <c r="B5" s="411" t="n"/>
      <c r="C5" s="411" t="n"/>
      <c r="D5" s="411" t="n"/>
      <c r="E5" s="429" t="inlineStr">
        <is>
          <t>OFICINA REGIONAL MONTERO</t>
        </is>
      </c>
      <c r="F5" s="408" t="n"/>
      <c r="G5" s="408" t="n"/>
      <c r="H5" s="408" t="n"/>
      <c r="I5" s="408" t="n"/>
      <c r="J5" s="408" t="n"/>
      <c r="K5" s="408" t="n"/>
      <c r="L5" s="408" t="n"/>
      <c r="M5" s="408" t="n"/>
      <c r="N5" s="408" t="n"/>
      <c r="O5" s="408" t="n"/>
      <c r="P5" s="408" t="n"/>
      <c r="Q5" s="419" t="inlineStr">
        <is>
          <t xml:space="preserve">FECHA: </t>
        </is>
      </c>
      <c r="R5" s="412" t="n"/>
      <c r="S5" s="427" t="n"/>
      <c r="T5" s="428" t="n"/>
    </row>
    <row r="6" ht="15.75" customHeight="1" s="335">
      <c r="A6" s="153" t="n"/>
      <c r="B6" s="158" t="n"/>
      <c r="C6" s="158" t="n"/>
      <c r="D6" s="158" t="n"/>
      <c r="E6" s="426" t="inlineStr">
        <is>
          <t>ENTREGA DIARIA</t>
        </is>
      </c>
      <c r="F6" s="408" t="n"/>
      <c r="G6" s="337" t="n"/>
      <c r="H6" s="407" t="inlineStr">
        <is>
          <t>CEDULAS EMITIDAS</t>
        </is>
      </c>
      <c r="I6" s="408" t="n"/>
      <c r="J6" s="337" t="n"/>
      <c r="K6" s="425" t="inlineStr">
        <is>
          <t>CEDULAS ANULADAS</t>
        </is>
      </c>
      <c r="L6" s="408" t="n"/>
      <c r="M6" s="408" t="n"/>
      <c r="N6" s="337" t="n"/>
      <c r="O6" s="407" t="inlineStr">
        <is>
          <t>CEDULAS DEVUELTAS</t>
        </is>
      </c>
      <c r="P6" s="408" t="n"/>
      <c r="Q6" s="337" t="n"/>
      <c r="R6" s="423" t="inlineStr">
        <is>
          <t>TOTAL  ASIGNAC…</t>
        </is>
      </c>
      <c r="S6" s="423" t="inlineStr">
        <is>
          <t>TOTAL BS. RECAUDADO (EMISIONES)</t>
        </is>
      </c>
      <c r="T6" s="423" t="inlineStr">
        <is>
          <t>TOTAL BS. ANULACIONES</t>
        </is>
      </c>
    </row>
    <row r="7" ht="24.75" customHeight="1" s="335">
      <c r="A7" s="159" t="inlineStr">
        <is>
          <t>MESA</t>
        </is>
      </c>
      <c r="B7" s="159" t="inlineStr">
        <is>
          <t>OPERADOR</t>
        </is>
      </c>
      <c r="C7" s="159" t="inlineStr">
        <is>
          <t>DETALLE</t>
        </is>
      </c>
      <c r="D7" s="159" t="inlineStr">
        <is>
          <t>SERIE</t>
        </is>
      </c>
      <c r="E7" s="159" t="inlineStr">
        <is>
          <t>DESDE</t>
        </is>
      </c>
      <c r="F7" s="159" t="inlineStr">
        <is>
          <t>HASTA</t>
        </is>
      </c>
      <c r="G7" s="160" t="inlineStr">
        <is>
          <t>CANTIDAD</t>
        </is>
      </c>
      <c r="H7" s="159" t="inlineStr">
        <is>
          <t>DESDE</t>
        </is>
      </c>
      <c r="I7" s="159" t="inlineStr">
        <is>
          <t>HASTA</t>
        </is>
      </c>
      <c r="J7" s="160" t="inlineStr">
        <is>
          <t>CANTIDAD</t>
        </is>
      </c>
      <c r="K7" s="159" t="inlineStr">
        <is>
          <t>DESDE</t>
        </is>
      </c>
      <c r="L7" s="159" t="inlineStr">
        <is>
          <t>HASTA</t>
        </is>
      </c>
      <c r="M7" s="160" t="inlineStr">
        <is>
          <t>CANTIDAD</t>
        </is>
      </c>
      <c r="N7" s="161" t="inlineStr">
        <is>
          <t>TIPO ANULACION</t>
        </is>
      </c>
      <c r="O7" s="159" t="inlineStr">
        <is>
          <t>DESDE</t>
        </is>
      </c>
      <c r="P7" s="159" t="inlineStr">
        <is>
          <t>HASTA</t>
        </is>
      </c>
      <c r="Q7" s="160" t="inlineStr">
        <is>
          <t>CANTIDAD</t>
        </is>
      </c>
      <c r="R7" s="424" t="n"/>
      <c r="S7" s="424" t="n"/>
      <c r="T7" s="424" t="n"/>
    </row>
    <row r="10">
      <c r="A10" s="500" t="inlineStr">
        <is>
          <t>TOTALES:</t>
        </is>
      </c>
      <c r="B10" s="501" t="n"/>
      <c r="C10" s="501" t="n"/>
      <c r="D10" s="501" t="n"/>
      <c r="E10" s="162" t="n"/>
      <c r="F10" s="163" t="n"/>
      <c r="G10" s="164" t="n"/>
      <c r="H10" s="162" t="n"/>
      <c r="I10" s="163" t="n"/>
      <c r="J10" s="165" t="n"/>
      <c r="K10" s="162" t="n"/>
      <c r="L10" s="163" t="n"/>
      <c r="M10" s="165" t="n"/>
      <c r="N10" s="166" t="n"/>
      <c r="O10" s="162" t="n"/>
      <c r="P10" s="163" t="n"/>
      <c r="Q10" s="165" t="n"/>
      <c r="R10" s="167" t="n"/>
      <c r="S10" s="168" t="n"/>
      <c r="T10" s="169" t="n"/>
    </row>
    <row r="11" ht="16.5" customHeight="1" s="335" thickBot="1">
      <c r="A11" s="497" t="inlineStr">
        <is>
          <t>TOTAL BOLETAS DE DEPOSITO BANCARIO</t>
        </is>
      </c>
      <c r="B11" s="498" t="n"/>
      <c r="C11" s="498" t="n"/>
      <c r="D11" s="498" t="n"/>
      <c r="E11" s="498" t="n"/>
      <c r="F11" s="498" t="n"/>
      <c r="G11" s="498" t="n"/>
      <c r="H11" s="499" t="n"/>
      <c r="I11" s="496">
        <f>J10/2</f>
        <v/>
      </c>
      <c r="J11" s="428" t="n"/>
      <c r="K11" s="503" t="inlineStr">
        <is>
          <t>INGRESO TOTAL BOLIVIANOS</t>
        </is>
      </c>
      <c r="L11" s="504" t="n"/>
      <c r="M11" s="504" t="n"/>
      <c r="N11" s="504" t="n"/>
      <c r="O11" s="504" t="n"/>
      <c r="P11" s="504" t="n"/>
      <c r="Q11" s="428" t="n"/>
      <c r="R11" s="506">
        <f>S10+T10</f>
        <v/>
      </c>
      <c r="S11" s="504" t="n"/>
      <c r="T11" s="507" t="n"/>
    </row>
    <row r="21">
      <c r="J21" t="inlineStr">
        <is>
          <t>ENTREGADO A VERONICA MEDRANO ARIAS</t>
        </is>
      </c>
    </row>
    <row r="22">
      <c r="J22" t="inlineStr">
        <is>
          <t>DEVOLUCION DE VERONICA MEDRANO ARIAS</t>
        </is>
      </c>
    </row>
    <row r="23">
      <c r="J23" t="inlineStr">
        <is>
          <t>ENTREGADO A ANELY CACERES PECHO</t>
        </is>
      </c>
    </row>
    <row r="24">
      <c r="J24" t="inlineStr">
        <is>
          <t>DEVOLUCION DE ANELY CACERES PECHO</t>
        </is>
      </c>
    </row>
    <row r="25">
      <c r="J25" t="inlineStr">
        <is>
          <t>ENTREGADO A IVAR LIMBERT FLORES AYAVIRI</t>
        </is>
      </c>
    </row>
    <row r="26">
      <c r="J26" t="inlineStr">
        <is>
          <t>DEVOLUCION DE IVAR LIMBERT FLORES AYAVIRI</t>
        </is>
      </c>
    </row>
    <row r="27">
      <c r="J27" t="inlineStr">
        <is>
          <t>ENTREGADO A MIGUEL VILLARPANDO MIRANDA</t>
        </is>
      </c>
    </row>
    <row r="28">
      <c r="J28" t="inlineStr">
        <is>
          <t>DEVOLUCION DE MIGUEL VILLARPANDO MIRANDA</t>
        </is>
      </c>
    </row>
    <row r="29">
      <c r="J29" t="inlineStr">
        <is>
          <t>ENTREGADO A CARMEN DEL PILAR ANTELO PAZ</t>
        </is>
      </c>
    </row>
    <row r="30">
      <c r="J30" t="inlineStr">
        <is>
          <t>DEVOLUCION DE CARMEN DEL PILAR ANTELO PAZ</t>
        </is>
      </c>
    </row>
    <row r="31">
      <c r="J31" t="inlineStr">
        <is>
          <t>ENTREGADO A DIEGO ARMANDO YUCRA SILVESTRE</t>
        </is>
      </c>
    </row>
    <row r="32">
      <c r="J32" t="inlineStr">
        <is>
          <t>DEVOLUCION DE DIEGO ARMANDO YUCRA SILVESTRE</t>
        </is>
      </c>
    </row>
    <row r="33">
      <c r="J33" t="inlineStr">
        <is>
          <t>ENTREGADO A MIGUEL ANGEL GARCIA ORTEGA</t>
        </is>
      </c>
    </row>
    <row r="34">
      <c r="J34" t="inlineStr">
        <is>
          <t>DEVOLUCION DE MIGUEL ANGEL GARCIA ORTEGA</t>
        </is>
      </c>
    </row>
    <row r="35">
      <c r="J35" t="inlineStr">
        <is>
          <t>ENTREGADO A BOLIVIA MAR PALMERO TILILA</t>
        </is>
      </c>
    </row>
    <row r="36">
      <c r="J36" t="inlineStr">
        <is>
          <t>DEVOLUCION DE BOLIVIA MAR PALMERO TILILA</t>
        </is>
      </c>
    </row>
    <row r="37">
      <c r="J37" t="inlineStr">
        <is>
          <t>ENTREGADO A WILSON SOLETO LAVAIN</t>
        </is>
      </c>
    </row>
    <row r="38">
      <c r="J38" t="inlineStr">
        <is>
          <t>DEVOLUCION DE WILSON SOLETO LAVAIN</t>
        </is>
      </c>
    </row>
  </sheetData>
  <mergeCells count="20">
    <mergeCell ref="A5:D5"/>
    <mergeCell ref="O1:T1"/>
    <mergeCell ref="I11:J11"/>
    <mergeCell ref="A11:H11"/>
    <mergeCell ref="R6:R7"/>
    <mergeCell ref="A10:D10"/>
    <mergeCell ref="E6:G6"/>
    <mergeCell ref="K6:N6"/>
    <mergeCell ref="Q5:R5"/>
    <mergeCell ref="S6:S7"/>
    <mergeCell ref="A3:T3"/>
    <mergeCell ref="K11:Q11"/>
    <mergeCell ref="A2:T2"/>
    <mergeCell ref="T6:T7"/>
    <mergeCell ref="R11:T11"/>
    <mergeCell ref="O6:Q6"/>
    <mergeCell ref="A4:T4"/>
    <mergeCell ref="S5:T5"/>
    <mergeCell ref="E5:P5"/>
    <mergeCell ref="H6:J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 codeName="Hoja11">
    <tabColor theme="5" tint="-0.249977111117893"/>
    <outlinePr summaryBelow="1" summaryRight="1"/>
    <pageSetUpPr/>
  </sheetPr>
  <dimension ref="A1:I24"/>
  <sheetViews>
    <sheetView view="pageBreakPreview" topLeftCell="A7" zoomScaleNormal="93" zoomScaleSheetLayoutView="100" workbookViewId="0">
      <selection activeCell="I13" sqref="I13:I14"/>
    </sheetView>
  </sheetViews>
  <sheetFormatPr baseColWidth="10" defaultRowHeight="15"/>
  <cols>
    <col width="3.85546875" customWidth="1" style="509" min="1" max="1"/>
    <col width="24.28515625" customWidth="1" style="335" min="2" max="2"/>
    <col width="9" customWidth="1" style="335" min="3" max="3"/>
    <col width="34.7109375" bestFit="1" customWidth="1" style="335" min="5" max="5"/>
    <col width="13.28515625" customWidth="1" style="335" min="6" max="6"/>
    <col width="13.42578125" bestFit="1" customWidth="1" style="334" min="7" max="7"/>
    <col width="12.5703125" customWidth="1" style="334" min="8" max="8"/>
    <col width="7.42578125" bestFit="1" customWidth="1" style="509" min="9" max="9"/>
    <col width="14.7109375" customWidth="1" style="335" min="10" max="10"/>
  </cols>
  <sheetData>
    <row r="1" ht="18.75" customHeight="1" s="335">
      <c r="B1" s="508" t="inlineStr">
        <is>
          <t>OFICINA PROVINCIAL MONTERO</t>
        </is>
      </c>
    </row>
    <row r="2" ht="15.75" customHeight="1" s="335">
      <c r="B2" s="511" t="inlineStr">
        <is>
          <t>CÉDULAS ANULADAS POR ERROR HUMANO - ENERO 2024</t>
        </is>
      </c>
    </row>
    <row r="3" ht="15.75" customHeight="1" s="335">
      <c r="B3" s="511" t="n"/>
    </row>
    <row r="4" ht="18.75" customHeight="1" s="335">
      <c r="B4" s="511" t="inlineStr">
        <is>
          <t>DEPÓSITO DE 3 Bs. POR ERROR HUMANO EN LA CUENTA 10000013942417</t>
        </is>
      </c>
    </row>
    <row r="5" ht="15.75" customHeight="1" s="335" thickBot="1">
      <c r="E5" s="470" t="n"/>
    </row>
    <row r="6" ht="15" customHeight="1" s="335">
      <c r="A6" s="514" t="inlineStr">
        <is>
          <t>DETALLE DE VALORADAS Y PVC ANULADOS POR ERROR DEL OPERADOR</t>
        </is>
      </c>
      <c r="B6" s="488" t="n"/>
      <c r="C6" s="488" t="n"/>
      <c r="D6" s="488" t="n"/>
      <c r="E6" s="488" t="n"/>
      <c r="F6" s="488" t="n"/>
      <c r="G6" s="488" t="n"/>
      <c r="H6" s="488" t="n"/>
      <c r="I6" s="482" t="n"/>
    </row>
    <row r="7" ht="15" customHeight="1" s="335">
      <c r="A7" s="515" t="n"/>
      <c r="I7" s="479" t="n"/>
    </row>
    <row r="8" ht="15.75" customHeight="1" s="335" thickBot="1">
      <c r="A8" s="516" t="n"/>
      <c r="B8" s="492" t="n"/>
      <c r="C8" s="492" t="n"/>
      <c r="D8" s="492" t="n"/>
      <c r="E8" s="492" t="n"/>
      <c r="F8" s="492" t="n"/>
      <c r="G8" s="492" t="n"/>
      <c r="H8" s="492" t="n"/>
      <c r="I8" s="517" t="n"/>
    </row>
    <row r="9">
      <c r="B9" s="520" t="inlineStr">
        <is>
          <t>OFICINA: SEGIP MONTERO</t>
        </is>
      </c>
      <c r="D9" s="1" t="n"/>
      <c r="E9" s="1" t="n"/>
      <c r="F9" s="513" t="inlineStr">
        <is>
          <t>PERIODO: del 16 al 31 de enero del 2024</t>
        </is>
      </c>
    </row>
    <row r="10" ht="72" customHeight="1" s="335">
      <c r="A10" s="258" t="inlineStr">
        <is>
          <t>Nº</t>
        </is>
      </c>
      <c r="B10" s="259" t="inlineStr">
        <is>
          <t xml:space="preserve">Descripcion del Articulo </t>
        </is>
      </c>
      <c r="C10" s="260" t="inlineStr">
        <is>
          <t>Serie o Categoria</t>
        </is>
      </c>
      <c r="D10" s="261" t="inlineStr">
        <is>
          <t>No de Valorada (C.I.)
Nombre de la Empresa Proveedora (L.C.)</t>
        </is>
      </c>
      <c r="E10" s="260" t="inlineStr">
        <is>
          <t>Nombre del Operador</t>
        </is>
      </c>
      <c r="F10" s="262" t="inlineStr">
        <is>
          <t>Fecha de 
Anulacion</t>
        </is>
      </c>
      <c r="G10" s="260" t="inlineStr">
        <is>
          <t>Nº de Boleta de Deposito</t>
        </is>
      </c>
      <c r="H10" s="260" t="inlineStr">
        <is>
          <t>Fecha de Deposito</t>
        </is>
      </c>
      <c r="I10" s="263" t="inlineStr">
        <is>
          <t>Importe</t>
        </is>
      </c>
    </row>
    <row r="11" customFormat="1" s="41">
      <c r="A11" s="264" t="n">
        <v>1</v>
      </c>
      <c r="B11" s="265" t="inlineStr">
        <is>
          <t>CÉDULA DE IDENTIDAD DS4924</t>
        </is>
      </c>
      <c r="C11" s="264" t="inlineStr">
        <is>
          <t>LA</t>
        </is>
      </c>
      <c r="D11" s="264" t="n">
        <v>586700</v>
      </c>
      <c r="E11" s="265" t="inlineStr">
        <is>
          <t>MIGUEL VILLARPANDO MIRANDA</t>
        </is>
      </c>
      <c r="F11" s="264" t="inlineStr">
        <is>
          <t>17/01/2024</t>
        </is>
      </c>
      <c r="G11" s="519" t="n">
        <v>3623206584</v>
      </c>
      <c r="H11" s="512" t="n">
        <v>45321</v>
      </c>
      <c r="I11" s="249" t="n">
        <v>3</v>
      </c>
    </row>
    <row r="12" customFormat="1" s="41">
      <c r="A12" s="264" t="n">
        <v>2</v>
      </c>
      <c r="B12" s="265" t="inlineStr">
        <is>
          <t>CÉDULA DE IDENTIDAD DS4924</t>
        </is>
      </c>
      <c r="C12" s="264" t="inlineStr">
        <is>
          <t>LA</t>
        </is>
      </c>
      <c r="D12" s="264" t="n">
        <v>587072</v>
      </c>
      <c r="E12" s="265" t="inlineStr">
        <is>
          <t>"CARMEN DEL PILAR" ANTELO PAZ</t>
        </is>
      </c>
      <c r="F12" s="264" t="inlineStr">
        <is>
          <t>19/01/2024</t>
        </is>
      </c>
      <c r="G12" s="519" t="n">
        <v>3624110059</v>
      </c>
      <c r="H12" s="512" t="n">
        <v>45322</v>
      </c>
      <c r="I12" s="249" t="n">
        <v>3</v>
      </c>
    </row>
    <row r="13" customFormat="1" s="41">
      <c r="A13" s="264" t="n">
        <v>3</v>
      </c>
      <c r="B13" s="265" t="inlineStr">
        <is>
          <t>CÉDULA DE IDENTIDAD DS4924</t>
        </is>
      </c>
      <c r="C13" s="264" t="inlineStr">
        <is>
          <t>LA</t>
        </is>
      </c>
      <c r="D13" s="264" t="n">
        <v>587967</v>
      </c>
      <c r="E13" s="265" t="inlineStr">
        <is>
          <t>"CARMEN DEL PILAR" ANTELO PAZ</t>
        </is>
      </c>
      <c r="F13" s="264" t="inlineStr">
        <is>
          <t>24/01/2024</t>
        </is>
      </c>
      <c r="G13" s="519" t="n">
        <v>3624115792</v>
      </c>
      <c r="H13" s="512" t="n">
        <v>45322</v>
      </c>
      <c r="I13" s="518" t="n">
        <v>6</v>
      </c>
    </row>
    <row r="14" customFormat="1" s="41">
      <c r="A14" s="264" t="n">
        <v>4</v>
      </c>
      <c r="B14" s="265" t="inlineStr">
        <is>
          <t>CÉDULA DE IDENTIDAD DS4924</t>
        </is>
      </c>
      <c r="C14" s="264" t="inlineStr">
        <is>
          <t>LA</t>
        </is>
      </c>
      <c r="D14" s="264" t="n">
        <v>587968</v>
      </c>
      <c r="E14" s="265" t="inlineStr">
        <is>
          <t>"CARMEN DEL PILAR" ANTELO PAZ</t>
        </is>
      </c>
      <c r="F14" s="264" t="inlineStr">
        <is>
          <t>24/01/2024</t>
        </is>
      </c>
      <c r="G14" s="424" t="n"/>
      <c r="H14" s="424" t="n"/>
      <c r="I14" s="424" t="n"/>
    </row>
    <row r="15" customFormat="1" s="41">
      <c r="A15" s="264" t="n">
        <v>5</v>
      </c>
      <c r="B15" s="265" t="inlineStr">
        <is>
          <t>CÉDULA DE IDENTIDAD DS4924</t>
        </is>
      </c>
      <c r="C15" s="264" t="inlineStr">
        <is>
          <t>LA</t>
        </is>
      </c>
      <c r="D15" s="264" t="n">
        <v>635520</v>
      </c>
      <c r="E15" s="265" t="inlineStr">
        <is>
          <t>ANELY CACERES PECHO</t>
        </is>
      </c>
      <c r="F15" s="264" t="inlineStr">
        <is>
          <t>29/01/2024</t>
        </is>
      </c>
      <c r="G15" s="519" t="n">
        <v>3623218975</v>
      </c>
      <c r="H15" s="512" t="n">
        <v>45321</v>
      </c>
      <c r="I15" s="249" t="n">
        <v>3</v>
      </c>
    </row>
    <row r="16" customFormat="1" s="41">
      <c r="A16" s="264" t="n">
        <v>6</v>
      </c>
      <c r="B16" s="265" t="inlineStr">
        <is>
          <t>CÉDULA DE IDENTIDAD DS4924</t>
        </is>
      </c>
      <c r="C16" s="264" t="inlineStr">
        <is>
          <t>LA</t>
        </is>
      </c>
      <c r="D16" s="264" t="n">
        <v>635803</v>
      </c>
      <c r="E16" s="265" t="inlineStr">
        <is>
          <t>ANELY CACERES PECHO</t>
        </is>
      </c>
      <c r="F16" s="264" t="inlineStr">
        <is>
          <t>31/01/2024</t>
        </is>
      </c>
      <c r="G16" s="519" t="n">
        <v>3624702340</v>
      </c>
      <c r="H16" s="512" t="n">
        <v>45322</v>
      </c>
      <c r="I16" s="249" t="n">
        <v>3</v>
      </c>
    </row>
    <row r="17" ht="15.75" customHeight="1" s="335" thickBot="1">
      <c r="G17" s="510" t="inlineStr">
        <is>
          <t>TOTAL</t>
        </is>
      </c>
      <c r="H17" s="492" t="n"/>
      <c r="I17" s="54">
        <f>SUM(I11:I16)</f>
        <v/>
      </c>
    </row>
    <row r="24">
      <c r="B24" t="inlineStr">
        <is>
          <t>Elaborador por:</t>
        </is>
      </c>
      <c r="F24" t="inlineStr">
        <is>
          <t>VoBo</t>
        </is>
      </c>
    </row>
  </sheetData>
  <mergeCells count="11">
    <mergeCell ref="H13:H14"/>
    <mergeCell ref="F9:I9"/>
    <mergeCell ref="B2:I2"/>
    <mergeCell ref="A6:I8"/>
    <mergeCell ref="I13:I14"/>
    <mergeCell ref="G13:G14"/>
    <mergeCell ref="B3:I3"/>
    <mergeCell ref="B9:C9"/>
    <mergeCell ref="B1:I1"/>
    <mergeCell ref="G17:H17"/>
    <mergeCell ref="B4:I4"/>
  </mergeCells>
  <pageMargins left="0.5905511811023623" right="1.181102362204725" top="1.181102362204725" bottom="0.5905511811023623" header="0.3149606299212598" footer="0.3149606299212598"/>
  <pageSetup orientation="landscape" scale="8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D2:U21"/>
  <sheetViews>
    <sheetView workbookViewId="0">
      <selection activeCell="A2" sqref="A2:XFD21"/>
    </sheetView>
  </sheetViews>
  <sheetFormatPr baseColWidth="10" defaultRowHeight="15"/>
  <sheetData>
    <row r="2" ht="12.75" customFormat="1" customHeight="1" s="377">
      <c r="T2" s="150" t="n"/>
      <c r="U2" s="150" t="n"/>
    </row>
    <row r="3" ht="12.75" customFormat="1" customHeight="1" s="377">
      <c r="T3" s="150" t="n"/>
      <c r="U3" s="150" t="n"/>
    </row>
    <row r="4" ht="12.75" customFormat="1" customHeight="1" s="377">
      <c r="D4" s="410" t="inlineStr">
        <is>
          <t>ELABORADO POR:</t>
        </is>
      </c>
      <c r="E4" s="411" t="n"/>
      <c r="F4" s="411" t="n"/>
      <c r="G4" s="411" t="n"/>
      <c r="H4" s="411" t="n"/>
      <c r="I4" s="412" t="n"/>
      <c r="J4" s="294" t="n"/>
      <c r="K4" s="294" t="n"/>
      <c r="L4" s="410" t="inlineStr">
        <is>
          <t>APROBADO POR (Inmediato superior):</t>
        </is>
      </c>
      <c r="M4" s="411" t="n"/>
      <c r="N4" s="411" t="n"/>
      <c r="O4" s="411" t="n"/>
      <c r="P4" s="412" t="n"/>
      <c r="T4" s="150" t="n"/>
      <c r="U4" s="150" t="n"/>
    </row>
    <row r="5" ht="12.75" customFormat="1" customHeight="1" s="377">
      <c r="D5" s="413" t="n"/>
      <c r="E5" s="414" t="n"/>
      <c r="F5" s="414" t="n"/>
      <c r="G5" s="414" t="n"/>
      <c r="H5" s="414" t="n"/>
      <c r="I5" s="415" t="n"/>
      <c r="J5" s="294" t="n"/>
      <c r="K5" s="294" t="n"/>
      <c r="L5" s="413" t="n"/>
      <c r="M5" s="414" t="n"/>
      <c r="N5" s="414" t="n"/>
      <c r="O5" s="414" t="n"/>
      <c r="P5" s="415" t="n"/>
      <c r="T5" s="150" t="n"/>
      <c r="U5" s="150" t="n"/>
    </row>
    <row r="6" ht="12.75" customFormat="1" customHeight="1" s="377">
      <c r="D6" s="420" t="n"/>
      <c r="E6" s="411" t="n"/>
      <c r="F6" s="411" t="n"/>
      <c r="G6" s="411" t="n"/>
      <c r="H6" s="411" t="n"/>
      <c r="I6" s="412" t="n"/>
      <c r="L6" s="420" t="n"/>
      <c r="M6" s="411" t="n"/>
      <c r="N6" s="411" t="n"/>
      <c r="O6" s="411" t="n"/>
      <c r="P6" s="412" t="n"/>
      <c r="T6" s="150" t="n"/>
      <c r="U6" s="150" t="n"/>
    </row>
    <row r="7" ht="12.75" customFormat="1" customHeight="1" s="377">
      <c r="D7" s="421" t="n"/>
      <c r="I7" s="422" t="n"/>
      <c r="L7" s="421" t="n"/>
      <c r="P7" s="422" t="n"/>
      <c r="T7" s="150" t="n"/>
      <c r="U7" s="150" t="n"/>
    </row>
    <row r="8" ht="12.75" customFormat="1" customHeight="1" s="377">
      <c r="D8" s="421" t="n"/>
      <c r="I8" s="422" t="n"/>
      <c r="L8" s="421" t="n"/>
      <c r="P8" s="422" t="n"/>
      <c r="T8" s="150" t="n"/>
      <c r="U8" s="150" t="n"/>
    </row>
    <row r="9" ht="12.75" customFormat="1" customHeight="1" s="377">
      <c r="D9" s="421" t="n"/>
      <c r="I9" s="422" t="n"/>
      <c r="L9" s="421" t="n"/>
      <c r="P9" s="422" t="n"/>
      <c r="T9" s="150" t="n"/>
      <c r="U9" s="150" t="n"/>
    </row>
    <row r="10" ht="12.75" customFormat="1" customHeight="1" s="377">
      <c r="D10" s="421" t="n"/>
      <c r="I10" s="422" t="n"/>
      <c r="L10" s="421" t="n"/>
      <c r="P10" s="422" t="n"/>
      <c r="T10" s="150" t="n"/>
      <c r="U10" s="150" t="n"/>
    </row>
    <row r="11" ht="12.75" customFormat="1" customHeight="1" s="377">
      <c r="D11" s="421" t="n"/>
      <c r="I11" s="422" t="n"/>
      <c r="L11" s="421" t="n"/>
      <c r="P11" s="422" t="n"/>
      <c r="T11" s="150" t="n"/>
      <c r="U11" s="150" t="n"/>
    </row>
    <row r="12" ht="12.75" customFormat="1" customHeight="1" s="377">
      <c r="D12" s="421" t="n"/>
      <c r="I12" s="422" t="n"/>
      <c r="L12" s="421" t="n"/>
      <c r="P12" s="422" t="n"/>
      <c r="T12" s="150" t="n"/>
      <c r="U12" s="150" t="n"/>
    </row>
    <row r="13" ht="12.75" customFormat="1" customHeight="1" s="377">
      <c r="D13" s="421" t="n"/>
      <c r="I13" s="422" t="n"/>
      <c r="L13" s="421" t="n"/>
      <c r="P13" s="422" t="n"/>
      <c r="T13" s="150" t="n"/>
      <c r="U13" s="150" t="n"/>
    </row>
    <row r="14" ht="12.75" customFormat="1" customHeight="1" s="377">
      <c r="D14" s="421" t="n"/>
      <c r="I14" s="422" t="n"/>
      <c r="L14" s="421" t="n"/>
      <c r="P14" s="422" t="n"/>
      <c r="T14" s="150" t="n"/>
      <c r="U14" s="150" t="n"/>
    </row>
    <row r="15" ht="12.75" customFormat="1" customHeight="1" s="377">
      <c r="D15" s="421" t="n"/>
      <c r="I15" s="422" t="n"/>
      <c r="L15" s="421" t="n"/>
      <c r="P15" s="422" t="n"/>
      <c r="T15" s="150" t="n"/>
      <c r="U15" s="150" t="n"/>
    </row>
    <row r="16" ht="12.75" customFormat="1" customHeight="1" s="377">
      <c r="D16" s="421" t="n"/>
      <c r="I16" s="422" t="n"/>
      <c r="L16" s="421" t="n"/>
      <c r="P16" s="422" t="n"/>
      <c r="T16" s="150" t="n"/>
      <c r="U16" s="150" t="n"/>
    </row>
    <row r="17" ht="12.75" customFormat="1" customHeight="1" s="377">
      <c r="D17" s="421" t="n"/>
      <c r="I17" s="422" t="n"/>
      <c r="L17" s="421" t="n"/>
      <c r="P17" s="422" t="n"/>
      <c r="T17" s="150" t="n"/>
      <c r="U17" s="150" t="n"/>
    </row>
    <row r="18" ht="12.75" customFormat="1" customHeight="1" s="377">
      <c r="D18" s="421" t="n"/>
      <c r="I18" s="422" t="n"/>
      <c r="L18" s="421" t="n"/>
      <c r="P18" s="422" t="n"/>
      <c r="T18" s="150" t="n"/>
      <c r="U18" s="150" t="n"/>
    </row>
    <row r="19" ht="12.75" customFormat="1" customHeight="1" s="377">
      <c r="D19" s="421" t="n"/>
      <c r="I19" s="422" t="n"/>
      <c r="L19" s="421" t="n"/>
      <c r="P19" s="422" t="n"/>
      <c r="T19" s="150" t="n"/>
      <c r="U19" s="150" t="n"/>
    </row>
    <row r="20" ht="12.75" customFormat="1" customHeight="1" s="377">
      <c r="D20" s="413" t="n"/>
      <c r="E20" s="414" t="n"/>
      <c r="F20" s="414" t="n"/>
      <c r="G20" s="414" t="n"/>
      <c r="H20" s="414" t="n"/>
      <c r="I20" s="415" t="n"/>
      <c r="L20" s="413" t="n"/>
      <c r="M20" s="414" t="n"/>
      <c r="N20" s="414" t="n"/>
      <c r="O20" s="414" t="n"/>
      <c r="P20" s="415" t="n"/>
      <c r="T20" s="150" t="n"/>
      <c r="U20" s="150" t="n"/>
    </row>
    <row r="21" ht="12.75" customFormat="1" customHeight="1" s="377">
      <c r="T21" s="150" t="n"/>
      <c r="U21" s="150" t="n"/>
    </row>
  </sheetData>
  <mergeCells count="4">
    <mergeCell ref="D4:I5"/>
    <mergeCell ref="L4:P5"/>
    <mergeCell ref="L6:P20"/>
    <mergeCell ref="D6:I2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 codeName="Hoja12">
    <outlinePr summaryBelow="1" summaryRight="1"/>
    <pageSetUpPr/>
  </sheetPr>
  <dimension ref="A1:AG40"/>
  <sheetViews>
    <sheetView zoomScale="70" zoomScaleNormal="70" workbookViewId="0">
      <selection activeCell="B15" sqref="B15:B18"/>
    </sheetView>
  </sheetViews>
  <sheetFormatPr baseColWidth="10" defaultRowHeight="12.75"/>
  <cols>
    <col width="7.28515625" customWidth="1" style="119" min="1" max="1"/>
    <col width="13.28515625" customWidth="1" style="119" min="2" max="2"/>
    <col width="12.28515625" customWidth="1" style="119" min="3" max="3"/>
    <col hidden="1" width="7" customWidth="1" style="119" min="4" max="4"/>
    <col width="45.5703125" bestFit="1" customWidth="1" style="119" min="5" max="5"/>
    <col width="10.42578125" customWidth="1" style="121" min="6" max="6"/>
    <col width="10.42578125" customWidth="1" style="119" min="7" max="7"/>
    <col width="13.85546875" customWidth="1" style="119" min="8" max="8"/>
    <col width="12.140625" customWidth="1" style="119" min="9" max="9"/>
    <col width="10.5703125" customWidth="1" style="120" min="10" max="10"/>
    <col width="11.42578125" customWidth="1" style="120" min="11" max="11"/>
    <col width="11.28515625" customWidth="1" style="119" min="12" max="12"/>
    <col width="8.7109375" customWidth="1" style="119" min="13" max="13"/>
    <col width="11.140625" customWidth="1" style="119" min="14" max="14"/>
    <col width="8.7109375" customWidth="1" style="119" min="15" max="15"/>
    <col width="11.28515625" customWidth="1" style="119" min="16" max="16"/>
    <col width="10" customWidth="1" style="119" min="17" max="17"/>
    <col width="12.85546875" customWidth="1" style="119" min="18" max="18"/>
    <col width="11.42578125" customWidth="1" style="119" min="19" max="19"/>
    <col width="13.5703125" customWidth="1" style="119" min="20" max="20"/>
    <col width="6.7109375" bestFit="1" customWidth="1" style="119" min="21" max="21"/>
    <col width="13.28515625" bestFit="1" customWidth="1" style="119" min="22" max="22"/>
    <col width="11.42578125" customWidth="1" style="123" min="23" max="33"/>
    <col width="11.42578125" customWidth="1" style="80" min="34" max="36"/>
    <col width="11.42578125" customWidth="1" style="80" min="37" max="16384"/>
  </cols>
  <sheetData>
    <row r="1">
      <c r="A1" s="75" t="n"/>
      <c r="B1" s="75" t="n"/>
      <c r="C1" s="75" t="n"/>
      <c r="D1" s="75" t="n"/>
      <c r="E1" s="75" t="n"/>
      <c r="F1" s="76" t="n"/>
      <c r="G1" s="75" t="n"/>
      <c r="H1" s="75" t="n"/>
      <c r="I1" s="75" t="n"/>
      <c r="J1" s="77" t="n"/>
      <c r="K1" s="77" t="n"/>
      <c r="L1" s="75" t="n"/>
      <c r="M1" s="75" t="n"/>
      <c r="N1" s="75" t="n"/>
      <c r="O1" s="75" t="n"/>
      <c r="P1" s="75" t="n"/>
      <c r="Q1" s="75" t="n"/>
      <c r="R1" s="75" t="n"/>
      <c r="S1" s="75" t="n"/>
      <c r="T1" s="78" t="inlineStr">
        <is>
          <t>Tarjeta No.: 01/2024</t>
        </is>
      </c>
      <c r="U1" s="79" t="n"/>
      <c r="V1" s="79" t="n"/>
      <c r="W1" s="80" t="n"/>
      <c r="X1" s="80" t="n"/>
      <c r="Y1" s="80" t="n"/>
      <c r="Z1" s="80" t="n"/>
      <c r="AA1" s="80" t="n"/>
      <c r="AB1" s="80" t="n"/>
      <c r="AC1" s="80" t="n"/>
      <c r="AD1" s="80" t="n"/>
      <c r="AE1" s="80" t="n"/>
      <c r="AF1" s="80" t="n"/>
      <c r="AG1" s="80" t="n"/>
    </row>
    <row r="2">
      <c r="A2" s="75" t="n"/>
      <c r="B2" s="75" t="n"/>
      <c r="C2" s="75" t="n"/>
      <c r="D2" s="75" t="n"/>
      <c r="E2" s="75" t="n"/>
      <c r="F2" s="76" t="n"/>
      <c r="G2" s="75" t="n"/>
      <c r="H2" s="81" t="inlineStr">
        <is>
          <t xml:space="preserve">SERVICIO GENERAL DE IDENTIFICACION PERSONAL </t>
        </is>
      </c>
      <c r="I2" s="75" t="n"/>
      <c r="J2" s="77" t="n"/>
      <c r="K2" s="77" t="n"/>
      <c r="L2" s="75" t="n"/>
      <c r="M2" s="75" t="n"/>
      <c r="N2" s="75" t="n"/>
      <c r="O2" s="75" t="n"/>
      <c r="P2" s="78" t="n"/>
      <c r="Q2" s="75" t="n"/>
      <c r="R2" s="75" t="n"/>
      <c r="S2" s="75" t="n"/>
      <c r="T2" s="78" t="inlineStr">
        <is>
          <t>FORM: AV-200</t>
        </is>
      </c>
      <c r="U2" s="79" t="n"/>
      <c r="V2" s="79" t="n"/>
      <c r="W2" s="80" t="n"/>
      <c r="X2" s="80" t="n"/>
      <c r="Y2" s="80" t="n"/>
      <c r="Z2" s="80" t="n"/>
      <c r="AA2" s="80" t="n"/>
      <c r="AB2" s="80" t="n"/>
      <c r="AC2" s="80" t="n"/>
      <c r="AD2" s="80" t="n"/>
      <c r="AE2" s="80" t="n"/>
      <c r="AF2" s="80" t="n"/>
      <c r="AG2" s="80" t="n"/>
    </row>
    <row r="3">
      <c r="A3" s="75" t="n"/>
      <c r="B3" s="75" t="n"/>
      <c r="C3" s="75" t="n"/>
      <c r="D3" s="75" t="n"/>
      <c r="E3" s="75" t="n"/>
      <c r="F3" s="76" t="n"/>
      <c r="G3" s="75" t="n"/>
      <c r="H3" s="81" t="inlineStr">
        <is>
          <t>LEY N° 0145 DEL 27 DE JUNIO DEL 2011</t>
        </is>
      </c>
      <c r="I3" s="75" t="n"/>
      <c r="J3" s="77" t="n"/>
      <c r="K3" s="77" t="n"/>
      <c r="L3" s="75" t="n"/>
      <c r="M3" s="75" t="n"/>
      <c r="N3" s="75" t="n"/>
      <c r="O3" s="75" t="n"/>
      <c r="P3" s="79" t="n"/>
      <c r="Q3" s="75" t="n"/>
      <c r="R3" s="75" t="n"/>
      <c r="S3" s="75" t="n"/>
      <c r="T3" s="75" t="n"/>
      <c r="U3" s="79" t="n"/>
      <c r="V3" s="79" t="n"/>
      <c r="W3" s="80" t="n"/>
      <c r="X3" s="80" t="n"/>
      <c r="Y3" s="80" t="n"/>
      <c r="Z3" s="80" t="n"/>
      <c r="AA3" s="80" t="n"/>
      <c r="AB3" s="80" t="n"/>
      <c r="AC3" s="80" t="n"/>
      <c r="AD3" s="80" t="n"/>
      <c r="AE3" s="80" t="n"/>
      <c r="AF3" s="80" t="n"/>
      <c r="AG3" s="80" t="n"/>
    </row>
    <row r="4">
      <c r="A4" s="75" t="n"/>
      <c r="B4" s="75" t="n"/>
      <c r="C4" s="75" t="n"/>
      <c r="D4" s="75" t="n"/>
      <c r="E4" s="75" t="n"/>
      <c r="F4" s="76" t="n"/>
      <c r="G4" s="75" t="n"/>
      <c r="H4" s="81" t="n"/>
      <c r="I4" s="75" t="n"/>
      <c r="J4" s="77" t="n"/>
      <c r="K4" s="77" t="n"/>
      <c r="L4" s="75" t="n"/>
      <c r="M4" s="75" t="n"/>
      <c r="N4" s="75" t="n"/>
      <c r="O4" s="75" t="n"/>
      <c r="P4" s="78" t="n"/>
      <c r="Q4" s="75" t="n"/>
      <c r="R4" s="75" t="n"/>
      <c r="S4" s="75" t="n"/>
      <c r="T4" s="75" t="n"/>
      <c r="U4" s="79" t="n"/>
      <c r="V4" s="79" t="n"/>
      <c r="W4" s="80" t="n"/>
      <c r="X4" s="80" t="n"/>
      <c r="Y4" s="80" t="n"/>
      <c r="Z4" s="80" t="n"/>
      <c r="AA4" s="80" t="n"/>
      <c r="AB4" s="80" t="n"/>
      <c r="AC4" s="80" t="n"/>
      <c r="AD4" s="80" t="n"/>
      <c r="AE4" s="80" t="n"/>
      <c r="AF4" s="80" t="n"/>
      <c r="AG4" s="80" t="n"/>
    </row>
    <row r="5">
      <c r="A5" s="75" t="n"/>
      <c r="B5" s="75" t="n"/>
      <c r="C5" s="75" t="n"/>
      <c r="D5" s="75" t="n"/>
      <c r="E5" s="75" t="n"/>
      <c r="F5" s="76" t="n"/>
      <c r="G5" s="75" t="n"/>
      <c r="H5" s="82" t="inlineStr">
        <is>
          <t>KARDEX VALORADO DE EXISTENCIAS DE MATERIAL VALORADO</t>
        </is>
      </c>
      <c r="I5" s="75" t="n"/>
      <c r="J5" s="77" t="n"/>
      <c r="K5" s="77" t="n"/>
      <c r="L5" s="75" t="n"/>
      <c r="M5" s="75" t="n"/>
      <c r="N5" s="75" t="n"/>
      <c r="O5" s="75" t="n"/>
      <c r="P5" s="75" t="n"/>
      <c r="Q5" s="75" t="n"/>
      <c r="R5" s="75" t="n"/>
      <c r="S5" s="75" t="n"/>
      <c r="T5" s="75" t="n"/>
      <c r="U5" s="79" t="n"/>
      <c r="V5" s="79" t="n"/>
      <c r="W5" s="80" t="n"/>
      <c r="X5" s="80" t="n"/>
      <c r="Y5" s="80" t="n"/>
      <c r="Z5" s="80" t="n"/>
      <c r="AA5" s="80" t="n"/>
      <c r="AB5" s="80" t="n"/>
      <c r="AC5" s="80" t="n"/>
      <c r="AD5" s="80" t="n"/>
      <c r="AE5" s="80" t="n"/>
      <c r="AF5" s="80" t="n"/>
      <c r="AG5" s="80" t="n"/>
    </row>
    <row r="6">
      <c r="A6" s="75" t="n"/>
      <c r="B6" s="75" t="n"/>
      <c r="C6" s="75" t="n"/>
      <c r="D6" s="75" t="n"/>
      <c r="E6" s="83" t="n"/>
      <c r="F6" s="84" t="n"/>
      <c r="G6" s="84" t="n"/>
      <c r="H6" s="85">
        <f>[1]INICIO!C9</f>
        <v/>
      </c>
      <c r="I6" s="75" t="n"/>
      <c r="J6" s="77" t="n"/>
      <c r="K6" s="77" t="n"/>
      <c r="L6" s="75" t="n"/>
      <c r="M6" s="75" t="n"/>
      <c r="N6" s="75" t="n"/>
      <c r="O6" s="75" t="n"/>
      <c r="P6" s="75" t="n"/>
      <c r="Q6" s="75" t="n"/>
      <c r="R6" s="75" t="n"/>
      <c r="S6" s="75" t="n"/>
      <c r="T6" s="75" t="n"/>
      <c r="U6" s="79" t="n"/>
      <c r="V6" s="79" t="n"/>
      <c r="W6" s="80" t="n"/>
      <c r="X6" s="80" t="n"/>
      <c r="Y6" s="80" t="n"/>
      <c r="Z6" s="80" t="n"/>
      <c r="AA6" s="80" t="n"/>
      <c r="AB6" s="80" t="n"/>
      <c r="AC6" s="80" t="n"/>
      <c r="AD6" s="80" t="n"/>
      <c r="AE6" s="80" t="n"/>
      <c r="AF6" s="80" t="n"/>
      <c r="AG6" s="80" t="n"/>
    </row>
    <row r="7">
      <c r="A7" s="75" t="n"/>
      <c r="B7" s="75" t="n"/>
      <c r="C7" s="75" t="n"/>
      <c r="D7" s="75" t="n"/>
      <c r="E7" s="75" t="n"/>
      <c r="F7" s="76" t="n"/>
      <c r="G7" s="75" t="n"/>
      <c r="H7" s="86" t="n"/>
      <c r="I7" s="75" t="n"/>
      <c r="J7" s="77" t="n"/>
      <c r="K7" s="77" t="n"/>
      <c r="L7" s="75" t="n"/>
      <c r="M7" s="75" t="n"/>
      <c r="N7" s="75" t="n"/>
      <c r="O7" s="75" t="n"/>
      <c r="P7" s="75" t="n"/>
      <c r="Q7" s="75" t="n"/>
      <c r="R7" s="75" t="n"/>
      <c r="S7" s="75" t="n"/>
      <c r="T7" s="75" t="n"/>
      <c r="U7" s="79" t="n"/>
      <c r="V7" s="79" t="n"/>
      <c r="W7" s="80" t="n"/>
      <c r="X7" s="80" t="n"/>
      <c r="Y7" s="80" t="n"/>
      <c r="Z7" s="80" t="n"/>
      <c r="AA7" s="80" t="n"/>
      <c r="AB7" s="80" t="n"/>
      <c r="AC7" s="80" t="n"/>
      <c r="AD7" s="80" t="n"/>
      <c r="AE7" s="80" t="n"/>
      <c r="AF7" s="80" t="n"/>
      <c r="AG7" s="80" t="n"/>
    </row>
    <row r="8">
      <c r="A8" s="75" t="n"/>
      <c r="B8" s="75" t="n"/>
      <c r="C8" s="75" t="n"/>
      <c r="D8" s="75" t="n"/>
      <c r="E8" s="75" t="n"/>
      <c r="F8" s="76" t="n"/>
      <c r="G8" s="75" t="n"/>
      <c r="H8" s="75" t="n"/>
      <c r="I8" s="75" t="n"/>
      <c r="J8" s="77" t="n"/>
      <c r="K8" s="77" t="n"/>
      <c r="L8" s="75" t="n"/>
      <c r="M8" s="75" t="n"/>
      <c r="N8" s="75" t="n"/>
      <c r="O8" s="87" t="n"/>
      <c r="P8" s="75" t="n"/>
      <c r="Q8" s="75" t="n"/>
      <c r="R8" s="75" t="n"/>
      <c r="S8" s="75" t="n"/>
      <c r="T8" s="75" t="n"/>
      <c r="U8" s="79" t="n"/>
      <c r="V8" s="79" t="n"/>
      <c r="W8" s="80" t="n"/>
      <c r="X8" s="80" t="n"/>
      <c r="Y8" s="80" t="n"/>
      <c r="Z8" s="80" t="n"/>
      <c r="AA8" s="80" t="n"/>
      <c r="AB8" s="80" t="n"/>
      <c r="AC8" s="80" t="n"/>
      <c r="AD8" s="80" t="n"/>
      <c r="AE8" s="80" t="n"/>
      <c r="AF8" s="80" t="n"/>
      <c r="AG8" s="80" t="n"/>
    </row>
    <row r="9">
      <c r="A9" s="88" t="inlineStr">
        <is>
          <t>Codigo Material:</t>
        </is>
      </c>
      <c r="B9" s="75" t="n"/>
      <c r="C9" s="89" t="inlineStr">
        <is>
          <t>CI001</t>
        </is>
      </c>
      <c r="D9" s="75" t="n"/>
      <c r="E9" s="75" t="n"/>
      <c r="F9" s="76" t="n"/>
      <c r="G9" s="75" t="n"/>
      <c r="H9" s="75" t="n"/>
      <c r="I9" s="75" t="n"/>
      <c r="J9" s="77" t="n"/>
      <c r="K9" s="77" t="n"/>
      <c r="L9" s="75" t="n"/>
      <c r="M9" s="75" t="n"/>
      <c r="N9" s="90" t="inlineStr">
        <is>
          <t>Existencia mínima:</t>
        </is>
      </c>
      <c r="O9" s="75" t="n"/>
      <c r="P9" s="75" t="inlineStr">
        <is>
          <t>cant. producc.5dias</t>
        </is>
      </c>
      <c r="Q9" s="75" t="n"/>
      <c r="R9" s="75" t="n"/>
      <c r="S9" s="75" t="n"/>
      <c r="T9" s="75" t="n"/>
      <c r="U9" s="79" t="n"/>
      <c r="V9" s="79" t="n"/>
      <c r="W9" s="80" t="n"/>
      <c r="X9" s="80" t="n"/>
      <c r="Y9" s="80" t="n"/>
      <c r="Z9" s="80" t="n"/>
      <c r="AA9" s="80" t="n"/>
      <c r="AB9" s="80" t="n"/>
      <c r="AC9" s="80" t="n"/>
      <c r="AD9" s="80" t="n"/>
      <c r="AE9" s="80" t="n"/>
      <c r="AF9" s="80" t="n"/>
      <c r="AG9" s="80" t="n"/>
    </row>
    <row r="10">
      <c r="A10" s="88" t="inlineStr">
        <is>
          <t>Nombre Material:</t>
        </is>
      </c>
      <c r="B10" s="75" t="n"/>
      <c r="C10" s="91" t="inlineStr">
        <is>
          <t xml:space="preserve">Cedulas de Identidad </t>
        </is>
      </c>
      <c r="D10" s="75" t="n"/>
      <c r="E10" s="75" t="n"/>
      <c r="F10" s="76" t="n"/>
      <c r="G10" s="75" t="n"/>
      <c r="H10" s="75" t="n"/>
      <c r="I10" s="75" t="n"/>
      <c r="J10" s="77" t="n"/>
      <c r="K10" s="77" t="n"/>
      <c r="L10" s="75" t="n"/>
      <c r="M10" s="75" t="n"/>
      <c r="N10" s="90" t="inlineStr">
        <is>
          <t>Existencia máxima:</t>
        </is>
      </c>
      <c r="O10" s="75" t="n"/>
      <c r="P10" s="75" t="inlineStr">
        <is>
          <t>cant. producc.15 dias</t>
        </is>
      </c>
      <c r="Q10" s="75" t="n"/>
      <c r="R10" s="75" t="n"/>
      <c r="S10" s="75" t="n"/>
      <c r="T10" s="75" t="n"/>
      <c r="U10" s="79" t="n"/>
      <c r="V10" s="79" t="n"/>
      <c r="W10" s="80" t="n"/>
      <c r="X10" s="80" t="n"/>
      <c r="Y10" s="80" t="n"/>
      <c r="Z10" s="80" t="n"/>
      <c r="AA10" s="80" t="n"/>
      <c r="AB10" s="80" t="n"/>
      <c r="AC10" s="80" t="n"/>
      <c r="AD10" s="80" t="n"/>
      <c r="AE10" s="80" t="n"/>
      <c r="AF10" s="80" t="n"/>
      <c r="AG10" s="80" t="n"/>
    </row>
    <row r="11">
      <c r="A11" s="88" t="inlineStr">
        <is>
          <t>Unidad de Medida:</t>
        </is>
      </c>
      <c r="B11" s="75" t="n"/>
      <c r="C11" s="91" t="inlineStr">
        <is>
          <t>Pieza(s)</t>
        </is>
      </c>
      <c r="D11" s="75" t="n"/>
      <c r="E11" s="75" t="n"/>
      <c r="F11" s="76" t="n"/>
      <c r="G11" s="75" t="n"/>
      <c r="H11" s="75" t="n"/>
      <c r="I11" s="75" t="n"/>
      <c r="J11" s="77" t="n"/>
      <c r="K11" s="77" t="n"/>
      <c r="L11" s="75" t="n"/>
      <c r="M11" s="75" t="n"/>
      <c r="N11" s="90" t="inlineStr">
        <is>
          <t>Metodo de Valuacion:</t>
        </is>
      </c>
      <c r="O11" s="75" t="n"/>
      <c r="P11" s="75" t="inlineStr">
        <is>
          <t>PEPS</t>
        </is>
      </c>
      <c r="Q11" s="75" t="n"/>
      <c r="R11" s="75" t="n"/>
      <c r="S11" s="75" t="n"/>
      <c r="T11" s="75" t="n"/>
      <c r="U11" s="79" t="n"/>
      <c r="V11" s="79" t="n"/>
      <c r="W11" s="80" t="n"/>
      <c r="X11" s="80" t="n"/>
      <c r="Y11" s="80" t="n"/>
      <c r="Z11" s="80" t="n"/>
      <c r="AA11" s="80" t="n"/>
      <c r="AB11" s="80" t="n"/>
      <c r="AC11" s="80" t="n"/>
      <c r="AD11" s="80" t="n"/>
      <c r="AE11" s="80" t="n"/>
      <c r="AF11" s="80" t="n"/>
      <c r="AG11" s="80" t="n"/>
    </row>
    <row r="12" ht="13.5" customHeight="1" s="335" thickBot="1">
      <c r="A12" s="75" t="n"/>
      <c r="B12" s="75" t="n"/>
      <c r="C12" s="75" t="n"/>
      <c r="D12" s="75" t="n"/>
      <c r="E12" s="75" t="n"/>
      <c r="F12" s="76" t="n"/>
      <c r="G12" s="75" t="n"/>
      <c r="H12" s="75" t="n"/>
      <c r="I12" s="75" t="n"/>
      <c r="J12" s="77" t="n"/>
      <c r="K12" s="77" t="n"/>
      <c r="L12" s="75" t="n"/>
      <c r="M12" s="75" t="n"/>
      <c r="N12" s="90" t="inlineStr">
        <is>
          <t>Partida Presupuestaria:</t>
        </is>
      </c>
      <c r="O12" s="75" t="n"/>
      <c r="P12" s="75" t="inlineStr">
        <is>
          <t>________</t>
        </is>
      </c>
      <c r="Q12" s="75" t="n"/>
      <c r="R12" s="75" t="n"/>
      <c r="S12" s="75" t="n"/>
      <c r="T12" s="75" t="n"/>
      <c r="U12" s="79" t="n"/>
      <c r="V12" s="79" t="n"/>
      <c r="W12" s="80" t="n"/>
      <c r="X12" s="80" t="n"/>
      <c r="Y12" s="80" t="n"/>
      <c r="Z12" s="80" t="n"/>
      <c r="AA12" s="80" t="n"/>
      <c r="AB12" s="80" t="n"/>
      <c r="AC12" s="80" t="n"/>
      <c r="AD12" s="80" t="n"/>
      <c r="AE12" s="80" t="n"/>
      <c r="AF12" s="80" t="n"/>
      <c r="AG12" s="80" t="n"/>
    </row>
    <row r="13" ht="13.5" customHeight="1" s="335" thickBot="1">
      <c r="A13" s="521" t="inlineStr">
        <is>
          <t>Nº</t>
        </is>
      </c>
      <c r="B13" s="524" t="inlineStr">
        <is>
          <t>Fecha Operación</t>
        </is>
      </c>
      <c r="C13" s="524" t="inlineStr">
        <is>
          <t>Doc. de Soporte</t>
        </is>
      </c>
      <c r="D13" s="92" t="inlineStr">
        <is>
          <t>Detalle de Operacion</t>
        </is>
      </c>
      <c r="E13" s="93" t="n"/>
      <c r="F13" s="526" t="inlineStr">
        <is>
          <t>SERIE</t>
        </is>
      </c>
      <c r="G13" s="94" t="n"/>
      <c r="H13" s="521" t="inlineStr">
        <is>
          <t xml:space="preserve">E N T R A D A S </t>
        </is>
      </c>
      <c r="I13" s="94" t="n"/>
      <c r="J13" s="521" t="inlineStr">
        <is>
          <t xml:space="preserve">S A L I D A S </t>
        </is>
      </c>
      <c r="K13" s="522" t="n"/>
      <c r="L13" s="523" t="n"/>
      <c r="M13" s="524" t="inlineStr">
        <is>
          <t>SALDO FISICO</t>
        </is>
      </c>
      <c r="N13" s="94" t="n"/>
      <c r="O13" s="521" t="inlineStr">
        <is>
          <t>S A L D O S  (rangos)</t>
        </is>
      </c>
      <c r="P13" s="94" t="n"/>
      <c r="Q13" s="524" t="inlineStr">
        <is>
          <t>COSTO UNITARIO</t>
        </is>
      </c>
      <c r="R13" s="521" t="inlineStr">
        <is>
          <t>COSTOS</t>
        </is>
      </c>
      <c r="S13" s="522" t="n"/>
      <c r="T13" s="523" t="n"/>
      <c r="U13" s="79" t="n"/>
      <c r="V13" s="79" t="n"/>
      <c r="W13" s="80" t="n"/>
      <c r="X13" s="80" t="n"/>
      <c r="Y13" s="80" t="n"/>
      <c r="Z13" s="80" t="n"/>
      <c r="AA13" s="80" t="n"/>
      <c r="AB13" s="80" t="n"/>
      <c r="AC13" s="80" t="n"/>
      <c r="AD13" s="80" t="n"/>
      <c r="AE13" s="80" t="n"/>
      <c r="AF13" s="80" t="n"/>
      <c r="AG13" s="80" t="n"/>
    </row>
    <row r="14" ht="18.75" customHeight="1" s="335" thickBot="1">
      <c r="A14" s="525" t="n"/>
      <c r="B14" s="525" t="n"/>
      <c r="C14" s="525" t="n"/>
      <c r="D14" s="95" t="n"/>
      <c r="E14" s="96" t="n"/>
      <c r="F14" s="527" t="n"/>
      <c r="G14" s="97" t="inlineStr">
        <is>
          <t xml:space="preserve">Nro Inicio </t>
        </is>
      </c>
      <c r="H14" s="97" t="inlineStr">
        <is>
          <t xml:space="preserve">Nro Fin </t>
        </is>
      </c>
      <c r="I14" s="97" t="inlineStr">
        <is>
          <t xml:space="preserve">Cant.TOTAL </t>
        </is>
      </c>
      <c r="J14" s="98" t="inlineStr">
        <is>
          <t xml:space="preserve">Nro Inicio </t>
        </is>
      </c>
      <c r="K14" s="98" t="inlineStr">
        <is>
          <t xml:space="preserve">Nro Fin </t>
        </is>
      </c>
      <c r="L14" s="97" t="inlineStr">
        <is>
          <t xml:space="preserve">Cant.TOTAL </t>
        </is>
      </c>
      <c r="M14" s="525" t="n"/>
      <c r="N14" s="97" t="inlineStr">
        <is>
          <t xml:space="preserve">Nro Ini. </t>
        </is>
      </c>
      <c r="O14" s="97" t="inlineStr">
        <is>
          <t>Nro Fin</t>
        </is>
      </c>
      <c r="P14" s="97" t="inlineStr">
        <is>
          <t xml:space="preserve">Cant.TOTAL </t>
        </is>
      </c>
      <c r="Q14" s="525" t="n"/>
      <c r="R14" s="97" t="inlineStr">
        <is>
          <t xml:space="preserve">ENTRADAS </t>
        </is>
      </c>
      <c r="S14" s="99" t="inlineStr">
        <is>
          <t xml:space="preserve">SALIDAS </t>
        </is>
      </c>
      <c r="T14" s="100" t="inlineStr">
        <is>
          <t>SALDO</t>
        </is>
      </c>
      <c r="U14" s="101" t="inlineStr">
        <is>
          <t>Obs</t>
        </is>
      </c>
      <c r="V14" s="79" t="n"/>
      <c r="W14" s="80" t="n"/>
      <c r="X14" s="80" t="n"/>
      <c r="Y14" s="80" t="n"/>
      <c r="Z14" s="80" t="n"/>
      <c r="AA14" s="80" t="n"/>
      <c r="AB14" s="80" t="n"/>
      <c r="AC14" s="80" t="n"/>
      <c r="AD14" s="80" t="n"/>
      <c r="AE14" s="80" t="n"/>
      <c r="AF14" s="80" t="n"/>
      <c r="AG14" s="80" t="n"/>
    </row>
    <row r="15" ht="15" customHeight="1" s="335">
      <c r="A15" s="532" t="n">
        <v>2</v>
      </c>
      <c r="B15" s="546" t="n">
        <v>45414</v>
      </c>
      <c r="C15" s="547" t="inlineStr">
        <is>
          <t>INVENTARIO DEL MES ANTERIOR</t>
        </is>
      </c>
      <c r="D15" s="536" t="n"/>
      <c r="E15" s="548" t="inlineStr">
        <is>
          <t>SALDO INICIAL</t>
        </is>
      </c>
      <c r="F15" s="533" t="inlineStr">
        <is>
          <t>H5-P1</t>
        </is>
      </c>
      <c r="G15" s="135" t="n"/>
      <c r="H15" s="135" t="n"/>
      <c r="I15" s="102" t="n"/>
      <c r="J15" s="135" t="n"/>
      <c r="K15" s="135" t="n"/>
      <c r="L15" s="102" t="n"/>
      <c r="M15" s="114">
        <f>+O15-N15+1</f>
        <v/>
      </c>
      <c r="N15" s="530" t="n">
        <v>1710777</v>
      </c>
      <c r="O15" s="530" t="n">
        <v>1711000</v>
      </c>
      <c r="P15" s="102">
        <f>+O15-N15+1</f>
        <v/>
      </c>
      <c r="Q15" s="136" t="n">
        <v>1.41</v>
      </c>
      <c r="R15" s="137">
        <f>+I15*Q15</f>
        <v/>
      </c>
      <c r="S15" s="137">
        <f>+L15*Q15</f>
        <v/>
      </c>
      <c r="T15" s="137">
        <f>+(M15*Q15)</f>
        <v/>
      </c>
      <c r="U15" s="138" t="n"/>
      <c r="V15" s="80" t="n"/>
      <c r="W15" s="80" t="n"/>
      <c r="X15" s="80" t="n"/>
      <c r="Y15" s="80" t="n"/>
      <c r="Z15" s="80" t="n"/>
      <c r="AA15" s="80" t="n"/>
      <c r="AB15" s="80" t="n"/>
      <c r="AC15" s="80" t="n"/>
      <c r="AD15" s="80" t="n"/>
      <c r="AE15" s="80" t="n"/>
      <c r="AF15" s="80" t="n"/>
      <c r="AG15" s="80" t="n"/>
    </row>
    <row r="16" ht="15" customHeight="1" s="335">
      <c r="A16" s="532" t="n">
        <v>3</v>
      </c>
      <c r="B16" s="549" t="n"/>
      <c r="C16" s="549" t="n"/>
      <c r="D16" s="536" t="n"/>
      <c r="E16" s="549" t="n"/>
      <c r="F16" s="533" t="inlineStr">
        <is>
          <t>H5-P1</t>
        </is>
      </c>
      <c r="G16" s="135" t="n"/>
      <c r="H16" s="135" t="n"/>
      <c r="I16" s="102" t="n"/>
      <c r="J16" s="135" t="n"/>
      <c r="K16" s="135" t="n"/>
      <c r="L16" s="102" t="n"/>
      <c r="M16" s="114">
        <f>+O16-N16+1</f>
        <v/>
      </c>
      <c r="N16" s="530" t="n">
        <v>1710329</v>
      </c>
      <c r="O16" s="530" t="n">
        <v>1710356</v>
      </c>
      <c r="P16" s="102">
        <f>+O16-N16+1</f>
        <v/>
      </c>
      <c r="Q16" s="136" t="n">
        <v>1.41</v>
      </c>
      <c r="R16" s="137">
        <f>+I16*Q16</f>
        <v/>
      </c>
      <c r="S16" s="137">
        <f>+L16*Q16</f>
        <v/>
      </c>
      <c r="T16" s="137">
        <f>+(M16*Q16)</f>
        <v/>
      </c>
      <c r="U16" s="138" t="n"/>
      <c r="V16" s="80" t="n"/>
      <c r="W16" s="80" t="n"/>
      <c r="X16" s="80" t="n"/>
      <c r="Y16" s="80" t="n"/>
      <c r="Z16" s="80" t="n"/>
      <c r="AA16" s="80" t="n"/>
      <c r="AB16" s="80" t="n"/>
      <c r="AC16" s="80" t="n"/>
      <c r="AD16" s="80" t="n"/>
      <c r="AE16" s="80" t="n"/>
      <c r="AF16" s="80" t="n"/>
      <c r="AG16" s="80" t="n"/>
    </row>
    <row r="17" ht="15" customHeight="1" s="335">
      <c r="A17" s="532" t="n">
        <v>4</v>
      </c>
      <c r="B17" s="549" t="n"/>
      <c r="C17" s="549" t="n"/>
      <c r="D17" s="536" t="n"/>
      <c r="E17" s="549" t="n"/>
      <c r="F17" s="533" t="inlineStr">
        <is>
          <t>H5-P1</t>
        </is>
      </c>
      <c r="G17" s="135" t="n"/>
      <c r="H17" s="135" t="n"/>
      <c r="I17" s="102" t="n"/>
      <c r="J17" s="135" t="n"/>
      <c r="K17" s="135" t="n"/>
      <c r="L17" s="102" t="n"/>
      <c r="M17" s="114">
        <f>+O17-N17+1</f>
        <v/>
      </c>
      <c r="N17" s="530" t="n">
        <v>1710387</v>
      </c>
      <c r="O17" s="530" t="n">
        <v>1710416</v>
      </c>
      <c r="P17" s="102">
        <f>+O17-N17+1</f>
        <v/>
      </c>
      <c r="Q17" s="136" t="n">
        <v>1.41</v>
      </c>
      <c r="R17" s="137">
        <f>+I17*Q17</f>
        <v/>
      </c>
      <c r="S17" s="137">
        <f>+L17*Q17</f>
        <v/>
      </c>
      <c r="T17" s="137">
        <f>+(M17*Q17)</f>
        <v/>
      </c>
      <c r="U17" s="138" t="n"/>
      <c r="V17" s="80" t="n"/>
      <c r="W17" s="80" t="n"/>
      <c r="X17" s="80" t="n"/>
      <c r="Y17" s="80" t="n"/>
      <c r="Z17" s="80" t="n"/>
      <c r="AA17" s="80" t="n"/>
      <c r="AB17" s="80" t="n"/>
      <c r="AC17" s="80" t="n"/>
      <c r="AD17" s="80" t="n"/>
      <c r="AE17" s="80" t="n"/>
      <c r="AF17" s="80" t="n"/>
      <c r="AG17" s="80" t="n"/>
    </row>
    <row r="18" ht="15" customHeight="1" s="335">
      <c r="A18" s="532" t="n">
        <v>5</v>
      </c>
      <c r="B18" s="424" t="n"/>
      <c r="C18" s="424" t="n"/>
      <c r="D18" s="536" t="n"/>
      <c r="E18" s="424" t="n"/>
      <c r="F18" s="533" t="inlineStr">
        <is>
          <t>H5-P1</t>
        </is>
      </c>
      <c r="G18" s="135" t="n"/>
      <c r="H18" s="135" t="n"/>
      <c r="I18" s="102" t="n"/>
      <c r="J18" s="135" t="n"/>
      <c r="K18" s="135" t="n"/>
      <c r="L18" s="102" t="n"/>
      <c r="M18" s="114">
        <f>+O18-N18+1</f>
        <v/>
      </c>
      <c r="N18" s="530" t="n">
        <v>1710440</v>
      </c>
      <c r="O18" s="530" t="n">
        <v>1710476</v>
      </c>
      <c r="P18" s="102">
        <f>+O18-N18+1</f>
        <v/>
      </c>
      <c r="Q18" s="136" t="n">
        <v>1.41</v>
      </c>
      <c r="R18" s="137">
        <f>+I18*Q18</f>
        <v/>
      </c>
      <c r="S18" s="137">
        <f>+L18*Q18</f>
        <v/>
      </c>
      <c r="T18" s="137">
        <f>+(M18*Q18)</f>
        <v/>
      </c>
      <c r="U18" s="138" t="n"/>
      <c r="V18" s="80" t="n"/>
      <c r="W18" s="80" t="n"/>
      <c r="X18" s="80" t="n"/>
      <c r="Y18" s="80" t="n"/>
      <c r="Z18" s="80" t="n"/>
      <c r="AA18" s="80" t="n"/>
      <c r="AB18" s="80" t="n"/>
      <c r="AC18" s="80" t="n"/>
      <c r="AD18" s="80" t="n"/>
      <c r="AE18" s="80" t="n"/>
      <c r="AF18" s="80" t="n"/>
      <c r="AG18" s="80" t="n"/>
    </row>
    <row r="19">
      <c r="A19" s="102" t="n">
        <v>5</v>
      </c>
      <c r="B19" s="534" t="n"/>
      <c r="C19" s="535" t="n"/>
      <c r="D19" s="535" t="n"/>
      <c r="E19" s="535" t="n"/>
      <c r="F19" s="111" t="n"/>
      <c r="G19" s="112" t="n"/>
      <c r="H19" s="112" t="n"/>
      <c r="I19" s="112" t="n"/>
      <c r="J19" s="113" t="n"/>
      <c r="K19" s="113" t="n"/>
      <c r="L19" s="112" t="n"/>
      <c r="M19" s="295">
        <f>SUM(M15:M18)</f>
        <v/>
      </c>
      <c r="N19" s="114" t="n"/>
      <c r="O19" s="114" t="n"/>
      <c r="P19" s="114">
        <f>SUM(P15:P18)</f>
        <v/>
      </c>
      <c r="Q19" s="115" t="n"/>
      <c r="R19" s="116" t="n"/>
      <c r="S19" s="116" t="n"/>
      <c r="T19" s="116">
        <f>SUM(T15:T18)</f>
        <v/>
      </c>
      <c r="U19" s="117" t="n"/>
      <c r="V19" s="118" t="n"/>
      <c r="W19" s="80" t="n"/>
      <c r="X19" s="80" t="n"/>
      <c r="Y19" s="80" t="n"/>
      <c r="Z19" s="80" t="n"/>
      <c r="AA19" s="80" t="n"/>
      <c r="AB19" s="80" t="n"/>
      <c r="AC19" s="80" t="n"/>
      <c r="AD19" s="80" t="n"/>
      <c r="AE19" s="80" t="n"/>
      <c r="AF19" s="80" t="n"/>
      <c r="AG19" s="80" t="n"/>
    </row>
    <row r="20" ht="15" customHeight="1" s="335">
      <c r="B20" t="inlineStr">
        <is>
          <t>02/05/2024</t>
        </is>
      </c>
      <c r="C20" t="inlineStr">
        <is>
          <t>2817771</t>
        </is>
      </c>
      <c r="E20" t="inlineStr">
        <is>
          <t>ENTREGADO A ANELY CACERES PECHO</t>
        </is>
      </c>
      <c r="F20" t="inlineStr">
        <is>
          <t>H5-P1</t>
        </is>
      </c>
      <c r="J20" t="n">
        <v>1710387</v>
      </c>
      <c r="K20" t="n">
        <v>1710416</v>
      </c>
      <c r="L20" t="n">
        <v>30</v>
      </c>
      <c r="M20" s="550">
        <f>M19+I20-L20</f>
        <v/>
      </c>
      <c r="N20" t="inlineStr">
        <is>
          <t>--</t>
        </is>
      </c>
      <c r="O20" t="inlineStr">
        <is>
          <t>--</t>
        </is>
      </c>
      <c r="P20">
        <f>M20</f>
        <v/>
      </c>
      <c r="R20">
        <f>I20*Q20</f>
        <v/>
      </c>
      <c r="S20">
        <f>L20*Q20</f>
        <v/>
      </c>
      <c r="T20">
        <f>T19+R20-S20</f>
        <v/>
      </c>
    </row>
    <row r="21" ht="15" customHeight="1" s="335">
      <c r="B21" t="inlineStr">
        <is>
          <t>02/05/2024</t>
        </is>
      </c>
      <c r="C21" t="inlineStr">
        <is>
          <t>2817771</t>
        </is>
      </c>
      <c r="E21" t="inlineStr">
        <is>
          <t>ENTREGADO A ANELY CACERES PECHO</t>
        </is>
      </c>
      <c r="F21" t="inlineStr">
        <is>
          <t>H5-P1</t>
        </is>
      </c>
      <c r="J21" t="n">
        <v>1710857</v>
      </c>
      <c r="K21" t="n">
        <v>1710896</v>
      </c>
      <c r="L21" t="n">
        <v>40</v>
      </c>
      <c r="M21" s="550">
        <f>M20+I21-L21</f>
        <v/>
      </c>
      <c r="N21" t="inlineStr">
        <is>
          <t>--</t>
        </is>
      </c>
      <c r="O21" t="inlineStr">
        <is>
          <t>--</t>
        </is>
      </c>
      <c r="P21">
        <f>M21</f>
        <v/>
      </c>
      <c r="R21">
        <f>I21*Q21</f>
        <v/>
      </c>
      <c r="S21">
        <f>L21*Q21</f>
        <v/>
      </c>
      <c r="T21">
        <f>T20+R21-S21</f>
        <v/>
      </c>
    </row>
    <row r="22" ht="15" customHeight="1" s="335">
      <c r="B22" t="inlineStr">
        <is>
          <t>02/05/2024</t>
        </is>
      </c>
      <c r="C22" t="inlineStr">
        <is>
          <t>2817771</t>
        </is>
      </c>
      <c r="E22" t="inlineStr">
        <is>
          <t>DEVOLUCION DE ANELY CACERES PECHO</t>
        </is>
      </c>
      <c r="F22" t="inlineStr">
        <is>
          <t>H5-P1</t>
        </is>
      </c>
      <c r="G22" t="n">
        <v>1710886</v>
      </c>
      <c r="H22" t="n">
        <v>1710896</v>
      </c>
      <c r="I22" t="n">
        <v>11</v>
      </c>
      <c r="M22" s="550">
        <f>M21+I22-L22</f>
        <v/>
      </c>
      <c r="N22" t="inlineStr">
        <is>
          <t>--</t>
        </is>
      </c>
      <c r="O22" t="inlineStr">
        <is>
          <t>--</t>
        </is>
      </c>
      <c r="P22">
        <f>M22</f>
        <v/>
      </c>
      <c r="R22">
        <f>I22*Q22</f>
        <v/>
      </c>
      <c r="S22">
        <f>L22*Q22</f>
        <v/>
      </c>
      <c r="T22">
        <f>T21+R22-S22</f>
        <v/>
      </c>
    </row>
    <row r="23" ht="15" customHeight="1" s="335">
      <c r="B23" t="inlineStr">
        <is>
          <t>02/05/2024</t>
        </is>
      </c>
      <c r="C23" t="inlineStr">
        <is>
          <t>2817770</t>
        </is>
      </c>
      <c r="E23" t="inlineStr">
        <is>
          <t>ENTREGADO A FELIX MARQUINA FERNANDEZ</t>
        </is>
      </c>
      <c r="F23" t="inlineStr">
        <is>
          <t>H5-P1</t>
        </is>
      </c>
      <c r="J23" t="n">
        <v>1710817</v>
      </c>
      <c r="K23" t="n">
        <v>1710856</v>
      </c>
      <c r="L23" t="n">
        <v>40</v>
      </c>
      <c r="M23" s="550">
        <f>M22+I23-L23</f>
        <v/>
      </c>
      <c r="N23" t="inlineStr">
        <is>
          <t>--</t>
        </is>
      </c>
      <c r="O23" t="inlineStr">
        <is>
          <t>--</t>
        </is>
      </c>
      <c r="P23">
        <f>M23</f>
        <v/>
      </c>
      <c r="R23">
        <f>I23*Q23</f>
        <v/>
      </c>
      <c r="S23">
        <f>L23*Q23</f>
        <v/>
      </c>
      <c r="T23">
        <f>T22+R23-S23</f>
        <v/>
      </c>
    </row>
    <row r="24" ht="15" customHeight="1" s="335">
      <c r="B24" t="inlineStr">
        <is>
          <t>02/05/2024</t>
        </is>
      </c>
      <c r="C24" t="inlineStr">
        <is>
          <t>2817770</t>
        </is>
      </c>
      <c r="E24" t="inlineStr">
        <is>
          <t>ENTREGADO A FELIX MARQUINA FERNANDEZ</t>
        </is>
      </c>
      <c r="F24" t="inlineStr">
        <is>
          <t>H5-P1</t>
        </is>
      </c>
      <c r="J24" t="n">
        <v>1710329</v>
      </c>
      <c r="K24" t="n">
        <v>1710356</v>
      </c>
      <c r="L24" t="n">
        <v>28</v>
      </c>
      <c r="M24" s="550">
        <f>M23+I24-L24</f>
        <v/>
      </c>
      <c r="N24" t="inlineStr">
        <is>
          <t>--</t>
        </is>
      </c>
      <c r="O24" t="inlineStr">
        <is>
          <t>--</t>
        </is>
      </c>
      <c r="P24">
        <f>M24</f>
        <v/>
      </c>
      <c r="R24">
        <f>I24*Q24</f>
        <v/>
      </c>
      <c r="S24">
        <f>L24*Q24</f>
        <v/>
      </c>
      <c r="T24">
        <f>T23+R24-S24</f>
        <v/>
      </c>
    </row>
    <row r="25" ht="15" customHeight="1" s="335">
      <c r="B25" t="inlineStr">
        <is>
          <t>02/05/2024</t>
        </is>
      </c>
      <c r="C25" t="inlineStr">
        <is>
          <t>2817770</t>
        </is>
      </c>
      <c r="E25" t="inlineStr">
        <is>
          <t>DEVOLUCION DE FELIX MARQUINA FERNANDEZ</t>
        </is>
      </c>
      <c r="F25" t="inlineStr">
        <is>
          <t>H5-P1</t>
        </is>
      </c>
      <c r="G25" t="n">
        <v>1710829</v>
      </c>
      <c r="H25" t="n">
        <v>1710856</v>
      </c>
      <c r="I25" t="n">
        <v>28</v>
      </c>
      <c r="M25" s="550">
        <f>M24+I25-L25</f>
        <v/>
      </c>
      <c r="N25" t="inlineStr">
        <is>
          <t>--</t>
        </is>
      </c>
      <c r="O25" t="inlineStr">
        <is>
          <t>--</t>
        </is>
      </c>
      <c r="P25">
        <f>M25</f>
        <v/>
      </c>
      <c r="R25">
        <f>I25*Q25</f>
        <v/>
      </c>
      <c r="S25">
        <f>L25*Q25</f>
        <v/>
      </c>
      <c r="T25">
        <f>T24+R25-S25</f>
        <v/>
      </c>
    </row>
    <row r="26" ht="15" customHeight="1" s="335">
      <c r="B26" t="inlineStr">
        <is>
          <t>02/05/2024</t>
        </is>
      </c>
      <c r="C26" t="inlineStr">
        <is>
          <t>2817760</t>
        </is>
      </c>
      <c r="E26" t="inlineStr">
        <is>
          <t>ENTREGADO A IVAR LIMBERT FLORES AYAVIRI</t>
        </is>
      </c>
      <c r="F26" t="inlineStr">
        <is>
          <t>H5-P1</t>
        </is>
      </c>
      <c r="J26" t="n">
        <v>1710777</v>
      </c>
      <c r="K26" t="n">
        <v>1710816</v>
      </c>
      <c r="L26" t="n">
        <v>40</v>
      </c>
      <c r="M26" s="550">
        <f>M25+I26-L26</f>
        <v/>
      </c>
      <c r="N26" t="inlineStr">
        <is>
          <t>--</t>
        </is>
      </c>
      <c r="O26" t="inlineStr">
        <is>
          <t>--</t>
        </is>
      </c>
      <c r="P26">
        <f>M26</f>
        <v/>
      </c>
      <c r="R26">
        <f>I26*Q26</f>
        <v/>
      </c>
      <c r="S26">
        <f>L26*Q26</f>
        <v/>
      </c>
      <c r="T26">
        <f>T25+R26-S26</f>
        <v/>
      </c>
    </row>
    <row r="27" ht="15" customHeight="1" s="335">
      <c r="B27" t="inlineStr">
        <is>
          <t>02/05/2024</t>
        </is>
      </c>
      <c r="C27" t="inlineStr">
        <is>
          <t>2817760</t>
        </is>
      </c>
      <c r="E27" t="inlineStr">
        <is>
          <t>ENTREGADO A IVAR LIMBERT FLORES AYAVIRI</t>
        </is>
      </c>
      <c r="F27" t="inlineStr">
        <is>
          <t>H5-P1</t>
        </is>
      </c>
      <c r="J27" t="n">
        <v>1710440</v>
      </c>
      <c r="K27" t="n">
        <v>1710476</v>
      </c>
      <c r="L27" t="n">
        <v>37</v>
      </c>
      <c r="M27" s="550">
        <f>M26+I27-L27</f>
        <v/>
      </c>
      <c r="N27" t="inlineStr">
        <is>
          <t>--</t>
        </is>
      </c>
      <c r="O27" t="inlineStr">
        <is>
          <t>--</t>
        </is>
      </c>
      <c r="P27">
        <f>M27</f>
        <v/>
      </c>
      <c r="R27">
        <f>I27*Q27</f>
        <v/>
      </c>
      <c r="S27">
        <f>L27*Q27</f>
        <v/>
      </c>
      <c r="T27">
        <f>T26+R27-S27</f>
        <v/>
      </c>
    </row>
    <row r="28" ht="15" customHeight="1" s="335">
      <c r="B28" t="inlineStr">
        <is>
          <t>02/05/2024</t>
        </is>
      </c>
      <c r="C28" t="inlineStr">
        <is>
          <t>2817760</t>
        </is>
      </c>
      <c r="E28" t="inlineStr">
        <is>
          <t>DEVOLUCION DE IVAR LIMBERT FLORES AYAVIRI</t>
        </is>
      </c>
      <c r="F28" t="inlineStr">
        <is>
          <t>H5-P1</t>
        </is>
      </c>
      <c r="G28" t="n">
        <v>1710791</v>
      </c>
      <c r="H28" t="n">
        <v>1710816</v>
      </c>
      <c r="I28" t="n">
        <v>26</v>
      </c>
      <c r="M28" s="550">
        <f>M27+I28-L28</f>
        <v/>
      </c>
      <c r="N28" t="inlineStr">
        <is>
          <t>--</t>
        </is>
      </c>
      <c r="O28" t="inlineStr">
        <is>
          <t>--</t>
        </is>
      </c>
      <c r="P28">
        <f>M28</f>
        <v/>
      </c>
      <c r="R28">
        <f>I28*Q28</f>
        <v/>
      </c>
      <c r="S28">
        <f>L28*Q28</f>
        <v/>
      </c>
      <c r="T28">
        <f>T27+R28-S28</f>
        <v/>
      </c>
    </row>
    <row r="29" ht="15" customHeight="1" s="335">
      <c r="B29" t="inlineStr">
        <is>
          <t>02/05/2024</t>
        </is>
      </c>
      <c r="C29" t="inlineStr">
        <is>
          <t>2817776</t>
        </is>
      </c>
      <c r="E29" t="inlineStr">
        <is>
          <t>ENTREGADO A MIGUEL ANGEL GARCIA ORTEGA</t>
        </is>
      </c>
      <c r="F29" t="inlineStr">
        <is>
          <t>H5-P1</t>
        </is>
      </c>
      <c r="J29" t="n">
        <v>1710949</v>
      </c>
      <c r="K29" t="n">
        <v>1711000</v>
      </c>
      <c r="L29" t="n">
        <v>52</v>
      </c>
      <c r="M29" s="550">
        <f>M28+I29-L29</f>
        <v/>
      </c>
      <c r="N29" t="inlineStr">
        <is>
          <t>--</t>
        </is>
      </c>
      <c r="O29" t="inlineStr">
        <is>
          <t>--</t>
        </is>
      </c>
      <c r="P29">
        <f>M29</f>
        <v/>
      </c>
      <c r="R29">
        <f>I29*Q29</f>
        <v/>
      </c>
      <c r="S29">
        <f>L29*Q29</f>
        <v/>
      </c>
      <c r="T29">
        <f>T28+R29-S29</f>
        <v/>
      </c>
    </row>
    <row r="30" ht="15" customHeight="1" s="335">
      <c r="B30" t="inlineStr">
        <is>
          <t>02/05/2024</t>
        </is>
      </c>
      <c r="C30" t="inlineStr">
        <is>
          <t>2817776</t>
        </is>
      </c>
      <c r="E30" t="inlineStr">
        <is>
          <t>DEVOLUCION DE MIGUEL ANGEL GARCIA ORTEGA</t>
        </is>
      </c>
      <c r="F30" t="inlineStr">
        <is>
          <t>H5-P1</t>
        </is>
      </c>
      <c r="G30" t="n">
        <v>1710949</v>
      </c>
      <c r="H30" t="n">
        <v>1711000</v>
      </c>
      <c r="I30" t="n">
        <v>52</v>
      </c>
      <c r="M30" s="550">
        <f>M29+I30-L30</f>
        <v/>
      </c>
      <c r="N30" t="inlineStr">
        <is>
          <t>--</t>
        </is>
      </c>
      <c r="O30" t="inlineStr">
        <is>
          <t>--</t>
        </is>
      </c>
      <c r="P30">
        <f>M30</f>
        <v/>
      </c>
      <c r="R30">
        <f>I30*Q30</f>
        <v/>
      </c>
      <c r="S30">
        <f>L30*Q30</f>
        <v/>
      </c>
      <c r="T30">
        <f>T29+R30-S30</f>
        <v/>
      </c>
    </row>
    <row r="31" ht="15" customHeight="1" s="335">
      <c r="B31" t="inlineStr">
        <is>
          <t>02/05/2024</t>
        </is>
      </c>
      <c r="C31" t="inlineStr">
        <is>
          <t>2817773</t>
        </is>
      </c>
      <c r="E31" t="inlineStr">
        <is>
          <t>ENTREGADO A MIGUEL VILLARPANDO MIRANDA</t>
        </is>
      </c>
      <c r="F31" t="inlineStr">
        <is>
          <t>H5-P1</t>
        </is>
      </c>
      <c r="J31" t="n">
        <v>1710897</v>
      </c>
      <c r="K31" t="n">
        <v>1710948</v>
      </c>
      <c r="L31" t="n">
        <v>52</v>
      </c>
      <c r="M31" s="550">
        <f>M30+I31-L31</f>
        <v/>
      </c>
      <c r="N31" t="inlineStr">
        <is>
          <t>--</t>
        </is>
      </c>
      <c r="O31" t="inlineStr">
        <is>
          <t>--</t>
        </is>
      </c>
      <c r="P31">
        <f>M31</f>
        <v/>
      </c>
      <c r="R31">
        <f>I31*Q31</f>
        <v/>
      </c>
      <c r="S31">
        <f>L31*Q31</f>
        <v/>
      </c>
      <c r="T31">
        <f>T30+R31-S31</f>
        <v/>
      </c>
    </row>
    <row r="32" ht="15" customHeight="1" s="335">
      <c r="B32" t="inlineStr">
        <is>
          <t>02/05/2024</t>
        </is>
      </c>
      <c r="C32" t="inlineStr">
        <is>
          <t>2817773</t>
        </is>
      </c>
      <c r="E32" t="inlineStr">
        <is>
          <t>DEVOLUCION DE MIGUEL VILLARPANDO MIRANDA</t>
        </is>
      </c>
      <c r="F32" t="inlineStr">
        <is>
          <t>H5-P1</t>
        </is>
      </c>
      <c r="G32" t="n">
        <v>1710924</v>
      </c>
      <c r="H32" t="n">
        <v>1710948</v>
      </c>
      <c r="I32" t="n">
        <v>25</v>
      </c>
      <c r="M32" s="550">
        <f>M31+I32-L32</f>
        <v/>
      </c>
      <c r="N32" t="inlineStr">
        <is>
          <t>--</t>
        </is>
      </c>
      <c r="O32" t="inlineStr">
        <is>
          <t>--</t>
        </is>
      </c>
      <c r="P32">
        <f>M32</f>
        <v/>
      </c>
      <c r="R32">
        <f>I32*Q32</f>
        <v/>
      </c>
      <c r="S32">
        <f>L32*Q32</f>
        <v/>
      </c>
      <c r="T32">
        <f>T31+R32-S32</f>
        <v/>
      </c>
    </row>
    <row r="33" ht="15" customHeight="1" s="335">
      <c r="B33" t="inlineStr">
        <is>
          <t>03/05/2024</t>
        </is>
      </c>
      <c r="C33" t="inlineStr">
        <is>
          <t>2818826</t>
        </is>
      </c>
      <c r="E33" t="inlineStr">
        <is>
          <t>ENTREGADO A ANELY CACERES PECHO</t>
        </is>
      </c>
      <c r="F33" t="inlineStr">
        <is>
          <t>H5-P1</t>
        </is>
      </c>
      <c r="J33" t="n">
        <v>1710886</v>
      </c>
      <c r="K33" t="n">
        <v>1710896</v>
      </c>
      <c r="L33" t="n">
        <v>11</v>
      </c>
      <c r="M33" s="550">
        <f>M32+I33-L33</f>
        <v/>
      </c>
      <c r="N33" t="inlineStr">
        <is>
          <t>--</t>
        </is>
      </c>
      <c r="O33" t="inlineStr">
        <is>
          <t>--</t>
        </is>
      </c>
      <c r="P33">
        <f>M33</f>
        <v/>
      </c>
      <c r="R33">
        <f>I33*Q33</f>
        <v/>
      </c>
      <c r="S33">
        <f>L33*Q33</f>
        <v/>
      </c>
      <c r="T33">
        <f>T32+R33-S33</f>
        <v/>
      </c>
    </row>
    <row r="34" ht="15" customHeight="1" s="335">
      <c r="B34" t="inlineStr">
        <is>
          <t>03/05/2024</t>
        </is>
      </c>
      <c r="C34" t="inlineStr">
        <is>
          <t>2818826</t>
        </is>
      </c>
      <c r="E34" t="inlineStr">
        <is>
          <t>ENTREGADO A ANELY CACERES PECHO</t>
        </is>
      </c>
      <c r="F34" t="inlineStr">
        <is>
          <t>H5-P1</t>
        </is>
      </c>
      <c r="J34" t="n">
        <v>1710961</v>
      </c>
      <c r="K34" t="n">
        <v>1710980</v>
      </c>
      <c r="L34" t="n">
        <v>20</v>
      </c>
      <c r="M34" s="550">
        <f>M33+I34-L34</f>
        <v/>
      </c>
      <c r="N34" t="inlineStr">
        <is>
          <t>--</t>
        </is>
      </c>
      <c r="O34" t="inlineStr">
        <is>
          <t>--</t>
        </is>
      </c>
      <c r="P34">
        <f>M34</f>
        <v/>
      </c>
      <c r="R34">
        <f>I34*Q34</f>
        <v/>
      </c>
      <c r="S34">
        <f>L34*Q34</f>
        <v/>
      </c>
      <c r="T34">
        <f>T33+R34-S34</f>
        <v/>
      </c>
    </row>
    <row r="35" ht="15" customHeight="1" s="335">
      <c r="B35" t="inlineStr">
        <is>
          <t>03/05/2024</t>
        </is>
      </c>
      <c r="C35" t="inlineStr">
        <is>
          <t>2818804</t>
        </is>
      </c>
      <c r="E35" t="inlineStr">
        <is>
          <t>ENTREGADO A FELIX MARQUINA FERNANDEZ</t>
        </is>
      </c>
      <c r="F35" t="inlineStr">
        <is>
          <t>H5-P1</t>
        </is>
      </c>
      <c r="J35" t="n">
        <v>1710949</v>
      </c>
      <c r="K35" t="n">
        <v>1710960</v>
      </c>
      <c r="L35" t="n">
        <v>12</v>
      </c>
      <c r="M35" s="550">
        <f>M34+I35-L35</f>
        <v/>
      </c>
      <c r="N35" t="inlineStr">
        <is>
          <t>--</t>
        </is>
      </c>
      <c r="O35" t="inlineStr">
        <is>
          <t>--</t>
        </is>
      </c>
      <c r="P35">
        <f>M35</f>
        <v/>
      </c>
      <c r="R35">
        <f>I35*Q35</f>
        <v/>
      </c>
      <c r="S35">
        <f>L35*Q35</f>
        <v/>
      </c>
      <c r="T35">
        <f>T34+R35-S35</f>
        <v/>
      </c>
    </row>
    <row r="36" ht="15" customHeight="1" s="335">
      <c r="B36" t="inlineStr">
        <is>
          <t>03/05/2024</t>
        </is>
      </c>
      <c r="C36" t="inlineStr">
        <is>
          <t>2818804</t>
        </is>
      </c>
      <c r="E36" t="inlineStr">
        <is>
          <t>ENTREGADO A FELIX MARQUINA FERNANDEZ</t>
        </is>
      </c>
      <c r="F36" t="inlineStr">
        <is>
          <t>H5-P1</t>
        </is>
      </c>
      <c r="J36" t="n">
        <v>1710829</v>
      </c>
      <c r="K36" t="n">
        <v>1710856</v>
      </c>
      <c r="L36" t="n">
        <v>28</v>
      </c>
      <c r="M36" s="550">
        <f>M35+I36-L36</f>
        <v/>
      </c>
      <c r="N36" t="inlineStr">
        <is>
          <t>--</t>
        </is>
      </c>
      <c r="O36" t="inlineStr">
        <is>
          <t>--</t>
        </is>
      </c>
      <c r="P36">
        <f>M36</f>
        <v/>
      </c>
      <c r="R36">
        <f>I36*Q36</f>
        <v/>
      </c>
      <c r="S36">
        <f>L36*Q36</f>
        <v/>
      </c>
      <c r="T36">
        <f>T35+R36-S36</f>
        <v/>
      </c>
    </row>
    <row r="37" ht="15" customHeight="1" s="335">
      <c r="B37" t="inlineStr">
        <is>
          <t>03/05/2024</t>
        </is>
      </c>
      <c r="C37" t="inlineStr">
        <is>
          <t>2818836</t>
        </is>
      </c>
      <c r="E37" t="inlineStr">
        <is>
          <t>ENTREGADO A IVAR LIMBERT FLORES AYAVIRI</t>
        </is>
      </c>
      <c r="F37" t="inlineStr">
        <is>
          <t>H5-P1</t>
        </is>
      </c>
      <c r="J37" t="n">
        <v>1710981</v>
      </c>
      <c r="K37" t="n">
        <v>1710990</v>
      </c>
      <c r="L37" t="n">
        <v>10</v>
      </c>
      <c r="M37" s="550">
        <f>M36+I37-L37</f>
        <v/>
      </c>
      <c r="N37" t="inlineStr">
        <is>
          <t>--</t>
        </is>
      </c>
      <c r="O37" t="inlineStr">
        <is>
          <t>--</t>
        </is>
      </c>
      <c r="P37">
        <f>M37</f>
        <v/>
      </c>
      <c r="R37">
        <f>I37*Q37</f>
        <v/>
      </c>
      <c r="S37">
        <f>L37*Q37</f>
        <v/>
      </c>
      <c r="T37">
        <f>T36+R37-S37</f>
        <v/>
      </c>
    </row>
    <row r="38" ht="15" customHeight="1" s="335">
      <c r="B38" t="inlineStr">
        <is>
          <t>03/05/2024</t>
        </is>
      </c>
      <c r="C38" t="inlineStr">
        <is>
          <t>2818836</t>
        </is>
      </c>
      <c r="E38" t="inlineStr">
        <is>
          <t>ENTREGADO A IVAR LIMBERT FLORES AYAVIRI</t>
        </is>
      </c>
      <c r="F38" t="inlineStr">
        <is>
          <t>H5-P1</t>
        </is>
      </c>
      <c r="J38" t="n">
        <v>1710791</v>
      </c>
      <c r="K38" t="n">
        <v>1710816</v>
      </c>
      <c r="L38" t="n">
        <v>26</v>
      </c>
      <c r="M38" s="550">
        <f>M37+I38-L38</f>
        <v/>
      </c>
      <c r="N38" t="inlineStr">
        <is>
          <t>--</t>
        </is>
      </c>
      <c r="O38" t="inlineStr">
        <is>
          <t>--</t>
        </is>
      </c>
      <c r="P38">
        <f>M38</f>
        <v/>
      </c>
      <c r="R38">
        <f>I38*Q38</f>
        <v/>
      </c>
      <c r="S38">
        <f>L38*Q38</f>
        <v/>
      </c>
      <c r="T38">
        <f>T37+R38-S38</f>
        <v/>
      </c>
    </row>
    <row r="39" ht="15" customHeight="1" s="335">
      <c r="B39" t="inlineStr">
        <is>
          <t>03/05/2024</t>
        </is>
      </c>
      <c r="C39" t="inlineStr">
        <is>
          <t>2818844</t>
        </is>
      </c>
      <c r="E39" t="inlineStr">
        <is>
          <t>ENTREGADO A MIGUEL VILLARPANDO MIRANDA</t>
        </is>
      </c>
      <c r="F39" t="inlineStr">
        <is>
          <t>H5-P1</t>
        </is>
      </c>
      <c r="J39" t="n">
        <v>1710991</v>
      </c>
      <c r="K39" t="n">
        <v>1711000</v>
      </c>
      <c r="L39" t="n">
        <v>10</v>
      </c>
      <c r="M39" s="550">
        <f>M38+I39-L39</f>
        <v/>
      </c>
      <c r="N39" t="inlineStr">
        <is>
          <t>--</t>
        </is>
      </c>
      <c r="O39" t="inlineStr">
        <is>
          <t>--</t>
        </is>
      </c>
      <c r="P39">
        <f>M39</f>
        <v/>
      </c>
      <c r="R39">
        <f>I39*Q39</f>
        <v/>
      </c>
      <c r="S39">
        <f>L39*Q39</f>
        <v/>
      </c>
      <c r="T39">
        <f>T38+R39-S39</f>
        <v/>
      </c>
    </row>
    <row r="40" ht="15" customHeight="1" s="335">
      <c r="B40" t="inlineStr">
        <is>
          <t>03/05/2024</t>
        </is>
      </c>
      <c r="C40" t="inlineStr">
        <is>
          <t>2818844</t>
        </is>
      </c>
      <c r="E40" t="inlineStr">
        <is>
          <t>ENTREGADO A MIGUEL VILLARPANDO MIRANDA</t>
        </is>
      </c>
      <c r="F40" t="inlineStr">
        <is>
          <t>H5-P1</t>
        </is>
      </c>
      <c r="J40" t="n">
        <v>1710924</v>
      </c>
      <c r="K40" t="n">
        <v>1710948</v>
      </c>
      <c r="L40" t="n">
        <v>25</v>
      </c>
      <c r="M40" s="550">
        <f>M39+I40-L40</f>
        <v/>
      </c>
      <c r="N40" t="inlineStr">
        <is>
          <t>--</t>
        </is>
      </c>
      <c r="O40" t="inlineStr">
        <is>
          <t>--</t>
        </is>
      </c>
      <c r="P40">
        <f>M40</f>
        <v/>
      </c>
      <c r="R40">
        <f>I40*Q40</f>
        <v/>
      </c>
      <c r="S40">
        <f>L40*Q40</f>
        <v/>
      </c>
      <c r="T40">
        <f>T39+R40-S40</f>
        <v/>
      </c>
    </row>
    <row r="41" ht="15" customHeight="1" s="335"/>
    <row r="42" ht="15" customHeight="1" s="335"/>
    <row r="43" ht="15" customHeight="1" s="335"/>
    <row r="44" ht="15" customHeight="1" s="335"/>
    <row r="45" ht="15" customHeight="1" s="335"/>
    <row r="46" ht="15" customHeight="1" s="335"/>
    <row r="47" ht="15" customHeight="1" s="335"/>
    <row r="48" ht="15" customHeight="1" s="335"/>
    <row r="49" ht="15" customHeight="1" s="335"/>
    <row r="50" ht="15" customHeight="1" s="335"/>
    <row r="51" ht="15" customHeight="1" s="335"/>
    <row r="52" ht="15" customHeight="1" s="335"/>
    <row r="53" ht="15" customHeight="1" s="335"/>
    <row r="54" ht="15" customHeight="1" s="335"/>
    <row r="55" ht="15" customHeight="1" s="335"/>
    <row r="56" ht="15" customHeight="1" s="335"/>
    <row r="57" ht="15" customHeight="1" s="335"/>
    <row r="58" ht="15" customHeight="1" s="335"/>
    <row r="59" ht="15" customHeight="1" s="335"/>
    <row r="60" ht="15" customHeight="1" s="335"/>
    <row r="61" ht="15" customHeight="1" s="335"/>
    <row r="62" ht="15" customHeight="1" s="335"/>
    <row r="63" ht="15" customHeight="1" s="335"/>
    <row r="64" ht="15" customHeight="1" s="335"/>
    <row r="65" ht="15" customHeight="1" s="335"/>
    <row r="66" ht="15" customHeight="1" s="335"/>
    <row r="67" ht="15" customHeight="1" s="335"/>
    <row r="68" ht="15" customHeight="1" s="335"/>
    <row r="69" ht="15" customHeight="1" s="335"/>
    <row r="70" ht="15" customHeight="1" s="335"/>
    <row r="71" ht="15" customHeight="1" s="335"/>
    <row r="72" ht="15" customHeight="1" s="335"/>
    <row r="73" ht="15" customHeight="1" s="335"/>
    <row r="74" ht="15" customHeight="1" s="335"/>
    <row r="75" ht="15" customHeight="1" s="335"/>
    <row r="76" ht="15" customHeight="1" s="335"/>
    <row r="77" ht="15" customHeight="1" s="335"/>
    <row r="78" ht="15" customHeight="1" s="335"/>
    <row r="79" ht="15" customHeight="1" s="335"/>
    <row r="80" ht="15" customHeight="1" s="335"/>
    <row r="81" ht="15" customHeight="1" s="335"/>
    <row r="82" ht="15" customHeight="1" s="335"/>
    <row r="83" ht="15" customHeight="1" s="335"/>
    <row r="84" ht="15" customHeight="1" s="335"/>
    <row r="85" ht="15" customHeight="1" s="335"/>
    <row r="86" ht="15" customHeight="1" s="335"/>
    <row r="87" ht="15" customHeight="1" s="335"/>
    <row r="88" ht="15" customHeight="1" s="335"/>
    <row r="89" ht="15" customHeight="1" s="335"/>
    <row r="90" ht="15" customHeight="1" s="335"/>
    <row r="91" ht="15" customHeight="1" s="335"/>
    <row r="92" ht="15" customHeight="1" s="335"/>
    <row r="93" ht="15" customHeight="1" s="335"/>
    <row r="94" ht="15" customHeight="1" s="335"/>
    <row r="95" ht="15" customHeight="1" s="335"/>
    <row r="96" ht="15" customHeight="1" s="335"/>
    <row r="97" ht="15" customHeight="1" s="335"/>
    <row r="98" ht="15" customHeight="1" s="335"/>
    <row r="99" ht="15" customHeight="1" s="335"/>
    <row r="100" ht="15" customHeight="1" s="335"/>
    <row r="101" ht="15" customHeight="1" s="335"/>
    <row r="102" ht="15" customHeight="1" s="335"/>
    <row r="103" ht="15" customHeight="1" s="335"/>
    <row r="104" ht="15" customHeight="1" s="335"/>
    <row r="105" ht="15" customHeight="1" s="335"/>
    <row r="106" ht="15" customHeight="1" s="335"/>
    <row r="107" ht="15" customHeight="1" s="335"/>
    <row r="108" ht="15" customHeight="1" s="335"/>
    <row r="109" ht="15" customHeight="1" s="335"/>
    <row r="110" ht="15" customHeight="1" s="335"/>
    <row r="111" ht="15" customHeight="1" s="335"/>
    <row r="112" ht="15" customHeight="1" s="335"/>
    <row r="113" ht="15" customHeight="1" s="335"/>
    <row r="114" ht="15" customHeight="1" s="335"/>
    <row r="115" ht="15" customHeight="1" s="335"/>
    <row r="116" ht="15" customHeight="1" s="335"/>
    <row r="117" ht="15" customHeight="1" s="335"/>
    <row r="118" ht="15" customHeight="1" s="335"/>
    <row r="119" ht="15" customHeight="1" s="335"/>
    <row r="120" ht="15" customHeight="1" s="335"/>
    <row r="121" ht="15" customHeight="1" s="335"/>
    <row r="122" ht="15" customHeight="1" s="335"/>
    <row r="123" ht="15" customHeight="1" s="335"/>
    <row r="124" ht="15" customHeight="1" s="335"/>
    <row r="125" ht="15" customHeight="1" s="335"/>
    <row r="126" ht="15" customHeight="1" s="335"/>
    <row r="127" ht="15" customHeight="1" s="335"/>
    <row r="128" ht="15" customHeight="1" s="335"/>
    <row r="129" ht="15" customHeight="1" s="335"/>
    <row r="130" ht="15" customHeight="1" s="335"/>
    <row r="131" ht="15" customHeight="1" s="335"/>
    <row r="132" ht="15" customHeight="1" s="335"/>
    <row r="133" ht="15" customHeight="1" s="335"/>
    <row r="134" ht="15" customHeight="1" s="335"/>
    <row r="135" ht="15" customHeight="1" s="335"/>
    <row r="136" ht="15" customHeight="1" s="335"/>
    <row r="137" ht="15" customHeight="1" s="335"/>
    <row r="138" ht="15" customHeight="1" s="335"/>
    <row r="139" ht="15" customHeight="1" s="335"/>
    <row r="140" ht="15" customHeight="1" s="335"/>
    <row r="141" ht="15" customHeight="1" s="335"/>
    <row r="142" ht="15" customHeight="1" s="335"/>
    <row r="143" ht="15" customHeight="1" s="335"/>
    <row r="144" ht="15" customHeight="1" s="335"/>
    <row r="145" ht="15" customHeight="1" s="335"/>
    <row r="146" ht="15" customHeight="1" s="335"/>
    <row r="147" ht="15" customHeight="1" s="335"/>
    <row r="148" ht="15" customHeight="1" s="335"/>
    <row r="149" ht="15" customHeight="1" s="335"/>
    <row r="150" ht="15" customHeight="1" s="335"/>
    <row r="151" ht="15" customHeight="1" s="335"/>
    <row r="152" ht="15" customHeight="1" s="335"/>
    <row r="153" ht="15" customHeight="1" s="335"/>
    <row r="154" ht="15" customHeight="1" s="335"/>
    <row r="155" ht="15" customHeight="1" s="335"/>
    <row r="156" ht="15" customHeight="1" s="335"/>
    <row r="157" ht="15" customHeight="1" s="335"/>
    <row r="158" ht="15" customHeight="1" s="335"/>
    <row r="159" ht="15" customHeight="1" s="335"/>
  </sheetData>
  <mergeCells count="11">
    <mergeCell ref="F13:F14"/>
    <mergeCell ref="M13:M14"/>
    <mergeCell ref="A13:A14"/>
    <mergeCell ref="B13:B14"/>
    <mergeCell ref="Q13:Q14"/>
    <mergeCell ref="J13:L13"/>
    <mergeCell ref="R13:T13"/>
    <mergeCell ref="B15:B18"/>
    <mergeCell ref="E15:E18"/>
    <mergeCell ref="C15:C18"/>
    <mergeCell ref="C13:C14"/>
  </mergeCells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 codeName="Hoja13">
    <outlinePr summaryBelow="1" summaryRight="1"/>
    <pageSetUpPr/>
  </sheetPr>
  <dimension ref="A1:U161"/>
  <sheetViews>
    <sheetView zoomScale="70" zoomScaleNormal="70" workbookViewId="0">
      <selection activeCell="I28" sqref="I28"/>
    </sheetView>
  </sheetViews>
  <sheetFormatPr baseColWidth="10" defaultRowHeight="11.25"/>
  <cols>
    <col width="4.140625" customWidth="1" style="122" min="1" max="1"/>
    <col width="12.85546875" customWidth="1" style="122" min="2" max="3"/>
    <col hidden="1" width="7" customWidth="1" style="122" min="4" max="4"/>
    <col width="53.42578125" customWidth="1" style="122" min="5" max="5"/>
    <col width="10" customWidth="1" style="145" min="6" max="6"/>
    <col width="11" customWidth="1" style="122" min="7" max="7"/>
    <col width="10.5703125" customWidth="1" style="122" min="8" max="8"/>
    <col width="8.7109375" customWidth="1" style="122" min="9" max="9"/>
    <col width="11.140625" customWidth="1" style="146" min="10" max="10"/>
    <col width="10.5703125" customWidth="1" style="146" min="11" max="11"/>
    <col width="10.7109375" customWidth="1" style="122" min="12" max="12"/>
    <col width="8.7109375" customWidth="1" style="122" min="13" max="13"/>
    <col width="11.140625" customWidth="1" style="122" min="14" max="14"/>
    <col width="8.7109375" customWidth="1" style="122" min="15" max="15"/>
    <col width="9.5703125" customWidth="1" style="122" min="16" max="16"/>
    <col width="9.28515625" customWidth="1" style="122" min="17" max="17"/>
    <col width="12.85546875" customWidth="1" style="122" min="18" max="18"/>
    <col width="11.42578125" customWidth="1" style="122" min="19" max="19"/>
    <col width="13.5703125" customWidth="1" style="122" min="20" max="20"/>
    <col width="6.7109375" bestFit="1" customWidth="1" style="122" min="21" max="21"/>
    <col width="13.28515625" bestFit="1" customWidth="1" style="123" min="22" max="22"/>
    <col width="11.42578125" customWidth="1" style="123" min="23" max="25"/>
    <col width="11.42578125" customWidth="1" style="123" min="26" max="16384"/>
  </cols>
  <sheetData>
    <row r="1" ht="12.75" customFormat="1" customHeight="1" s="80">
      <c r="A1" s="124" t="n"/>
      <c r="B1" s="124" t="n"/>
      <c r="C1" s="124" t="n"/>
      <c r="D1" s="124" t="n"/>
      <c r="E1" s="124" t="n"/>
      <c r="F1" s="125" t="n"/>
      <c r="G1" s="124" t="n"/>
      <c r="H1" s="124" t="n"/>
      <c r="I1" s="124" t="n"/>
      <c r="J1" s="126" t="n"/>
      <c r="K1" s="126" t="n"/>
      <c r="L1" s="124" t="n"/>
      <c r="M1" s="124" t="n"/>
      <c r="N1" s="124" t="n"/>
      <c r="O1" s="124" t="n"/>
      <c r="P1" s="124" t="n"/>
      <c r="Q1" s="124" t="n"/>
      <c r="R1" s="124" t="n"/>
      <c r="S1" s="124" t="n"/>
      <c r="T1" s="78" t="inlineStr">
        <is>
          <t>Tarjeta No.: 001/2024</t>
        </is>
      </c>
      <c r="U1" s="127" t="n"/>
    </row>
    <row r="2" ht="12.75" customFormat="1" customHeight="1" s="80">
      <c r="A2" s="124" t="n"/>
      <c r="B2" s="124" t="n"/>
      <c r="C2" s="124" t="n"/>
      <c r="D2" s="124" t="n"/>
      <c r="E2" s="124" t="n"/>
      <c r="F2" s="125" t="n"/>
      <c r="G2" s="124" t="n"/>
      <c r="H2" s="81" t="inlineStr">
        <is>
          <t xml:space="preserve">SERVICIO GENERAL DE IDENTIFICACION PERSONAL </t>
        </is>
      </c>
      <c r="I2" s="124" t="n"/>
      <c r="J2" s="126" t="n"/>
      <c r="K2" s="126" t="n"/>
      <c r="L2" s="124" t="n"/>
      <c r="M2" s="124" t="n"/>
      <c r="N2" s="124" t="n"/>
      <c r="O2" s="124" t="n"/>
      <c r="P2" s="78" t="n"/>
      <c r="Q2" s="124" t="n"/>
      <c r="R2" s="124" t="n"/>
      <c r="S2" s="124" t="n"/>
      <c r="T2" s="78" t="inlineStr">
        <is>
          <t>FORM: AV-200</t>
        </is>
      </c>
      <c r="U2" s="127" t="n"/>
    </row>
    <row r="3" ht="12.75" customFormat="1" customHeight="1" s="80">
      <c r="A3" s="124" t="n"/>
      <c r="B3" s="124" t="n"/>
      <c r="C3" s="124" t="n"/>
      <c r="D3" s="124" t="n"/>
      <c r="E3" s="124" t="n"/>
      <c r="F3" s="125" t="n"/>
      <c r="G3" s="124" t="n"/>
      <c r="H3" s="81" t="inlineStr">
        <is>
          <t>LEY N° 0145 DEL 27 DE JUNIO DEL 2011</t>
        </is>
      </c>
      <c r="I3" s="124" t="n"/>
      <c r="J3" s="126" t="n"/>
      <c r="K3" s="126" t="n"/>
      <c r="L3" s="124" t="n"/>
      <c r="M3" s="124" t="n"/>
      <c r="N3" s="124" t="n"/>
      <c r="O3" s="124" t="n"/>
      <c r="P3" s="127" t="n"/>
      <c r="Q3" s="124" t="n"/>
      <c r="R3" s="124" t="n"/>
      <c r="S3" s="124" t="n"/>
      <c r="T3" s="124" t="n"/>
      <c r="U3" s="127" t="n"/>
    </row>
    <row r="4" ht="12.75" customFormat="1" customHeight="1" s="80">
      <c r="A4" s="124" t="n"/>
      <c r="B4" s="124" t="n"/>
      <c r="C4" s="124" t="n"/>
      <c r="D4" s="124" t="n"/>
      <c r="E4" s="124" t="n"/>
      <c r="F4" s="125" t="n"/>
      <c r="G4" s="124" t="n"/>
      <c r="H4" s="81" t="n"/>
      <c r="I4" s="124" t="n"/>
      <c r="J4" s="126" t="n"/>
      <c r="K4" s="126" t="n"/>
      <c r="L4" s="124" t="n"/>
      <c r="M4" s="124" t="n"/>
      <c r="N4" s="124" t="n"/>
      <c r="O4" s="124" t="n"/>
      <c r="P4" s="78" t="n"/>
      <c r="Q4" s="124" t="n"/>
      <c r="R4" s="124" t="n"/>
      <c r="S4" s="124" t="n"/>
      <c r="T4" s="124" t="n"/>
      <c r="U4" s="127" t="n"/>
    </row>
    <row r="5" ht="12.75" customFormat="1" customHeight="1" s="80">
      <c r="A5" s="124" t="n"/>
      <c r="B5" s="124" t="n"/>
      <c r="C5" s="124" t="n"/>
      <c r="D5" s="124" t="n"/>
      <c r="E5" s="124" t="n"/>
      <c r="F5" s="125" t="n"/>
      <c r="G5" s="124" t="n"/>
      <c r="H5" s="82" t="inlineStr">
        <is>
          <t>KARDEX VALORADO DE EXISTENCIAS DE MATERIAL VALORADO</t>
        </is>
      </c>
      <c r="I5" s="124" t="n"/>
      <c r="J5" s="126" t="n"/>
      <c r="K5" s="126" t="n"/>
      <c r="L5" s="124" t="n"/>
      <c r="M5" s="124" t="n"/>
      <c r="N5" s="124" t="n"/>
      <c r="O5" s="124" t="n"/>
      <c r="P5" s="124" t="n"/>
      <c r="Q5" s="124" t="n"/>
      <c r="R5" s="124" t="n"/>
      <c r="S5" s="124" t="n"/>
      <c r="T5" s="124" t="n"/>
      <c r="U5" s="127" t="n"/>
    </row>
    <row r="6" ht="12.75" customFormat="1" customHeight="1" s="80">
      <c r="A6" s="124" t="n"/>
      <c r="B6" s="124" t="n"/>
      <c r="C6" s="124" t="n"/>
      <c r="D6" s="124" t="n"/>
      <c r="E6" s="124" t="n"/>
      <c r="F6" s="125" t="n"/>
      <c r="G6" s="124" t="n"/>
      <c r="H6" s="85">
        <f>[1]INICIO!C9</f>
        <v/>
      </c>
      <c r="I6" s="124" t="n"/>
      <c r="J6" s="126" t="n"/>
      <c r="K6" s="126" t="n"/>
      <c r="L6" s="124" t="n"/>
      <c r="M6" s="124" t="n"/>
      <c r="N6" s="124" t="n"/>
      <c r="O6" s="124" t="n"/>
      <c r="P6" s="124" t="n"/>
      <c r="Q6" s="124" t="n"/>
      <c r="R6" s="124" t="n"/>
      <c r="S6" s="124" t="n"/>
      <c r="T6" s="124" t="n"/>
      <c r="U6" s="127" t="n"/>
    </row>
    <row r="7" ht="12.75" customFormat="1" customHeight="1" s="80">
      <c r="A7" s="124" t="n"/>
      <c r="B7" s="124" t="n"/>
      <c r="C7" s="124" t="n"/>
      <c r="D7" s="124" t="n"/>
      <c r="E7" s="124" t="n"/>
      <c r="F7" s="125" t="n"/>
      <c r="G7" s="124" t="n"/>
      <c r="H7" s="86" t="n"/>
      <c r="I7" s="124" t="n"/>
      <c r="J7" s="126" t="n"/>
      <c r="K7" s="126" t="n"/>
      <c r="L7" s="124" t="n"/>
      <c r="M7" s="124" t="n"/>
      <c r="N7" s="124" t="n"/>
      <c r="O7" s="124" t="n"/>
      <c r="P7" s="124" t="n"/>
      <c r="Q7" s="124" t="n"/>
      <c r="R7" s="124" t="n"/>
      <c r="S7" s="124" t="n"/>
      <c r="T7" s="124" t="n"/>
      <c r="U7" s="127" t="n"/>
    </row>
    <row r="8" ht="12.75" customFormat="1" customHeight="1" s="80">
      <c r="A8" s="124" t="n"/>
      <c r="B8" s="124" t="n"/>
      <c r="C8" s="124" t="n"/>
      <c r="D8" s="124" t="n"/>
      <c r="E8" s="124" t="n"/>
      <c r="F8" s="125" t="n"/>
      <c r="G8" s="124" t="n"/>
      <c r="H8" s="124" t="n"/>
      <c r="I8" s="124" t="n"/>
      <c r="J8" s="126" t="n"/>
      <c r="K8" s="126" t="n"/>
      <c r="L8" s="124" t="n"/>
      <c r="M8" s="124" t="n"/>
      <c r="N8" s="124" t="n"/>
      <c r="O8" s="87" t="n"/>
      <c r="P8" s="124" t="n"/>
      <c r="Q8" s="124" t="n"/>
      <c r="R8" s="124" t="n"/>
      <c r="S8" s="124" t="n"/>
      <c r="T8" s="124" t="n"/>
      <c r="U8" s="127" t="n"/>
    </row>
    <row r="9" ht="12.75" customFormat="1" customHeight="1" s="80">
      <c r="A9" s="88" t="inlineStr">
        <is>
          <t>Codigo Material:</t>
        </is>
      </c>
      <c r="B9" s="128" t="n"/>
      <c r="C9" s="129" t="inlineStr">
        <is>
          <t>CI002</t>
        </is>
      </c>
      <c r="D9" s="124" t="n"/>
      <c r="E9" s="124" t="n"/>
      <c r="F9" s="125" t="n"/>
      <c r="G9" s="124" t="n"/>
      <c r="H9" s="124" t="n"/>
      <c r="I9" s="124" t="n"/>
      <c r="J9" s="126" t="n"/>
      <c r="K9" s="126" t="n"/>
      <c r="L9" s="124" t="n"/>
      <c r="M9" s="124" t="n"/>
      <c r="N9" s="90" t="inlineStr">
        <is>
          <t>Existencia mínima:</t>
        </is>
      </c>
      <c r="O9" s="124" t="n"/>
      <c r="P9" s="124" t="inlineStr">
        <is>
          <t>cant. producc.5dias</t>
        </is>
      </c>
      <c r="Q9" s="124" t="n"/>
      <c r="R9" s="124" t="n"/>
      <c r="S9" s="124" t="n"/>
      <c r="T9" s="124" t="n"/>
      <c r="U9" s="127" t="n"/>
    </row>
    <row r="10" ht="12.75" customFormat="1" customHeight="1" s="80">
      <c r="A10" s="88" t="inlineStr">
        <is>
          <t>Nombre Material:</t>
        </is>
      </c>
      <c r="B10" s="128" t="n"/>
      <c r="C10" s="130" t="inlineStr">
        <is>
          <t>Laminas Plasticas</t>
        </is>
      </c>
      <c r="D10" s="124" t="n"/>
      <c r="E10" s="124" t="n"/>
      <c r="F10" s="125" t="n"/>
      <c r="G10" s="124" t="n"/>
      <c r="H10" s="124" t="n"/>
      <c r="I10" s="124" t="n"/>
      <c r="J10" s="126" t="n"/>
      <c r="K10" s="126" t="n"/>
      <c r="L10" s="124" t="n"/>
      <c r="M10" s="124" t="n"/>
      <c r="N10" s="90" t="inlineStr">
        <is>
          <t>Existencia máxima:</t>
        </is>
      </c>
      <c r="O10" s="124" t="n"/>
      <c r="P10" s="124" t="inlineStr">
        <is>
          <t>cant. producc.15 dias</t>
        </is>
      </c>
      <c r="Q10" s="124" t="n"/>
      <c r="R10" s="124" t="n"/>
      <c r="S10" s="124" t="n"/>
      <c r="T10" s="124" t="n"/>
      <c r="U10" s="127" t="n"/>
    </row>
    <row r="11" ht="12.75" customFormat="1" customHeight="1" s="80">
      <c r="A11" s="88" t="inlineStr">
        <is>
          <t>Unidad de Medida:</t>
        </is>
      </c>
      <c r="B11" s="128" t="n"/>
      <c r="C11" s="130" t="inlineStr">
        <is>
          <t>Pieza(s)</t>
        </is>
      </c>
      <c r="D11" s="124" t="n"/>
      <c r="E11" s="124" t="n"/>
      <c r="F11" s="125" t="n"/>
      <c r="G11" s="124" t="n"/>
      <c r="H11" s="124" t="n"/>
      <c r="I11" s="124" t="n"/>
      <c r="J11" s="126" t="n"/>
      <c r="K11" s="126" t="n"/>
      <c r="L11" s="124" t="n"/>
      <c r="M11" s="124" t="n"/>
      <c r="N11" s="90" t="inlineStr">
        <is>
          <t>Metodo de Valuacion:</t>
        </is>
      </c>
      <c r="O11" s="124" t="n"/>
      <c r="P11" s="124" t="inlineStr">
        <is>
          <t>PEPS</t>
        </is>
      </c>
      <c r="Q11" s="124" t="n"/>
      <c r="R11" s="124" t="n"/>
      <c r="S11" s="124" t="n"/>
      <c r="T11" s="124" t="n"/>
      <c r="U11" s="127" t="n"/>
    </row>
    <row r="12" ht="13.5" customFormat="1" customHeight="1" s="80" thickBot="1">
      <c r="A12" s="124" t="n"/>
      <c r="B12" s="124" t="n"/>
      <c r="C12" s="124" t="n"/>
      <c r="D12" s="124" t="n"/>
      <c r="E12" s="124" t="n"/>
      <c r="F12" s="125" t="n"/>
      <c r="G12" s="124" t="n"/>
      <c r="H12" s="124" t="n"/>
      <c r="I12" s="124" t="n"/>
      <c r="J12" s="126" t="n"/>
      <c r="K12" s="126" t="n"/>
      <c r="L12" s="124" t="n"/>
      <c r="M12" s="124" t="n"/>
      <c r="N12" s="90" t="inlineStr">
        <is>
          <t>Partida Presupuestaria:</t>
        </is>
      </c>
      <c r="O12" s="124" t="n"/>
      <c r="P12" s="124" t="inlineStr">
        <is>
          <t>________</t>
        </is>
      </c>
      <c r="Q12" s="124" t="n"/>
      <c r="R12" s="124" t="n"/>
      <c r="S12" s="124" t="n"/>
      <c r="T12" s="124" t="n"/>
      <c r="U12" s="127" t="n"/>
    </row>
    <row r="13" ht="13.5" customFormat="1" customHeight="1" s="80" thickBot="1">
      <c r="A13" s="521" t="inlineStr">
        <is>
          <t>Nº</t>
        </is>
      </c>
      <c r="B13" s="524" t="inlineStr">
        <is>
          <t>Fecha Operación</t>
        </is>
      </c>
      <c r="C13" s="524" t="inlineStr">
        <is>
          <t>Doc. de Soporte</t>
        </is>
      </c>
      <c r="D13" s="92" t="inlineStr">
        <is>
          <t>Detalle de Operacion</t>
        </is>
      </c>
      <c r="E13" s="93" t="n"/>
      <c r="F13" s="526" t="inlineStr">
        <is>
          <t>SERIE</t>
        </is>
      </c>
      <c r="G13" s="131" t="n"/>
      <c r="H13" s="132" t="inlineStr">
        <is>
          <t xml:space="preserve">E N T R A D A S </t>
        </is>
      </c>
      <c r="I13" s="133" t="n"/>
      <c r="J13" s="521" t="inlineStr">
        <is>
          <t xml:space="preserve">S A L I D A S </t>
        </is>
      </c>
      <c r="K13" s="522" t="n"/>
      <c r="L13" s="523" t="n"/>
      <c r="M13" s="524" t="inlineStr">
        <is>
          <t>SALDO FISICO</t>
        </is>
      </c>
      <c r="N13" s="133" t="n"/>
      <c r="O13" s="521" t="inlineStr">
        <is>
          <t>S A L D O S  (rangos)</t>
        </is>
      </c>
      <c r="P13" s="133" t="n"/>
      <c r="Q13" s="524" t="inlineStr">
        <is>
          <t>COSTO UNITARIO</t>
        </is>
      </c>
      <c r="R13" s="521" t="inlineStr">
        <is>
          <t>COSTOS</t>
        </is>
      </c>
      <c r="S13" s="522" t="n"/>
      <c r="T13" s="523" t="n"/>
      <c r="U13" s="127" t="n"/>
    </row>
    <row r="14" ht="12.75" customFormat="1" customHeight="1" s="80" thickBot="1">
      <c r="A14" s="525" t="n"/>
      <c r="B14" s="525" t="n"/>
      <c r="C14" s="525" t="n"/>
      <c r="D14" s="95" t="n"/>
      <c r="E14" s="96" t="n"/>
      <c r="F14" s="527" t="n"/>
      <c r="G14" s="134" t="inlineStr">
        <is>
          <t xml:space="preserve">Nro Inicio </t>
        </is>
      </c>
      <c r="H14" s="134" t="inlineStr">
        <is>
          <t xml:space="preserve">Nro Fin </t>
        </is>
      </c>
      <c r="I14" s="97" t="inlineStr">
        <is>
          <t xml:space="preserve">Cant.TOTAL </t>
        </is>
      </c>
      <c r="J14" s="134" t="inlineStr">
        <is>
          <t xml:space="preserve">Nro Inicio </t>
        </is>
      </c>
      <c r="K14" s="134" t="inlineStr">
        <is>
          <t xml:space="preserve">Nro Fin </t>
        </is>
      </c>
      <c r="L14" s="97" t="inlineStr">
        <is>
          <t xml:space="preserve">Cant.TOTAL </t>
        </is>
      </c>
      <c r="M14" s="525" t="n"/>
      <c r="N14" s="97" t="inlineStr">
        <is>
          <t xml:space="preserve">Nro Ini. </t>
        </is>
      </c>
      <c r="O14" s="97" t="inlineStr">
        <is>
          <t>Nro Fin</t>
        </is>
      </c>
      <c r="P14" s="97" t="inlineStr">
        <is>
          <t xml:space="preserve">Cant.TOTAL </t>
        </is>
      </c>
      <c r="Q14" s="525" t="n"/>
      <c r="R14" s="97" t="inlineStr">
        <is>
          <t xml:space="preserve">ENTRADAS </t>
        </is>
      </c>
      <c r="S14" s="99" t="inlineStr">
        <is>
          <t xml:space="preserve">SALIDAS </t>
        </is>
      </c>
      <c r="T14" s="100" t="inlineStr">
        <is>
          <t>SALDO</t>
        </is>
      </c>
      <c r="U14" s="101" t="inlineStr">
        <is>
          <t>Obs</t>
        </is>
      </c>
    </row>
    <row r="15" ht="12.75" customFormat="1" customHeight="1" s="80">
      <c r="A15" s="102" t="n">
        <v>1</v>
      </c>
      <c r="B15" s="528" t="n">
        <v>45293</v>
      </c>
      <c r="C15" s="531" t="inlineStr">
        <is>
          <t>INVENTARIO DEL MES ANTERIOR</t>
        </is>
      </c>
      <c r="D15" s="530" t="n"/>
      <c r="E15" s="530" t="inlineStr">
        <is>
          <t>SALDO INICIAL</t>
        </is>
      </c>
      <c r="F15" s="267" t="inlineStr">
        <is>
          <t>H5-P1</t>
        </is>
      </c>
      <c r="G15" s="135" t="n"/>
      <c r="H15" s="135" t="n"/>
      <c r="I15" s="102" t="n"/>
      <c r="J15" s="135" t="n"/>
      <c r="K15" s="135" t="n"/>
      <c r="L15" s="102" t="n"/>
      <c r="M15" s="114">
        <f>+O15-N15+1</f>
        <v/>
      </c>
      <c r="N15" s="530" t="n">
        <v>2339155</v>
      </c>
      <c r="O15" s="530" t="n">
        <v>2339400</v>
      </c>
      <c r="P15" s="102">
        <f>+O15-N15+1</f>
        <v/>
      </c>
      <c r="Q15" s="136" t="n">
        <v>1.57</v>
      </c>
      <c r="R15" s="137">
        <f>+I15*Q15</f>
        <v/>
      </c>
      <c r="S15" s="137">
        <f>+L15*Q15</f>
        <v/>
      </c>
      <c r="T15" s="137">
        <f>+(M15*Q15)</f>
        <v/>
      </c>
      <c r="U15" s="138" t="n"/>
    </row>
    <row r="16" ht="15" customFormat="1" customHeight="1" s="80">
      <c r="A16" s="102" t="n">
        <v>2</v>
      </c>
      <c r="B16" s="529" t="n"/>
      <c r="C16" s="529" t="n"/>
      <c r="D16" s="530" t="n"/>
      <c r="E16" s="529" t="n"/>
      <c r="F16" s="267" t="inlineStr">
        <is>
          <t>H5-P1</t>
        </is>
      </c>
      <c r="G16" s="135" t="n"/>
      <c r="H16" s="135" t="n"/>
      <c r="I16" s="102" t="n"/>
      <c r="J16" s="135" t="n"/>
      <c r="K16" s="135" t="n"/>
      <c r="L16" s="102" t="n"/>
      <c r="M16" s="114">
        <f>+O16-N16+1</f>
        <v/>
      </c>
      <c r="N16" s="530" t="n">
        <v>2511901</v>
      </c>
      <c r="O16" s="530" t="n">
        <v>2515400</v>
      </c>
      <c r="P16" s="102">
        <f>+O16-N16+1</f>
        <v/>
      </c>
      <c r="Q16" s="136" t="n">
        <v>1.57</v>
      </c>
      <c r="R16" s="137">
        <f>+I16*Q16</f>
        <v/>
      </c>
      <c r="S16" s="137">
        <f>+L16*Q16</f>
        <v/>
      </c>
      <c r="T16" s="137">
        <f>+(M16*Q16)</f>
        <v/>
      </c>
      <c r="U16" s="138" t="n"/>
    </row>
    <row r="17" ht="15" customFormat="1" customHeight="1" s="80">
      <c r="A17" s="102" t="n">
        <v>3</v>
      </c>
      <c r="B17" s="529" t="n"/>
      <c r="C17" s="529" t="n"/>
      <c r="D17" s="530" t="n"/>
      <c r="E17" s="529" t="n"/>
      <c r="F17" s="267" t="inlineStr">
        <is>
          <t>H5-P1</t>
        </is>
      </c>
      <c r="G17" s="135" t="n"/>
      <c r="H17" s="135" t="n"/>
      <c r="I17" s="102" t="n"/>
      <c r="J17" s="135" t="n"/>
      <c r="K17" s="135" t="n"/>
      <c r="L17" s="102" t="n"/>
      <c r="M17" s="114">
        <f>+O17-N17+1</f>
        <v/>
      </c>
      <c r="N17" s="530" t="n">
        <v>2338952</v>
      </c>
      <c r="O17" s="530" t="n">
        <v>2338979</v>
      </c>
      <c r="P17" s="102">
        <f>+O17-N17+1</f>
        <v/>
      </c>
      <c r="Q17" s="136" t="n">
        <v>1.57</v>
      </c>
      <c r="R17" s="137">
        <f>+I17*Q17</f>
        <v/>
      </c>
      <c r="S17" s="137">
        <f>+L17*Q17</f>
        <v/>
      </c>
      <c r="T17" s="137">
        <f>+(M17*Q17)</f>
        <v/>
      </c>
      <c r="U17" s="138" t="n"/>
    </row>
    <row r="18" ht="15" customFormat="1" customHeight="1" s="80">
      <c r="A18" s="102" t="n">
        <v>4</v>
      </c>
      <c r="B18" s="529" t="n"/>
      <c r="C18" s="529" t="n"/>
      <c r="D18" s="530" t="n"/>
      <c r="E18" s="529" t="n"/>
      <c r="F18" s="267" t="inlineStr">
        <is>
          <t>H5-P1</t>
        </is>
      </c>
      <c r="G18" s="135" t="n"/>
      <c r="H18" s="135" t="n"/>
      <c r="I18" s="102" t="n"/>
      <c r="J18" s="135" t="n"/>
      <c r="K18" s="135" t="n"/>
      <c r="L18" s="102" t="n"/>
      <c r="M18" s="114">
        <f>+O18-N18+1</f>
        <v/>
      </c>
      <c r="N18" s="530" t="n">
        <v>2339010</v>
      </c>
      <c r="O18" s="530" t="n">
        <v>2339039</v>
      </c>
      <c r="P18" s="102">
        <f>+O18-N18+1</f>
        <v/>
      </c>
      <c r="Q18" s="136" t="n">
        <v>1.57</v>
      </c>
      <c r="R18" s="137">
        <f>+I18*Q18</f>
        <v/>
      </c>
      <c r="S18" s="137">
        <f>+L18*Q18</f>
        <v/>
      </c>
      <c r="T18" s="137">
        <f>+(M18*Q18)</f>
        <v/>
      </c>
      <c r="U18" s="138" t="n"/>
    </row>
    <row r="19" ht="15" customFormat="1" customHeight="1" s="80">
      <c r="A19" s="102" t="n">
        <v>5</v>
      </c>
      <c r="B19" s="529" t="n"/>
      <c r="C19" s="529" t="n"/>
      <c r="D19" s="530" t="n"/>
      <c r="E19" s="529" t="n"/>
      <c r="F19" s="267" t="inlineStr">
        <is>
          <t>H5-P1</t>
        </is>
      </c>
      <c r="G19" s="135" t="n"/>
      <c r="H19" s="135" t="n"/>
      <c r="I19" s="102" t="n"/>
      <c r="J19" s="135" t="n"/>
      <c r="K19" s="135" t="n"/>
      <c r="L19" s="102" t="n"/>
      <c r="M19" s="114">
        <f>+O19-N19+1</f>
        <v/>
      </c>
      <c r="N19" s="530" t="n">
        <v>2339063</v>
      </c>
      <c r="O19" s="530" t="n">
        <v>2339099</v>
      </c>
      <c r="P19" s="102">
        <f>+O19-N19+1</f>
        <v/>
      </c>
      <c r="Q19" s="136" t="n">
        <v>1.57</v>
      </c>
      <c r="R19" s="137">
        <f>+I19*Q19</f>
        <v/>
      </c>
      <c r="S19" s="137">
        <f>+L19*Q19</f>
        <v/>
      </c>
      <c r="T19" s="137">
        <f>+(M19*Q19)</f>
        <v/>
      </c>
      <c r="U19" s="138" t="n"/>
    </row>
    <row r="20" ht="15" customFormat="1" customHeight="1" s="80">
      <c r="A20" s="102" t="n">
        <v>6</v>
      </c>
      <c r="B20" s="529" t="n"/>
      <c r="C20" s="529" t="n"/>
      <c r="D20" s="530" t="n"/>
      <c r="E20" s="529" t="n"/>
      <c r="F20" s="267" t="inlineStr">
        <is>
          <t>H5-P1</t>
        </is>
      </c>
      <c r="G20" s="135" t="n"/>
      <c r="H20" s="135" t="n"/>
      <c r="I20" s="102" t="n"/>
      <c r="J20" s="135" t="n"/>
      <c r="K20" s="135" t="n"/>
      <c r="L20" s="102" t="n"/>
      <c r="M20" s="114">
        <f>+O20-N20+1</f>
        <v/>
      </c>
      <c r="N20" s="530" t="n">
        <v>2338598</v>
      </c>
      <c r="O20" s="530" t="n">
        <v>2338623</v>
      </c>
      <c r="P20" s="102">
        <f>+O20-N20+1</f>
        <v/>
      </c>
      <c r="Q20" s="136" t="n">
        <v>1.57</v>
      </c>
      <c r="R20" s="137">
        <f>+I20*Q20</f>
        <v/>
      </c>
      <c r="S20" s="137">
        <f>+L20*Q20</f>
        <v/>
      </c>
      <c r="T20" s="137">
        <f>+(M20*Q20)</f>
        <v/>
      </c>
      <c r="U20" s="138" t="n"/>
    </row>
    <row r="21" ht="15" customFormat="1" customHeight="1" s="80">
      <c r="A21" s="102" t="n">
        <v>7</v>
      </c>
      <c r="B21" s="529" t="n"/>
      <c r="C21" s="529" t="n"/>
      <c r="D21" s="530" t="n"/>
      <c r="E21" s="529" t="n"/>
      <c r="F21" s="267" t="inlineStr">
        <is>
          <t>H5-P1</t>
        </is>
      </c>
      <c r="G21" s="135" t="n"/>
      <c r="H21" s="135" t="n"/>
      <c r="I21" s="102" t="n"/>
      <c r="J21" s="135" t="n"/>
      <c r="K21" s="135" t="n"/>
      <c r="L21" s="102" t="n"/>
      <c r="M21" s="114">
        <f>+O21-N21+1</f>
        <v/>
      </c>
      <c r="N21" s="530" t="n">
        <v>2339119</v>
      </c>
      <c r="O21" s="530" t="n">
        <v>2339154</v>
      </c>
      <c r="P21" s="102">
        <f>+O21-N21+1</f>
        <v/>
      </c>
      <c r="Q21" s="136" t="n">
        <v>1.57</v>
      </c>
      <c r="R21" s="137">
        <f>+I21*Q21</f>
        <v/>
      </c>
      <c r="S21" s="137">
        <f>+L21*Q21</f>
        <v/>
      </c>
      <c r="T21" s="137">
        <f>+(M21*Q21)</f>
        <v/>
      </c>
      <c r="U21" s="138" t="n"/>
    </row>
    <row r="22" ht="15" customFormat="1" customHeight="1" s="80">
      <c r="A22" s="102" t="n">
        <v>8</v>
      </c>
      <c r="B22" s="551" t="n"/>
      <c r="C22" s="551" t="n"/>
      <c r="D22" s="530" t="n"/>
      <c r="E22" s="551" t="n"/>
      <c r="F22" s="267" t="inlineStr">
        <is>
          <t>H5-P1</t>
        </is>
      </c>
      <c r="G22" s="135" t="n"/>
      <c r="H22" s="135" t="n"/>
      <c r="I22" s="102" t="n"/>
      <c r="J22" s="135" t="n"/>
      <c r="K22" s="135" t="n"/>
      <c r="L22" s="102" t="n"/>
      <c r="M22" s="114">
        <f>+O22-N22+1</f>
        <v/>
      </c>
      <c r="N22" s="530" t="n">
        <v>2336631</v>
      </c>
      <c r="O22" s="530" t="n">
        <v>2336658</v>
      </c>
      <c r="P22" s="102">
        <f>+O22-N22+1</f>
        <v/>
      </c>
      <c r="Q22" s="136" t="n">
        <v>1.57</v>
      </c>
      <c r="R22" s="137">
        <f>+I22*Q22</f>
        <v/>
      </c>
      <c r="S22" s="137">
        <f>+L22*Q22</f>
        <v/>
      </c>
      <c r="T22" s="137">
        <f>+(M22*Q22)</f>
        <v/>
      </c>
      <c r="U22" s="138" t="n"/>
    </row>
    <row r="23" ht="12.75" customFormat="1" customHeight="1" s="80">
      <c r="A23" s="102" t="n">
        <v>13</v>
      </c>
      <c r="B23" s="139" t="n"/>
      <c r="C23" s="140" t="n"/>
      <c r="D23" s="140" t="n"/>
      <c r="E23" s="140" t="n"/>
      <c r="F23" s="141" t="n"/>
      <c r="G23" s="142" t="n"/>
      <c r="H23" s="142" t="n"/>
      <c r="I23" s="114" t="n"/>
      <c r="J23" s="142" t="n"/>
      <c r="K23" s="142" t="n"/>
      <c r="L23" s="114" t="n"/>
      <c r="M23" s="296">
        <f>SUM(M15:M22)</f>
        <v/>
      </c>
      <c r="N23" s="114" t="n"/>
      <c r="O23" s="114" t="n"/>
      <c r="P23" s="114">
        <f>SUM(P15:P22)</f>
        <v/>
      </c>
      <c r="Q23" s="115" t="n"/>
      <c r="R23" s="143">
        <f>+I23*Q23</f>
        <v/>
      </c>
      <c r="S23" s="143">
        <f>+L23*Q23</f>
        <v/>
      </c>
      <c r="T23" s="143">
        <f>SUM(T15:T22)</f>
        <v/>
      </c>
      <c r="U23" s="144" t="n"/>
    </row>
    <row r="24" ht="15" customHeight="1" s="335">
      <c r="B24" t="inlineStr">
        <is>
          <t>02/05/2024</t>
        </is>
      </c>
      <c r="C24" t="inlineStr">
        <is>
          <t>2817771</t>
        </is>
      </c>
      <c r="E24" t="inlineStr">
        <is>
          <t>ENTREGADO A ANELY CACERES PECHO</t>
        </is>
      </c>
      <c r="F24" t="inlineStr">
        <is>
          <t>H5-P1</t>
        </is>
      </c>
      <c r="J24" t="n">
        <v>2339275</v>
      </c>
      <c r="K24" t="n">
        <v>2339314</v>
      </c>
      <c r="L24" t="n">
        <v>40</v>
      </c>
      <c r="M24" s="550">
        <f>M23+I24-L24</f>
        <v/>
      </c>
      <c r="N24" t="inlineStr">
        <is>
          <t>--</t>
        </is>
      </c>
      <c r="O24" t="inlineStr">
        <is>
          <t>--</t>
        </is>
      </c>
      <c r="P24">
        <f>M24</f>
        <v/>
      </c>
      <c r="R24">
        <f>I24*Q24</f>
        <v/>
      </c>
      <c r="S24">
        <f>L24*Q24</f>
        <v/>
      </c>
      <c r="T24">
        <f>T23+R24-S24</f>
        <v/>
      </c>
    </row>
    <row r="25" ht="15" customHeight="1" s="335">
      <c r="B25" t="inlineStr">
        <is>
          <t>02/05/2024</t>
        </is>
      </c>
      <c r="C25" t="inlineStr">
        <is>
          <t>2817771</t>
        </is>
      </c>
      <c r="E25" t="inlineStr">
        <is>
          <t>ENTREGADO A ANELY CACERES PECHO</t>
        </is>
      </c>
      <c r="F25" t="inlineStr">
        <is>
          <t>H5-P1</t>
        </is>
      </c>
      <c r="J25" t="n">
        <v>2339010</v>
      </c>
      <c r="K25" t="n">
        <v>2339039</v>
      </c>
      <c r="L25" t="n">
        <v>30</v>
      </c>
      <c r="M25" s="550">
        <f>M24+I25-L25</f>
        <v/>
      </c>
      <c r="N25" t="inlineStr">
        <is>
          <t>--</t>
        </is>
      </c>
      <c r="O25" t="inlineStr">
        <is>
          <t>--</t>
        </is>
      </c>
      <c r="P25">
        <f>M25</f>
        <v/>
      </c>
      <c r="R25">
        <f>I25*Q25</f>
        <v/>
      </c>
      <c r="S25">
        <f>L25*Q25</f>
        <v/>
      </c>
      <c r="T25">
        <f>T24+R25-S25</f>
        <v/>
      </c>
    </row>
    <row r="26" ht="15" customHeight="1" s="335">
      <c r="B26" t="inlineStr">
        <is>
          <t>02/05/2024</t>
        </is>
      </c>
      <c r="C26" t="inlineStr">
        <is>
          <t>2817771</t>
        </is>
      </c>
      <c r="E26" t="inlineStr">
        <is>
          <t>DEVOLUCION DE ANELY CACERES PECHO</t>
        </is>
      </c>
      <c r="F26" t="inlineStr">
        <is>
          <t>H5-P1</t>
        </is>
      </c>
      <c r="G26" t="n">
        <v>2339304</v>
      </c>
      <c r="H26" t="n">
        <v>2339314</v>
      </c>
      <c r="I26" t="n">
        <v>11</v>
      </c>
      <c r="M26" s="550">
        <f>M25+I26-L26</f>
        <v/>
      </c>
      <c r="N26" t="inlineStr">
        <is>
          <t>--</t>
        </is>
      </c>
      <c r="O26" t="inlineStr">
        <is>
          <t>--</t>
        </is>
      </c>
      <c r="P26">
        <f>M26</f>
        <v/>
      </c>
      <c r="R26">
        <f>I26*Q26</f>
        <v/>
      </c>
      <c r="S26">
        <f>L26*Q26</f>
        <v/>
      </c>
      <c r="T26">
        <f>T25+R26-S26</f>
        <v/>
      </c>
    </row>
    <row r="27" ht="15" customHeight="1" s="335">
      <c r="B27" t="inlineStr">
        <is>
          <t>02/05/2024</t>
        </is>
      </c>
      <c r="C27" t="inlineStr">
        <is>
          <t>2817778</t>
        </is>
      </c>
      <c r="E27" t="inlineStr">
        <is>
          <t>ENTREGADO A BOLIVIA MAR PALMERO TILILA</t>
        </is>
      </c>
      <c r="F27" t="inlineStr">
        <is>
          <t>H5-P1</t>
        </is>
      </c>
      <c r="J27" t="n">
        <v>2511919</v>
      </c>
      <c r="K27" t="n">
        <v>2511966</v>
      </c>
      <c r="L27" t="n">
        <v>48</v>
      </c>
      <c r="M27" s="550">
        <f>M26+I27-L27</f>
        <v/>
      </c>
      <c r="N27" t="inlineStr">
        <is>
          <t>--</t>
        </is>
      </c>
      <c r="O27" t="inlineStr">
        <is>
          <t>--</t>
        </is>
      </c>
      <c r="P27">
        <f>M27</f>
        <v/>
      </c>
      <c r="R27">
        <f>I27*Q27</f>
        <v/>
      </c>
      <c r="S27">
        <f>L27*Q27</f>
        <v/>
      </c>
      <c r="T27">
        <f>T26+R27-S27</f>
        <v/>
      </c>
    </row>
    <row r="28" ht="15" customHeight="1" s="335">
      <c r="B28" t="inlineStr">
        <is>
          <t>02/05/2024</t>
        </is>
      </c>
      <c r="C28" t="inlineStr">
        <is>
          <t>2817778</t>
        </is>
      </c>
      <c r="E28" t="inlineStr">
        <is>
          <t>ENTREGADO A BOLIVIA MAR PALMERO TILILA</t>
        </is>
      </c>
      <c r="F28" t="inlineStr">
        <is>
          <t>H5-P1</t>
        </is>
      </c>
      <c r="J28" t="n">
        <v>2336631</v>
      </c>
      <c r="K28" t="n">
        <v>2336658</v>
      </c>
      <c r="L28" t="n">
        <v>28</v>
      </c>
      <c r="M28" s="550">
        <f>M27+I28-L28</f>
        <v/>
      </c>
      <c r="N28" t="inlineStr">
        <is>
          <t>--</t>
        </is>
      </c>
      <c r="O28" t="inlineStr">
        <is>
          <t>--</t>
        </is>
      </c>
      <c r="P28">
        <f>M28</f>
        <v/>
      </c>
      <c r="R28">
        <f>I28*Q28</f>
        <v/>
      </c>
      <c r="S28">
        <f>L28*Q28</f>
        <v/>
      </c>
      <c r="T28">
        <f>T27+R28-S28</f>
        <v/>
      </c>
    </row>
    <row r="29" ht="15" customHeight="1" s="335">
      <c r="B29" t="inlineStr">
        <is>
          <t>02/05/2024</t>
        </is>
      </c>
      <c r="C29" t="inlineStr">
        <is>
          <t>2817778</t>
        </is>
      </c>
      <c r="E29" t="inlineStr">
        <is>
          <t>DEVOLUCION DE BOLIVIA MAR PALMERO TILILA</t>
        </is>
      </c>
      <c r="F29" t="inlineStr">
        <is>
          <t>H5-P1</t>
        </is>
      </c>
      <c r="G29" t="n">
        <v>2511931</v>
      </c>
      <c r="H29" t="n">
        <v>2511966</v>
      </c>
      <c r="I29" t="n">
        <v>36</v>
      </c>
      <c r="M29" s="550">
        <f>M28+I29-L29</f>
        <v/>
      </c>
      <c r="N29" t="inlineStr">
        <is>
          <t>--</t>
        </is>
      </c>
      <c r="O29" t="inlineStr">
        <is>
          <t>--</t>
        </is>
      </c>
      <c r="P29">
        <f>M29</f>
        <v/>
      </c>
      <c r="R29">
        <f>I29*Q29</f>
        <v/>
      </c>
      <c r="S29">
        <f>L29*Q29</f>
        <v/>
      </c>
      <c r="T29">
        <f>T28+R29-S29</f>
        <v/>
      </c>
    </row>
    <row r="30" ht="15" customHeight="1" s="335">
      <c r="B30" t="inlineStr">
        <is>
          <t>02/05/2024</t>
        </is>
      </c>
      <c r="C30" t="inlineStr">
        <is>
          <t>2817770</t>
        </is>
      </c>
      <c r="E30" t="inlineStr">
        <is>
          <t>ENTREGADO A FELIX MARQUINA FERNANDEZ</t>
        </is>
      </c>
      <c r="F30" t="inlineStr">
        <is>
          <t>H5-P1</t>
        </is>
      </c>
      <c r="J30" t="n">
        <v>2338952</v>
      </c>
      <c r="K30" t="n">
        <v>2338979</v>
      </c>
      <c r="L30" t="n">
        <v>28</v>
      </c>
      <c r="M30" s="550">
        <f>M29+I30-L30</f>
        <v/>
      </c>
      <c r="N30" t="inlineStr">
        <is>
          <t>--</t>
        </is>
      </c>
      <c r="O30" t="inlineStr">
        <is>
          <t>--</t>
        </is>
      </c>
      <c r="P30">
        <f>M30</f>
        <v/>
      </c>
      <c r="R30">
        <f>I30*Q30</f>
        <v/>
      </c>
      <c r="S30">
        <f>L30*Q30</f>
        <v/>
      </c>
      <c r="T30">
        <f>T29+R30-S30</f>
        <v/>
      </c>
    </row>
    <row r="31" ht="15" customHeight="1" s="335">
      <c r="B31" t="inlineStr">
        <is>
          <t>02/05/2024</t>
        </is>
      </c>
      <c r="C31" t="inlineStr">
        <is>
          <t>2817770</t>
        </is>
      </c>
      <c r="E31" t="inlineStr">
        <is>
          <t>ENTREGADO A FELIX MARQUINA FERNANDEZ</t>
        </is>
      </c>
      <c r="F31" t="inlineStr">
        <is>
          <t>H5-P1</t>
        </is>
      </c>
      <c r="J31" t="n">
        <v>2339235</v>
      </c>
      <c r="K31" t="n">
        <v>2339274</v>
      </c>
      <c r="L31" t="n">
        <v>40</v>
      </c>
      <c r="M31" s="550">
        <f>M30+I31-L31</f>
        <v/>
      </c>
      <c r="N31" t="inlineStr">
        <is>
          <t>--</t>
        </is>
      </c>
      <c r="O31" t="inlineStr">
        <is>
          <t>--</t>
        </is>
      </c>
      <c r="P31">
        <f>M31</f>
        <v/>
      </c>
      <c r="R31">
        <f>I31*Q31</f>
        <v/>
      </c>
      <c r="S31">
        <f>L31*Q31</f>
        <v/>
      </c>
      <c r="T31">
        <f>T30+R31-S31</f>
        <v/>
      </c>
    </row>
    <row r="32" ht="15" customHeight="1" s="335">
      <c r="B32" t="inlineStr">
        <is>
          <t>02/05/2024</t>
        </is>
      </c>
      <c r="C32" t="inlineStr">
        <is>
          <t>2817770</t>
        </is>
      </c>
      <c r="E32" t="inlineStr">
        <is>
          <t>DEVOLUCION DE FELIX MARQUINA FERNANDEZ</t>
        </is>
      </c>
      <c r="F32" t="inlineStr">
        <is>
          <t>H5-P1</t>
        </is>
      </c>
      <c r="G32" t="n">
        <v>2339247</v>
      </c>
      <c r="H32" t="n">
        <v>2339274</v>
      </c>
      <c r="I32" t="n">
        <v>28</v>
      </c>
      <c r="M32" s="550">
        <f>M31+I32-L32</f>
        <v/>
      </c>
      <c r="N32" t="inlineStr">
        <is>
          <t>--</t>
        </is>
      </c>
      <c r="O32" t="inlineStr">
        <is>
          <t>--</t>
        </is>
      </c>
      <c r="P32">
        <f>M32</f>
        <v/>
      </c>
      <c r="R32">
        <f>I32*Q32</f>
        <v/>
      </c>
      <c r="S32">
        <f>L32*Q32</f>
        <v/>
      </c>
      <c r="T32">
        <f>T31+R32-S32</f>
        <v/>
      </c>
    </row>
    <row r="33" ht="15" customHeight="1" s="335">
      <c r="B33" t="inlineStr">
        <is>
          <t>02/05/2024</t>
        </is>
      </c>
      <c r="C33" t="inlineStr">
        <is>
          <t>2817760</t>
        </is>
      </c>
      <c r="E33" t="inlineStr">
        <is>
          <t>ENTREGADO A IVAR LIMBERT FLORES AYAVIRI</t>
        </is>
      </c>
      <c r="F33" t="inlineStr">
        <is>
          <t>H5-P1</t>
        </is>
      </c>
      <c r="J33" t="n">
        <v>2339155</v>
      </c>
      <c r="K33" t="n">
        <v>2339194</v>
      </c>
      <c r="L33" t="n">
        <v>40</v>
      </c>
      <c r="M33" s="550">
        <f>M32+I33-L33</f>
        <v/>
      </c>
      <c r="N33" t="inlineStr">
        <is>
          <t>--</t>
        </is>
      </c>
      <c r="O33" t="inlineStr">
        <is>
          <t>--</t>
        </is>
      </c>
      <c r="P33">
        <f>M33</f>
        <v/>
      </c>
      <c r="R33">
        <f>I33*Q33</f>
        <v/>
      </c>
      <c r="S33">
        <f>L33*Q33</f>
        <v/>
      </c>
      <c r="T33">
        <f>T32+R33-S33</f>
        <v/>
      </c>
    </row>
    <row r="34" ht="15" customHeight="1" s="335">
      <c r="B34" t="inlineStr">
        <is>
          <t>02/05/2024</t>
        </is>
      </c>
      <c r="C34" t="inlineStr">
        <is>
          <t>2817760</t>
        </is>
      </c>
      <c r="E34" t="inlineStr">
        <is>
          <t>ENTREGADO A IVAR LIMBERT FLORES AYAVIRI</t>
        </is>
      </c>
      <c r="F34" t="inlineStr">
        <is>
          <t>H5-P1</t>
        </is>
      </c>
      <c r="J34" t="n">
        <v>2339063</v>
      </c>
      <c r="K34" t="n">
        <v>2339099</v>
      </c>
      <c r="L34" t="n">
        <v>37</v>
      </c>
      <c r="M34" s="550">
        <f>M33+I34-L34</f>
        <v/>
      </c>
      <c r="N34" t="inlineStr">
        <is>
          <t>--</t>
        </is>
      </c>
      <c r="O34" t="inlineStr">
        <is>
          <t>--</t>
        </is>
      </c>
      <c r="P34">
        <f>M34</f>
        <v/>
      </c>
      <c r="R34">
        <f>I34*Q34</f>
        <v/>
      </c>
      <c r="S34">
        <f>L34*Q34</f>
        <v/>
      </c>
      <c r="T34">
        <f>T33+R34-S34</f>
        <v/>
      </c>
    </row>
    <row r="35" ht="15" customHeight="1" s="335">
      <c r="B35" t="inlineStr">
        <is>
          <t>02/05/2024</t>
        </is>
      </c>
      <c r="C35" t="inlineStr">
        <is>
          <t>2817760</t>
        </is>
      </c>
      <c r="E35" t="inlineStr">
        <is>
          <t>DEVOLUCION DE IVAR LIMBERT FLORES AYAVIRI</t>
        </is>
      </c>
      <c r="F35" t="inlineStr">
        <is>
          <t>H5-P1</t>
        </is>
      </c>
      <c r="G35" t="n">
        <v>2339169</v>
      </c>
      <c r="H35" t="n">
        <v>2339194</v>
      </c>
      <c r="I35" t="n">
        <v>26</v>
      </c>
      <c r="M35" s="550">
        <f>M34+I35-L35</f>
        <v/>
      </c>
      <c r="N35" t="inlineStr">
        <is>
          <t>--</t>
        </is>
      </c>
      <c r="O35" t="inlineStr">
        <is>
          <t>--</t>
        </is>
      </c>
      <c r="P35">
        <f>M35</f>
        <v/>
      </c>
      <c r="R35">
        <f>I35*Q35</f>
        <v/>
      </c>
      <c r="S35">
        <f>L35*Q35</f>
        <v/>
      </c>
      <c r="T35">
        <f>T34+R35-S35</f>
        <v/>
      </c>
    </row>
    <row r="36" ht="15" customHeight="1" s="335">
      <c r="B36" t="inlineStr">
        <is>
          <t>02/05/2024</t>
        </is>
      </c>
      <c r="C36" t="inlineStr">
        <is>
          <t>2817776</t>
        </is>
      </c>
      <c r="E36" t="inlineStr">
        <is>
          <t>ENTREGADO A MIGUEL ANGEL GARCIA ORTEGA</t>
        </is>
      </c>
      <c r="F36" t="inlineStr">
        <is>
          <t>H5-P1</t>
        </is>
      </c>
      <c r="J36" t="n">
        <v>2511901</v>
      </c>
      <c r="K36" t="n">
        <v>2511918</v>
      </c>
      <c r="L36" t="n">
        <v>18</v>
      </c>
      <c r="M36" s="550">
        <f>M35+I36-L36</f>
        <v/>
      </c>
      <c r="N36" t="inlineStr">
        <is>
          <t>--</t>
        </is>
      </c>
      <c r="O36" t="inlineStr">
        <is>
          <t>--</t>
        </is>
      </c>
      <c r="P36">
        <f>M36</f>
        <v/>
      </c>
      <c r="R36">
        <f>I36*Q36</f>
        <v/>
      </c>
      <c r="S36">
        <f>L36*Q36</f>
        <v/>
      </c>
      <c r="T36">
        <f>T35+R36-S36</f>
        <v/>
      </c>
    </row>
    <row r="37" ht="15" customHeight="1" s="335">
      <c r="B37" t="inlineStr">
        <is>
          <t>02/05/2024</t>
        </is>
      </c>
      <c r="C37" t="inlineStr">
        <is>
          <t>2817776</t>
        </is>
      </c>
      <c r="E37" t="inlineStr">
        <is>
          <t>ENTREGADO A MIGUEL ANGEL GARCIA ORTEGA</t>
        </is>
      </c>
      <c r="F37" t="inlineStr">
        <is>
          <t>H5-P1</t>
        </is>
      </c>
      <c r="J37" t="n">
        <v>2339367</v>
      </c>
      <c r="K37" t="n">
        <v>2339400</v>
      </c>
      <c r="L37" t="n">
        <v>34</v>
      </c>
      <c r="M37" s="550">
        <f>M36+I37-L37</f>
        <v/>
      </c>
      <c r="N37" t="inlineStr">
        <is>
          <t>--</t>
        </is>
      </c>
      <c r="O37" t="inlineStr">
        <is>
          <t>--</t>
        </is>
      </c>
      <c r="P37">
        <f>M37</f>
        <v/>
      </c>
      <c r="R37">
        <f>I37*Q37</f>
        <v/>
      </c>
      <c r="S37">
        <f>L37*Q37</f>
        <v/>
      </c>
      <c r="T37">
        <f>T36+R37-S37</f>
        <v/>
      </c>
    </row>
    <row r="38" ht="15" customHeight="1" s="335">
      <c r="B38" t="inlineStr">
        <is>
          <t>02/05/2024</t>
        </is>
      </c>
      <c r="C38" t="inlineStr">
        <is>
          <t>2817776</t>
        </is>
      </c>
      <c r="E38" t="inlineStr">
        <is>
          <t>DEVOLUCION DE MIGUEL ANGEL GARCIA ORTEGA</t>
        </is>
      </c>
      <c r="F38" t="inlineStr">
        <is>
          <t>H5-P1</t>
        </is>
      </c>
      <c r="G38" t="n">
        <v>2339367</v>
      </c>
      <c r="H38" t="n">
        <v>2339400</v>
      </c>
      <c r="I38" t="n">
        <v>34</v>
      </c>
      <c r="M38" s="550">
        <f>M37+I38-L38</f>
        <v/>
      </c>
      <c r="N38" t="inlineStr">
        <is>
          <t>--</t>
        </is>
      </c>
      <c r="O38" t="inlineStr">
        <is>
          <t>--</t>
        </is>
      </c>
      <c r="P38">
        <f>M38</f>
        <v/>
      </c>
      <c r="R38">
        <f>I38*Q38</f>
        <v/>
      </c>
      <c r="S38">
        <f>L38*Q38</f>
        <v/>
      </c>
      <c r="T38">
        <f>T37+R38-S38</f>
        <v/>
      </c>
    </row>
    <row r="39" ht="15" customHeight="1" s="335">
      <c r="B39" t="inlineStr">
        <is>
          <t>02/05/2024</t>
        </is>
      </c>
      <c r="C39" t="inlineStr">
        <is>
          <t>2817776</t>
        </is>
      </c>
      <c r="E39" t="inlineStr">
        <is>
          <t>DEVOLUCION DE MIGUEL ANGEL GARCIA ORTEGA</t>
        </is>
      </c>
      <c r="F39" t="inlineStr">
        <is>
          <t>H5-P1</t>
        </is>
      </c>
      <c r="G39" t="n">
        <v>2511901</v>
      </c>
      <c r="H39" t="n">
        <v>2511918</v>
      </c>
      <c r="I39" t="n">
        <v>18</v>
      </c>
      <c r="M39" s="550">
        <f>M38+I39-L39</f>
        <v/>
      </c>
      <c r="N39" t="inlineStr">
        <is>
          <t>--</t>
        </is>
      </c>
      <c r="O39" t="inlineStr">
        <is>
          <t>--</t>
        </is>
      </c>
      <c r="P39">
        <f>M39</f>
        <v/>
      </c>
      <c r="R39">
        <f>I39*Q39</f>
        <v/>
      </c>
      <c r="S39">
        <f>L39*Q39</f>
        <v/>
      </c>
      <c r="T39">
        <f>T38+R39-S39</f>
        <v/>
      </c>
    </row>
    <row r="40" ht="15" customHeight="1" s="335">
      <c r="B40" t="inlineStr">
        <is>
          <t>02/05/2024</t>
        </is>
      </c>
      <c r="C40" t="inlineStr">
        <is>
          <t>2817773</t>
        </is>
      </c>
      <c r="E40" t="inlineStr">
        <is>
          <t>ENTREGADO A MIGUEL VILLARPANDO MIRANDA</t>
        </is>
      </c>
      <c r="F40" t="inlineStr">
        <is>
          <t>H5-P1</t>
        </is>
      </c>
      <c r="J40" t="n">
        <v>2339315</v>
      </c>
      <c r="K40" t="n">
        <v>2339366</v>
      </c>
      <c r="L40" t="n">
        <v>52</v>
      </c>
      <c r="M40" s="550">
        <f>M39+I40-L40</f>
        <v/>
      </c>
      <c r="N40" t="inlineStr">
        <is>
          <t>--</t>
        </is>
      </c>
      <c r="O40" t="inlineStr">
        <is>
          <t>--</t>
        </is>
      </c>
      <c r="P40">
        <f>M40</f>
        <v/>
      </c>
      <c r="R40">
        <f>I40*Q40</f>
        <v/>
      </c>
      <c r="S40">
        <f>L40*Q40</f>
        <v/>
      </c>
      <c r="T40">
        <f>T39+R40-S40</f>
        <v/>
      </c>
    </row>
    <row r="41" ht="15" customHeight="1" s="335">
      <c r="B41" t="inlineStr">
        <is>
          <t>02/05/2024</t>
        </is>
      </c>
      <c r="C41" t="inlineStr">
        <is>
          <t>2817773</t>
        </is>
      </c>
      <c r="E41" t="inlineStr">
        <is>
          <t>DEVOLUCION DE MIGUEL VILLARPANDO MIRANDA</t>
        </is>
      </c>
      <c r="F41" t="inlineStr">
        <is>
          <t>H5-P1</t>
        </is>
      </c>
      <c r="G41" t="n">
        <v>2339342</v>
      </c>
      <c r="H41" t="n">
        <v>2339366</v>
      </c>
      <c r="I41" t="n">
        <v>25</v>
      </c>
      <c r="M41" s="550">
        <f>M40+I41-L41</f>
        <v/>
      </c>
      <c r="N41" t="inlineStr">
        <is>
          <t>--</t>
        </is>
      </c>
      <c r="O41" t="inlineStr">
        <is>
          <t>--</t>
        </is>
      </c>
      <c r="P41">
        <f>M41</f>
        <v/>
      </c>
      <c r="R41">
        <f>I41*Q41</f>
        <v/>
      </c>
      <c r="S41">
        <f>L41*Q41</f>
        <v/>
      </c>
      <c r="T41">
        <f>T40+R41-S41</f>
        <v/>
      </c>
    </row>
    <row r="42" ht="15" customHeight="1" s="335">
      <c r="B42" t="inlineStr">
        <is>
          <t>03/05/2024</t>
        </is>
      </c>
      <c r="C42" t="inlineStr">
        <is>
          <t>2818826</t>
        </is>
      </c>
      <c r="E42" t="inlineStr">
        <is>
          <t>ENTREGADO A ANELY CACERES PECHO</t>
        </is>
      </c>
      <c r="F42" t="inlineStr">
        <is>
          <t>H5-P1</t>
        </is>
      </c>
      <c r="J42" t="n">
        <v>2339379</v>
      </c>
      <c r="K42" t="n">
        <v>2339398</v>
      </c>
      <c r="L42" t="n">
        <v>20</v>
      </c>
      <c r="M42" s="550">
        <f>M41+I42-L42</f>
        <v/>
      </c>
      <c r="N42" t="inlineStr">
        <is>
          <t>--</t>
        </is>
      </c>
      <c r="O42" t="inlineStr">
        <is>
          <t>--</t>
        </is>
      </c>
      <c r="P42">
        <f>M42</f>
        <v/>
      </c>
      <c r="R42">
        <f>I42*Q42</f>
        <v/>
      </c>
      <c r="S42">
        <f>L42*Q42</f>
        <v/>
      </c>
      <c r="T42">
        <f>T41+R42-S42</f>
        <v/>
      </c>
    </row>
    <row r="43" ht="15" customHeight="1" s="335">
      <c r="B43" t="inlineStr">
        <is>
          <t>03/05/2024</t>
        </is>
      </c>
      <c r="C43" t="inlineStr">
        <is>
          <t>2818826</t>
        </is>
      </c>
      <c r="E43" t="inlineStr">
        <is>
          <t>ENTREGADO A ANELY CACERES PECHO</t>
        </is>
      </c>
      <c r="F43" t="inlineStr">
        <is>
          <t>H5-P1</t>
        </is>
      </c>
      <c r="J43" t="n">
        <v>2339304</v>
      </c>
      <c r="K43" t="n">
        <v>2339314</v>
      </c>
      <c r="L43" t="n">
        <v>11</v>
      </c>
      <c r="M43" s="550">
        <f>M42+I43-L43</f>
        <v/>
      </c>
      <c r="N43" t="inlineStr">
        <is>
          <t>--</t>
        </is>
      </c>
      <c r="O43" t="inlineStr">
        <is>
          <t>--</t>
        </is>
      </c>
      <c r="P43">
        <f>M43</f>
        <v/>
      </c>
      <c r="R43">
        <f>I43*Q43</f>
        <v/>
      </c>
      <c r="S43">
        <f>L43*Q43</f>
        <v/>
      </c>
      <c r="T43">
        <f>T42+R43-S43</f>
        <v/>
      </c>
    </row>
    <row r="44" ht="15" customHeight="1" s="335">
      <c r="B44" t="inlineStr">
        <is>
          <t>03/05/2024</t>
        </is>
      </c>
      <c r="C44" t="inlineStr">
        <is>
          <t>2819645</t>
        </is>
      </c>
      <c r="E44" t="inlineStr">
        <is>
          <t>ENTREGADO A ANELY CACERES PECHO</t>
        </is>
      </c>
      <c r="F44" t="inlineStr">
        <is>
          <t>H5-P1</t>
        </is>
      </c>
      <c r="J44" t="n">
        <v>2339195</v>
      </c>
      <c r="K44" t="n">
        <v>2339230</v>
      </c>
      <c r="L44" t="n">
        <v>36</v>
      </c>
      <c r="M44" s="550">
        <f>M43+I44-L44</f>
        <v/>
      </c>
      <c r="N44" t="inlineStr">
        <is>
          <t>--</t>
        </is>
      </c>
      <c r="O44" t="inlineStr">
        <is>
          <t>--</t>
        </is>
      </c>
      <c r="P44">
        <f>M44</f>
        <v/>
      </c>
      <c r="R44">
        <f>I44*Q44</f>
        <v/>
      </c>
      <c r="S44">
        <f>L44*Q44</f>
        <v/>
      </c>
      <c r="T44">
        <f>T43+R44-S44</f>
        <v/>
      </c>
    </row>
    <row r="45" ht="15" customHeight="1" s="335">
      <c r="B45" t="inlineStr">
        <is>
          <t>03/05/2024</t>
        </is>
      </c>
      <c r="C45" t="inlineStr">
        <is>
          <t>2819645</t>
        </is>
      </c>
      <c r="E45" t="inlineStr">
        <is>
          <t>DEVOLUCION DE ANELY CACERES PECHO</t>
        </is>
      </c>
      <c r="F45" t="inlineStr">
        <is>
          <t>H5-P1</t>
        </is>
      </c>
      <c r="G45" t="n">
        <v>2339213</v>
      </c>
      <c r="H45" t="n">
        <v>2339230</v>
      </c>
      <c r="I45" t="n">
        <v>18</v>
      </c>
      <c r="M45" s="550">
        <f>M44+I45-L45</f>
        <v/>
      </c>
      <c r="N45" t="inlineStr">
        <is>
          <t>--</t>
        </is>
      </c>
      <c r="O45" t="inlineStr">
        <is>
          <t>--</t>
        </is>
      </c>
      <c r="P45">
        <f>M45</f>
        <v/>
      </c>
      <c r="R45">
        <f>I45*Q45</f>
        <v/>
      </c>
      <c r="S45">
        <f>L45*Q45</f>
        <v/>
      </c>
      <c r="T45">
        <f>T44+R45-S45</f>
        <v/>
      </c>
    </row>
    <row r="46" ht="15" customHeight="1" s="335">
      <c r="B46" t="inlineStr">
        <is>
          <t>03/05/2024</t>
        </is>
      </c>
      <c r="C46" t="inlineStr">
        <is>
          <t>2818847</t>
        </is>
      </c>
      <c r="E46" t="inlineStr">
        <is>
          <t>ENTREGADO A BOLIVIA MAR PALMERO TILILA</t>
        </is>
      </c>
      <c r="F46" t="inlineStr">
        <is>
          <t>H5-P1</t>
        </is>
      </c>
      <c r="J46" t="n">
        <v>2511931</v>
      </c>
      <c r="K46" t="n">
        <v>2511966</v>
      </c>
      <c r="L46" t="n">
        <v>36</v>
      </c>
      <c r="M46" s="550">
        <f>M45+I46-L46</f>
        <v/>
      </c>
      <c r="N46" t="inlineStr">
        <is>
          <t>--</t>
        </is>
      </c>
      <c r="O46" t="inlineStr">
        <is>
          <t>--</t>
        </is>
      </c>
      <c r="P46">
        <f>M46</f>
        <v/>
      </c>
      <c r="R46">
        <f>I46*Q46</f>
        <v/>
      </c>
      <c r="S46">
        <f>L46*Q46</f>
        <v/>
      </c>
      <c r="T46">
        <f>T45+R46-S46</f>
        <v/>
      </c>
    </row>
    <row r="47" ht="15" customHeight="1" s="335">
      <c r="B47" t="inlineStr">
        <is>
          <t>03/05/2024</t>
        </is>
      </c>
      <c r="C47" t="inlineStr">
        <is>
          <t>2818847</t>
        </is>
      </c>
      <c r="E47" t="inlineStr">
        <is>
          <t>ENTREGADO A BOLIVIA MAR PALMERO TILILA</t>
        </is>
      </c>
      <c r="F47" t="inlineStr">
        <is>
          <t>H5-P1</t>
        </is>
      </c>
      <c r="J47" t="n">
        <v>2339119</v>
      </c>
      <c r="K47" t="n">
        <v>2339154</v>
      </c>
      <c r="L47" t="n">
        <v>36</v>
      </c>
      <c r="M47" s="550">
        <f>M46+I47-L47</f>
        <v/>
      </c>
      <c r="N47" t="inlineStr">
        <is>
          <t>--</t>
        </is>
      </c>
      <c r="O47" t="inlineStr">
        <is>
          <t>--</t>
        </is>
      </c>
      <c r="P47">
        <f>M47</f>
        <v/>
      </c>
      <c r="R47">
        <f>I47*Q47</f>
        <v/>
      </c>
      <c r="S47">
        <f>L47*Q47</f>
        <v/>
      </c>
      <c r="T47">
        <f>T46+R47-S47</f>
        <v/>
      </c>
    </row>
    <row r="48" ht="15" customHeight="1" s="335">
      <c r="B48" t="inlineStr">
        <is>
          <t>03/05/2024</t>
        </is>
      </c>
      <c r="C48" t="inlineStr">
        <is>
          <t>2818847</t>
        </is>
      </c>
      <c r="E48" t="inlineStr">
        <is>
          <t>DEVOLUCION DE BOLIVIA MAR PALMERO TILILA</t>
        </is>
      </c>
      <c r="F48" t="inlineStr">
        <is>
          <t>H5-P1</t>
        </is>
      </c>
      <c r="G48" t="n">
        <v>2511953</v>
      </c>
      <c r="H48" t="n">
        <v>2511966</v>
      </c>
      <c r="I48" t="n">
        <v>14</v>
      </c>
      <c r="M48" s="550">
        <f>M47+I48-L48</f>
        <v/>
      </c>
      <c r="N48" t="inlineStr">
        <is>
          <t>--</t>
        </is>
      </c>
      <c r="O48" t="inlineStr">
        <is>
          <t>--</t>
        </is>
      </c>
      <c r="P48">
        <f>M48</f>
        <v/>
      </c>
      <c r="R48">
        <f>I48*Q48</f>
        <v/>
      </c>
      <c r="S48">
        <f>L48*Q48</f>
        <v/>
      </c>
      <c r="T48">
        <f>T47+R48-S48</f>
        <v/>
      </c>
    </row>
    <row r="49" ht="15" customHeight="1" s="335">
      <c r="B49" t="inlineStr">
        <is>
          <t>03/05/2024</t>
        </is>
      </c>
      <c r="C49" t="inlineStr">
        <is>
          <t>2818847</t>
        </is>
      </c>
      <c r="E49" t="inlineStr">
        <is>
          <t>DEVOLUCION DE BOLIVIA MAR PALMERO TILILA</t>
        </is>
      </c>
      <c r="F49" t="inlineStr">
        <is>
          <t>H5-P1</t>
        </is>
      </c>
      <c r="G49" t="n">
        <v>2339119</v>
      </c>
      <c r="H49" t="n">
        <v>2339154</v>
      </c>
      <c r="I49" t="n">
        <v>36</v>
      </c>
      <c r="M49" s="550">
        <f>M48+I49-L49</f>
        <v/>
      </c>
      <c r="N49" t="inlineStr">
        <is>
          <t>--</t>
        </is>
      </c>
      <c r="O49" t="inlineStr">
        <is>
          <t>--</t>
        </is>
      </c>
      <c r="P49">
        <f>M49</f>
        <v/>
      </c>
      <c r="R49">
        <f>I49*Q49</f>
        <v/>
      </c>
      <c r="S49">
        <f>L49*Q49</f>
        <v/>
      </c>
      <c r="T49">
        <f>T48+R49-S49</f>
        <v/>
      </c>
    </row>
    <row r="50" ht="15" customHeight="1" s="335">
      <c r="B50" t="inlineStr">
        <is>
          <t>03/05/2024</t>
        </is>
      </c>
      <c r="C50" t="inlineStr">
        <is>
          <t>2818804</t>
        </is>
      </c>
      <c r="E50" t="inlineStr">
        <is>
          <t>ENTREGADO A FELIX MARQUINA FERNANDEZ</t>
        </is>
      </c>
      <c r="F50" t="inlineStr">
        <is>
          <t>H5-P1</t>
        </is>
      </c>
      <c r="J50" t="n">
        <v>2339367</v>
      </c>
      <c r="K50" t="n">
        <v>2339378</v>
      </c>
      <c r="L50" t="n">
        <v>12</v>
      </c>
      <c r="M50" s="550">
        <f>M49+I50-L50</f>
        <v/>
      </c>
      <c r="N50" t="inlineStr">
        <is>
          <t>--</t>
        </is>
      </c>
      <c r="O50" t="inlineStr">
        <is>
          <t>--</t>
        </is>
      </c>
      <c r="P50">
        <f>M50</f>
        <v/>
      </c>
      <c r="R50">
        <f>I50*Q50</f>
        <v/>
      </c>
      <c r="S50">
        <f>L50*Q50</f>
        <v/>
      </c>
      <c r="T50">
        <f>T49+R50-S50</f>
        <v/>
      </c>
    </row>
    <row r="51" ht="15" customHeight="1" s="335">
      <c r="B51" t="inlineStr">
        <is>
          <t>03/05/2024</t>
        </is>
      </c>
      <c r="C51" t="inlineStr">
        <is>
          <t>2818804</t>
        </is>
      </c>
      <c r="E51" t="inlineStr">
        <is>
          <t>ENTREGADO A FELIX MARQUINA FERNANDEZ</t>
        </is>
      </c>
      <c r="F51" t="inlineStr">
        <is>
          <t>H5-P1</t>
        </is>
      </c>
      <c r="J51" t="n">
        <v>2339247</v>
      </c>
      <c r="K51" t="n">
        <v>2339274</v>
      </c>
      <c r="L51" t="n">
        <v>28</v>
      </c>
      <c r="M51" s="550">
        <f>M50+I51-L51</f>
        <v/>
      </c>
      <c r="N51" t="inlineStr">
        <is>
          <t>--</t>
        </is>
      </c>
      <c r="O51" t="inlineStr">
        <is>
          <t>--</t>
        </is>
      </c>
      <c r="P51">
        <f>M51</f>
        <v/>
      </c>
      <c r="R51">
        <f>I51*Q51</f>
        <v/>
      </c>
      <c r="S51">
        <f>L51*Q51</f>
        <v/>
      </c>
      <c r="T51">
        <f>T50+R51-S51</f>
        <v/>
      </c>
    </row>
    <row r="52" ht="15" customHeight="1" s="335">
      <c r="B52" t="inlineStr">
        <is>
          <t>03/05/2024</t>
        </is>
      </c>
      <c r="C52" t="inlineStr">
        <is>
          <t>2819675</t>
        </is>
      </c>
      <c r="E52" t="inlineStr">
        <is>
          <t>ENTREGADO A FELIX MARQUINA FERNANDEZ</t>
        </is>
      </c>
      <c r="F52" t="inlineStr">
        <is>
          <t>H5-P1</t>
        </is>
      </c>
      <c r="J52" t="n">
        <v>2338598</v>
      </c>
      <c r="K52" t="n">
        <v>2338623</v>
      </c>
      <c r="L52" t="n">
        <v>26</v>
      </c>
      <c r="M52" s="550">
        <f>M51+I52-L52</f>
        <v/>
      </c>
      <c r="N52" t="inlineStr">
        <is>
          <t>--</t>
        </is>
      </c>
      <c r="O52" t="inlineStr">
        <is>
          <t>--</t>
        </is>
      </c>
      <c r="P52">
        <f>M52</f>
        <v/>
      </c>
      <c r="R52">
        <f>I52*Q52</f>
        <v/>
      </c>
      <c r="S52">
        <f>L52*Q52</f>
        <v/>
      </c>
      <c r="T52">
        <f>T51+R52-S52</f>
        <v/>
      </c>
    </row>
    <row r="53" ht="15" customHeight="1" s="335">
      <c r="B53" t="inlineStr">
        <is>
          <t>03/05/2024</t>
        </is>
      </c>
      <c r="C53" t="inlineStr">
        <is>
          <t>2819675</t>
        </is>
      </c>
      <c r="E53" t="inlineStr">
        <is>
          <t>DEVOLUCION DE FELIX MARQUINA FERNANDEZ</t>
        </is>
      </c>
      <c r="F53" t="inlineStr">
        <is>
          <t>H5-P1</t>
        </is>
      </c>
      <c r="G53" t="n">
        <v>2338611</v>
      </c>
      <c r="H53" t="n">
        <v>2338623</v>
      </c>
      <c r="I53" t="n">
        <v>13</v>
      </c>
      <c r="M53" s="550">
        <f>M52+I53-L53</f>
        <v/>
      </c>
      <c r="N53" t="inlineStr">
        <is>
          <t>--</t>
        </is>
      </c>
      <c r="O53" t="inlineStr">
        <is>
          <t>--</t>
        </is>
      </c>
      <c r="P53">
        <f>M53</f>
        <v/>
      </c>
      <c r="R53">
        <f>I53*Q53</f>
        <v/>
      </c>
      <c r="S53">
        <f>L53*Q53</f>
        <v/>
      </c>
      <c r="T53">
        <f>T52+R53-S53</f>
        <v/>
      </c>
    </row>
    <row r="54" ht="15" customHeight="1" s="335">
      <c r="B54" t="inlineStr">
        <is>
          <t>03/05/2024</t>
        </is>
      </c>
      <c r="C54" t="inlineStr">
        <is>
          <t>2818836</t>
        </is>
      </c>
      <c r="E54" t="inlineStr">
        <is>
          <t>ENTREGADO A IVAR LIMBERT FLORES AYAVIRI</t>
        </is>
      </c>
      <c r="F54" t="inlineStr">
        <is>
          <t>H5-P1</t>
        </is>
      </c>
      <c r="J54" t="n">
        <v>2339399</v>
      </c>
      <c r="K54" t="n">
        <v>2339400</v>
      </c>
      <c r="L54" t="n">
        <v>2</v>
      </c>
      <c r="M54" s="550">
        <f>M53+I54-L54</f>
        <v/>
      </c>
      <c r="N54" t="inlineStr">
        <is>
          <t>--</t>
        </is>
      </c>
      <c r="O54" t="inlineStr">
        <is>
          <t>--</t>
        </is>
      </c>
      <c r="P54">
        <f>M54</f>
        <v/>
      </c>
      <c r="R54">
        <f>I54*Q54</f>
        <v/>
      </c>
      <c r="S54">
        <f>L54*Q54</f>
        <v/>
      </c>
      <c r="T54">
        <f>T53+R54-S54</f>
        <v/>
      </c>
    </row>
    <row r="55" ht="15" customHeight="1" s="335">
      <c r="B55" t="inlineStr">
        <is>
          <t>03/05/2024</t>
        </is>
      </c>
      <c r="C55" t="inlineStr">
        <is>
          <t>2818836</t>
        </is>
      </c>
      <c r="E55" t="inlineStr">
        <is>
          <t>ENTREGADO A IVAR LIMBERT FLORES AYAVIRI</t>
        </is>
      </c>
      <c r="F55" t="inlineStr">
        <is>
          <t>H5-P1</t>
        </is>
      </c>
      <c r="J55" t="n">
        <v>2339169</v>
      </c>
      <c r="K55" t="n">
        <v>2339194</v>
      </c>
      <c r="L55" t="n">
        <v>26</v>
      </c>
      <c r="M55" s="550">
        <f>M54+I55-L55</f>
        <v/>
      </c>
      <c r="N55" t="inlineStr">
        <is>
          <t>--</t>
        </is>
      </c>
      <c r="O55" t="inlineStr">
        <is>
          <t>--</t>
        </is>
      </c>
      <c r="P55">
        <f>M55</f>
        <v/>
      </c>
      <c r="R55">
        <f>I55*Q55</f>
        <v/>
      </c>
      <c r="S55">
        <f>L55*Q55</f>
        <v/>
      </c>
      <c r="T55">
        <f>T54+R55-S55</f>
        <v/>
      </c>
    </row>
    <row r="56" ht="15" customHeight="1" s="335">
      <c r="B56" t="inlineStr">
        <is>
          <t>03/05/2024</t>
        </is>
      </c>
      <c r="C56" t="inlineStr">
        <is>
          <t>2818836</t>
        </is>
      </c>
      <c r="E56" t="inlineStr">
        <is>
          <t>ENTREGADO A IVAR LIMBERT FLORES AYAVIRI</t>
        </is>
      </c>
      <c r="F56" t="inlineStr">
        <is>
          <t>H5-P1</t>
        </is>
      </c>
      <c r="J56" t="n">
        <v>2511901</v>
      </c>
      <c r="K56" t="n">
        <v>2511908</v>
      </c>
      <c r="L56" t="n">
        <v>8</v>
      </c>
      <c r="M56" s="550">
        <f>M55+I56-L56</f>
        <v/>
      </c>
      <c r="N56" t="inlineStr">
        <is>
          <t>--</t>
        </is>
      </c>
      <c r="O56" t="inlineStr">
        <is>
          <t>--</t>
        </is>
      </c>
      <c r="P56">
        <f>M56</f>
        <v/>
      </c>
      <c r="R56">
        <f>I56*Q56</f>
        <v/>
      </c>
      <c r="S56">
        <f>L56*Q56</f>
        <v/>
      </c>
      <c r="T56">
        <f>T55+R56-S56</f>
        <v/>
      </c>
    </row>
    <row r="57" ht="15" customHeight="1" s="335">
      <c r="B57" t="inlineStr">
        <is>
          <t>03/05/2024</t>
        </is>
      </c>
      <c r="C57" t="inlineStr">
        <is>
          <t>2818844</t>
        </is>
      </c>
      <c r="E57" t="inlineStr">
        <is>
          <t>ENTREGADO A MIGUEL VILLARPANDO MIRANDA</t>
        </is>
      </c>
      <c r="F57" t="inlineStr">
        <is>
          <t>H5-P1</t>
        </is>
      </c>
      <c r="J57" t="n">
        <v>2339342</v>
      </c>
      <c r="K57" t="n">
        <v>2339366</v>
      </c>
      <c r="L57" t="n">
        <v>25</v>
      </c>
      <c r="M57" s="550">
        <f>M56+I57-L57</f>
        <v/>
      </c>
      <c r="N57" t="inlineStr">
        <is>
          <t>--</t>
        </is>
      </c>
      <c r="O57" t="inlineStr">
        <is>
          <t>--</t>
        </is>
      </c>
      <c r="P57">
        <f>M57</f>
        <v/>
      </c>
      <c r="R57">
        <f>I57*Q57</f>
        <v/>
      </c>
      <c r="S57">
        <f>L57*Q57</f>
        <v/>
      </c>
      <c r="T57">
        <f>T56+R57-S57</f>
        <v/>
      </c>
    </row>
    <row r="58" ht="15" customHeight="1" s="335">
      <c r="B58" t="inlineStr">
        <is>
          <t>03/05/2024</t>
        </is>
      </c>
      <c r="C58" t="inlineStr">
        <is>
          <t>2819689</t>
        </is>
      </c>
      <c r="E58" t="inlineStr">
        <is>
          <t>ENTREGADO A MIGUEL VILLARPANDO MIRANDA</t>
        </is>
      </c>
      <c r="F58" t="inlineStr">
        <is>
          <t>H5-P1</t>
        </is>
      </c>
      <c r="J58" t="n">
        <v>2511967</v>
      </c>
      <c r="K58" t="n">
        <v>2512002</v>
      </c>
      <c r="L58" t="n">
        <v>36</v>
      </c>
      <c r="M58" s="550">
        <f>M57+I58-L58</f>
        <v/>
      </c>
      <c r="N58" t="inlineStr">
        <is>
          <t>--</t>
        </is>
      </c>
      <c r="O58" t="inlineStr">
        <is>
          <t>--</t>
        </is>
      </c>
      <c r="P58">
        <f>M58</f>
        <v/>
      </c>
      <c r="R58">
        <f>I58*Q58</f>
        <v/>
      </c>
      <c r="S58">
        <f>L58*Q58</f>
        <v/>
      </c>
      <c r="T58">
        <f>T57+R58-S58</f>
        <v/>
      </c>
    </row>
    <row r="59" ht="15" customHeight="1" s="335">
      <c r="B59" t="inlineStr">
        <is>
          <t>03/05/2024</t>
        </is>
      </c>
      <c r="C59" t="inlineStr">
        <is>
          <t>2819689</t>
        </is>
      </c>
      <c r="E59" t="inlineStr">
        <is>
          <t>ENTREGADO A MIGUEL VILLARPANDO MIRANDA</t>
        </is>
      </c>
      <c r="F59" t="inlineStr">
        <is>
          <t>H5-P1</t>
        </is>
      </c>
      <c r="J59" t="n">
        <v>2339231</v>
      </c>
      <c r="K59" t="n">
        <v>2339234</v>
      </c>
      <c r="L59" t="n">
        <v>4</v>
      </c>
      <c r="M59" s="550">
        <f>M58+I59-L59</f>
        <v/>
      </c>
      <c r="N59" t="inlineStr">
        <is>
          <t>--</t>
        </is>
      </c>
      <c r="O59" t="inlineStr">
        <is>
          <t>--</t>
        </is>
      </c>
      <c r="P59">
        <f>M59</f>
        <v/>
      </c>
      <c r="R59">
        <f>I59*Q59</f>
        <v/>
      </c>
      <c r="S59">
        <f>L59*Q59</f>
        <v/>
      </c>
      <c r="T59">
        <f>T58+R59-S59</f>
        <v/>
      </c>
    </row>
    <row r="60" ht="15" customHeight="1" s="335">
      <c r="B60" t="inlineStr">
        <is>
          <t>03/05/2024</t>
        </is>
      </c>
      <c r="C60" t="inlineStr">
        <is>
          <t>2818844</t>
        </is>
      </c>
      <c r="E60" t="inlineStr">
        <is>
          <t>ENTREGADO A MIGUEL VILLARPANDO MIRANDA</t>
        </is>
      </c>
      <c r="F60" t="inlineStr">
        <is>
          <t>H5-P1</t>
        </is>
      </c>
      <c r="J60" t="n">
        <v>2511909</v>
      </c>
      <c r="K60" t="n">
        <v>2511918</v>
      </c>
      <c r="L60" t="n">
        <v>10</v>
      </c>
      <c r="M60" s="550">
        <f>M59+I60-L60</f>
        <v/>
      </c>
      <c r="N60" t="inlineStr">
        <is>
          <t>--</t>
        </is>
      </c>
      <c r="O60" t="inlineStr">
        <is>
          <t>--</t>
        </is>
      </c>
      <c r="P60">
        <f>M60</f>
        <v/>
      </c>
      <c r="R60">
        <f>I60*Q60</f>
        <v/>
      </c>
      <c r="S60">
        <f>L60*Q60</f>
        <v/>
      </c>
      <c r="T60">
        <f>T59+R60-S60</f>
        <v/>
      </c>
    </row>
    <row r="61" ht="15" customHeight="1" s="335">
      <c r="B61" t="inlineStr">
        <is>
          <t>03/05/2024</t>
        </is>
      </c>
      <c r="C61" t="inlineStr">
        <is>
          <t>2819689</t>
        </is>
      </c>
      <c r="E61" t="inlineStr">
        <is>
          <t>DEVOLUCION DE MIGUEL VILLARPANDO MIRANDA</t>
        </is>
      </c>
      <c r="F61" t="inlineStr">
        <is>
          <t>H5-P1</t>
        </is>
      </c>
      <c r="G61" t="n">
        <v>2511972</v>
      </c>
      <c r="H61" t="n">
        <v>2512002</v>
      </c>
      <c r="I61" t="n">
        <v>31</v>
      </c>
      <c r="M61" s="550">
        <f>M60+I61-L61</f>
        <v/>
      </c>
      <c r="N61" t="inlineStr">
        <is>
          <t>--</t>
        </is>
      </c>
      <c r="O61" t="inlineStr">
        <is>
          <t>--</t>
        </is>
      </c>
      <c r="P61">
        <f>M61</f>
        <v/>
      </c>
      <c r="R61">
        <f>I61*Q61</f>
        <v/>
      </c>
      <c r="S61">
        <f>L61*Q61</f>
        <v/>
      </c>
      <c r="T61">
        <f>T60+R61-S61</f>
        <v/>
      </c>
    </row>
    <row r="62" ht="15" customHeight="1" s="335">
      <c r="B62" t="inlineStr">
        <is>
          <t>06/05/2024</t>
        </is>
      </c>
      <c r="C62" t="inlineStr">
        <is>
          <t>2820198</t>
        </is>
      </c>
      <c r="E62" t="inlineStr">
        <is>
          <t>ENTREGADO A ANELY CACERES PECHO</t>
        </is>
      </c>
      <c r="F62" t="inlineStr">
        <is>
          <t>H5-P1</t>
        </is>
      </c>
      <c r="J62" t="n">
        <v>2512062</v>
      </c>
      <c r="K62" t="n">
        <v>2512121</v>
      </c>
      <c r="L62" t="n">
        <v>60</v>
      </c>
      <c r="M62" s="550">
        <f>M61+I62-L62</f>
        <v/>
      </c>
      <c r="N62" t="inlineStr">
        <is>
          <t>--</t>
        </is>
      </c>
      <c r="O62" t="inlineStr">
        <is>
          <t>--</t>
        </is>
      </c>
      <c r="P62">
        <f>M62</f>
        <v/>
      </c>
      <c r="R62">
        <f>I62*Q62</f>
        <v/>
      </c>
      <c r="S62">
        <f>L62*Q62</f>
        <v/>
      </c>
      <c r="T62">
        <f>T61+R62-S62</f>
        <v/>
      </c>
    </row>
    <row r="63" ht="15" customHeight="1" s="335">
      <c r="B63" t="inlineStr">
        <is>
          <t>06/05/2024</t>
        </is>
      </c>
      <c r="C63" t="inlineStr">
        <is>
          <t>2820198</t>
        </is>
      </c>
      <c r="E63" t="inlineStr">
        <is>
          <t>ENTREGADO A ANELY CACERES PECHO</t>
        </is>
      </c>
      <c r="F63" t="inlineStr">
        <is>
          <t>H5-P1</t>
        </is>
      </c>
      <c r="J63" t="n">
        <v>2339213</v>
      </c>
      <c r="K63" t="n">
        <v>2339230</v>
      </c>
      <c r="L63" t="n">
        <v>18</v>
      </c>
      <c r="M63" s="550">
        <f>M62+I63-L63</f>
        <v/>
      </c>
      <c r="N63" t="inlineStr">
        <is>
          <t>--</t>
        </is>
      </c>
      <c r="O63" t="inlineStr">
        <is>
          <t>--</t>
        </is>
      </c>
      <c r="P63">
        <f>M63</f>
        <v/>
      </c>
      <c r="R63">
        <f>I63*Q63</f>
        <v/>
      </c>
      <c r="S63">
        <f>L63*Q63</f>
        <v/>
      </c>
      <c r="T63">
        <f>T62+R63-S63</f>
        <v/>
      </c>
    </row>
    <row r="64" ht="15" customHeight="1" s="335">
      <c r="B64" t="inlineStr">
        <is>
          <t>06/05/2024</t>
        </is>
      </c>
      <c r="C64" t="inlineStr">
        <is>
          <t>2820198</t>
        </is>
      </c>
      <c r="E64" t="inlineStr">
        <is>
          <t>DEVOLUCION DE ANELY CACERES PECHO</t>
        </is>
      </c>
      <c r="F64" t="inlineStr">
        <is>
          <t>H5-P1</t>
        </is>
      </c>
      <c r="G64" t="n">
        <v>2512117</v>
      </c>
      <c r="H64" t="n">
        <v>2512121</v>
      </c>
      <c r="I64" t="n">
        <v>5</v>
      </c>
      <c r="M64" s="550">
        <f>M63+I64-L64</f>
        <v/>
      </c>
      <c r="N64" t="inlineStr">
        <is>
          <t>--</t>
        </is>
      </c>
      <c r="O64" t="inlineStr">
        <is>
          <t>--</t>
        </is>
      </c>
      <c r="P64">
        <f>M64</f>
        <v/>
      </c>
      <c r="R64">
        <f>I64*Q64</f>
        <v/>
      </c>
      <c r="S64">
        <f>L64*Q64</f>
        <v/>
      </c>
      <c r="T64">
        <f>T63+R64-S64</f>
        <v/>
      </c>
    </row>
    <row r="65" ht="15" customHeight="1" s="335">
      <c r="B65" t="inlineStr">
        <is>
          <t>06/05/2024</t>
        </is>
      </c>
      <c r="C65" t="inlineStr">
        <is>
          <t>2820236</t>
        </is>
      </c>
      <c r="E65" t="inlineStr">
        <is>
          <t>ENTREGADO A BOLIVIA MAR PALMERO TILILA</t>
        </is>
      </c>
      <c r="F65" t="inlineStr">
        <is>
          <t>H5-P1</t>
        </is>
      </c>
      <c r="J65" t="n">
        <v>2339119</v>
      </c>
      <c r="K65" t="n">
        <v>2339154</v>
      </c>
      <c r="L65" t="n">
        <v>36</v>
      </c>
      <c r="M65" s="550">
        <f>M64+I65-L65</f>
        <v/>
      </c>
      <c r="N65" t="inlineStr">
        <is>
          <t>--</t>
        </is>
      </c>
      <c r="O65" t="inlineStr">
        <is>
          <t>--</t>
        </is>
      </c>
      <c r="P65">
        <f>M65</f>
        <v/>
      </c>
      <c r="R65">
        <f>I65*Q65</f>
        <v/>
      </c>
      <c r="S65">
        <f>L65*Q65</f>
        <v/>
      </c>
      <c r="T65">
        <f>T64+R65-S65</f>
        <v/>
      </c>
    </row>
    <row r="66" ht="15" customHeight="1" s="335">
      <c r="B66" t="inlineStr">
        <is>
          <t>06/05/2024</t>
        </is>
      </c>
      <c r="C66" t="inlineStr">
        <is>
          <t>2821244</t>
        </is>
      </c>
      <c r="E66" t="inlineStr">
        <is>
          <t>ENTREGADO A BOLIVIA MAR PALMERO TILILA</t>
        </is>
      </c>
      <c r="F66" t="inlineStr">
        <is>
          <t>H5-P1</t>
        </is>
      </c>
      <c r="J66" t="n">
        <v>2512322</v>
      </c>
      <c r="K66" t="n">
        <v>2512366</v>
      </c>
      <c r="L66" t="n">
        <v>45</v>
      </c>
      <c r="M66" s="550">
        <f>M65+I66-L66</f>
        <v/>
      </c>
      <c r="N66" t="inlineStr">
        <is>
          <t>--</t>
        </is>
      </c>
      <c r="O66" t="inlineStr">
        <is>
          <t>--</t>
        </is>
      </c>
      <c r="P66">
        <f>M66</f>
        <v/>
      </c>
      <c r="R66">
        <f>I66*Q66</f>
        <v/>
      </c>
      <c r="S66">
        <f>L66*Q66</f>
        <v/>
      </c>
      <c r="T66">
        <f>T65+R66-S66</f>
        <v/>
      </c>
    </row>
    <row r="67" ht="15" customHeight="1" s="335">
      <c r="B67" t="inlineStr">
        <is>
          <t>06/05/2024</t>
        </is>
      </c>
      <c r="C67" t="inlineStr">
        <is>
          <t>2820236</t>
        </is>
      </c>
      <c r="E67" t="inlineStr">
        <is>
          <t>ENTREGADO A BOLIVIA MAR PALMERO TILILA</t>
        </is>
      </c>
      <c r="F67" t="inlineStr">
        <is>
          <t>H5-P1</t>
        </is>
      </c>
      <c r="J67" t="n">
        <v>2511953</v>
      </c>
      <c r="K67" t="n">
        <v>2511966</v>
      </c>
      <c r="L67" t="n">
        <v>14</v>
      </c>
      <c r="M67" s="550">
        <f>M66+I67-L67</f>
        <v/>
      </c>
      <c r="N67" t="inlineStr">
        <is>
          <t>--</t>
        </is>
      </c>
      <c r="O67" t="inlineStr">
        <is>
          <t>--</t>
        </is>
      </c>
      <c r="P67">
        <f>M67</f>
        <v/>
      </c>
      <c r="R67">
        <f>I67*Q67</f>
        <v/>
      </c>
      <c r="S67">
        <f>L67*Q67</f>
        <v/>
      </c>
      <c r="T67">
        <f>T66+R67-S67</f>
        <v/>
      </c>
    </row>
    <row r="68" ht="15" customHeight="1" s="335">
      <c r="B68" t="inlineStr">
        <is>
          <t>06/05/2024</t>
        </is>
      </c>
      <c r="C68" t="inlineStr">
        <is>
          <t>2821244</t>
        </is>
      </c>
      <c r="E68" t="inlineStr">
        <is>
          <t>DEVOLUCION DE BOLIVIA MAR PALMERO TILILA</t>
        </is>
      </c>
      <c r="F68" t="inlineStr">
        <is>
          <t>H5-P1</t>
        </is>
      </c>
      <c r="G68" t="n">
        <v>2512329</v>
      </c>
      <c r="H68" t="n">
        <v>2512366</v>
      </c>
      <c r="I68" t="n">
        <v>38</v>
      </c>
      <c r="M68" s="550">
        <f>M67+I68-L68</f>
        <v/>
      </c>
      <c r="N68" t="inlineStr">
        <is>
          <t>--</t>
        </is>
      </c>
      <c r="O68" t="inlineStr">
        <is>
          <t>--</t>
        </is>
      </c>
      <c r="P68">
        <f>M68</f>
        <v/>
      </c>
      <c r="R68">
        <f>I68*Q68</f>
        <v/>
      </c>
      <c r="S68">
        <f>L68*Q68</f>
        <v/>
      </c>
      <c r="T68">
        <f>T67+R68-S68</f>
        <v/>
      </c>
    </row>
    <row r="69" ht="15" customHeight="1" s="335">
      <c r="B69" t="inlineStr">
        <is>
          <t>06/05/2024</t>
        </is>
      </c>
      <c r="C69" t="inlineStr">
        <is>
          <t>2820194</t>
        </is>
      </c>
      <c r="E69" t="inlineStr">
        <is>
          <t>ENTREGADO A FELIX MARQUINA FERNANDEZ</t>
        </is>
      </c>
      <c r="F69" t="inlineStr">
        <is>
          <t>H5-P1</t>
        </is>
      </c>
      <c r="J69" t="n">
        <v>2338611</v>
      </c>
      <c r="K69" t="n">
        <v>2338623</v>
      </c>
      <c r="L69" t="n">
        <v>13</v>
      </c>
      <c r="M69" s="550">
        <f>M68+I69-L69</f>
        <v/>
      </c>
      <c r="N69" t="inlineStr">
        <is>
          <t>--</t>
        </is>
      </c>
      <c r="O69" t="inlineStr">
        <is>
          <t>--</t>
        </is>
      </c>
      <c r="P69">
        <f>M69</f>
        <v/>
      </c>
      <c r="R69">
        <f>I69*Q69</f>
        <v/>
      </c>
      <c r="S69">
        <f>L69*Q69</f>
        <v/>
      </c>
      <c r="T69">
        <f>T68+R69-S69</f>
        <v/>
      </c>
    </row>
    <row r="70" ht="15" customHeight="1" s="335">
      <c r="B70" t="inlineStr">
        <is>
          <t>06/05/2024</t>
        </is>
      </c>
      <c r="C70" t="inlineStr">
        <is>
          <t>2820194</t>
        </is>
      </c>
      <c r="E70" t="inlineStr">
        <is>
          <t>ENTREGADO A FELIX MARQUINA FERNANDEZ</t>
        </is>
      </c>
      <c r="F70" t="inlineStr">
        <is>
          <t>H5-P1</t>
        </is>
      </c>
      <c r="J70" t="n">
        <v>2512003</v>
      </c>
      <c r="K70" t="n">
        <v>2512061</v>
      </c>
      <c r="L70" t="n">
        <v>59</v>
      </c>
      <c r="M70" s="550">
        <f>M69+I70-L70</f>
        <v/>
      </c>
      <c r="N70" t="inlineStr">
        <is>
          <t>--</t>
        </is>
      </c>
      <c r="O70" t="inlineStr">
        <is>
          <t>--</t>
        </is>
      </c>
      <c r="P70">
        <f>M70</f>
        <v/>
      </c>
      <c r="R70">
        <f>I70*Q70</f>
        <v/>
      </c>
      <c r="S70">
        <f>L70*Q70</f>
        <v/>
      </c>
      <c r="T70">
        <f>T69+R70-S70</f>
        <v/>
      </c>
    </row>
    <row r="71" ht="15" customHeight="1" s="335">
      <c r="B71" t="inlineStr">
        <is>
          <t>06/05/2024</t>
        </is>
      </c>
      <c r="C71" t="inlineStr">
        <is>
          <t>2820194</t>
        </is>
      </c>
      <c r="E71" t="inlineStr">
        <is>
          <t>DEVOLUCION DE FELIX MARQUINA FERNANDEZ</t>
        </is>
      </c>
      <c r="F71" t="inlineStr">
        <is>
          <t>H5-P1</t>
        </is>
      </c>
      <c r="G71" t="n">
        <v>2512049</v>
      </c>
      <c r="H71" t="n">
        <v>2512061</v>
      </c>
      <c r="I71" t="n">
        <v>13</v>
      </c>
      <c r="M71" s="550">
        <f>M70+I71-L71</f>
        <v/>
      </c>
      <c r="N71" t="inlineStr">
        <is>
          <t>--</t>
        </is>
      </c>
      <c r="O71" t="inlineStr">
        <is>
          <t>--</t>
        </is>
      </c>
      <c r="P71">
        <f>M71</f>
        <v/>
      </c>
      <c r="R71">
        <f>I71*Q71</f>
        <v/>
      </c>
      <c r="S71">
        <f>L71*Q71</f>
        <v/>
      </c>
      <c r="T71">
        <f>T70+R71-S71</f>
        <v/>
      </c>
    </row>
    <row r="72" ht="15" customHeight="1" s="335">
      <c r="B72" t="inlineStr">
        <is>
          <t>06/05/2024</t>
        </is>
      </c>
      <c r="C72" t="inlineStr">
        <is>
          <t>2820194</t>
        </is>
      </c>
      <c r="E72" t="inlineStr">
        <is>
          <t>DEVOLUCION DE FELIX MARQUINA FERNANDEZ</t>
        </is>
      </c>
      <c r="F72" t="inlineStr">
        <is>
          <t>H5-P1</t>
        </is>
      </c>
      <c r="G72" t="n">
        <v>2512013</v>
      </c>
      <c r="H72" t="n">
        <v>2512014</v>
      </c>
      <c r="I72" t="n">
        <v>2</v>
      </c>
      <c r="M72" s="550">
        <f>M71+I72-L72</f>
        <v/>
      </c>
      <c r="N72" t="inlineStr">
        <is>
          <t>--</t>
        </is>
      </c>
      <c r="O72" t="inlineStr">
        <is>
          <t>--</t>
        </is>
      </c>
      <c r="P72">
        <f>M72</f>
        <v/>
      </c>
      <c r="R72">
        <f>I72*Q72</f>
        <v/>
      </c>
      <c r="S72">
        <f>L72*Q72</f>
        <v/>
      </c>
      <c r="T72">
        <f>T71+R72-S72</f>
        <v/>
      </c>
    </row>
    <row r="73" ht="15" customHeight="1" s="335">
      <c r="B73" t="inlineStr">
        <is>
          <t>06/05/2024</t>
        </is>
      </c>
      <c r="C73" t="inlineStr">
        <is>
          <t>2820194</t>
        </is>
      </c>
      <c r="E73" t="inlineStr">
        <is>
          <t>DEVOLUCION DE FELIX MARQUINA FERNANDEZ</t>
        </is>
      </c>
      <c r="F73" t="inlineStr">
        <is>
          <t>H5-P1</t>
        </is>
      </c>
      <c r="G73" t="n">
        <v>2512035</v>
      </c>
      <c r="H73" t="n">
        <v>2512036</v>
      </c>
      <c r="I73" t="n">
        <v>2</v>
      </c>
      <c r="M73" s="550">
        <f>M72+I73-L73</f>
        <v/>
      </c>
      <c r="N73" t="inlineStr">
        <is>
          <t>--</t>
        </is>
      </c>
      <c r="O73" t="inlineStr">
        <is>
          <t>--</t>
        </is>
      </c>
      <c r="P73">
        <f>M73</f>
        <v/>
      </c>
      <c r="R73">
        <f>I73*Q73</f>
        <v/>
      </c>
      <c r="S73">
        <f>L73*Q73</f>
        <v/>
      </c>
      <c r="T73">
        <f>T72+R73-S73</f>
        <v/>
      </c>
    </row>
    <row r="74" ht="15" customHeight="1" s="335">
      <c r="B74" t="inlineStr">
        <is>
          <t>06/05/2024</t>
        </is>
      </c>
      <c r="C74" t="inlineStr">
        <is>
          <t>2820194</t>
        </is>
      </c>
      <c r="E74" t="inlineStr">
        <is>
          <t>DEVOLUCION DE FELIX MARQUINA FERNANDEZ</t>
        </is>
      </c>
      <c r="F74" t="inlineStr">
        <is>
          <t>H5-P1</t>
        </is>
      </c>
      <c r="G74" t="n">
        <v>2512025</v>
      </c>
      <c r="H74" t="n">
        <v>2512025</v>
      </c>
      <c r="I74" t="n">
        <v>1</v>
      </c>
      <c r="M74" s="550">
        <f>M73+I74-L74</f>
        <v/>
      </c>
      <c r="N74" t="inlineStr">
        <is>
          <t>--</t>
        </is>
      </c>
      <c r="O74" t="inlineStr">
        <is>
          <t>--</t>
        </is>
      </c>
      <c r="P74">
        <f>M74</f>
        <v/>
      </c>
      <c r="R74">
        <f>I74*Q74</f>
        <v/>
      </c>
      <c r="S74">
        <f>L74*Q74</f>
        <v/>
      </c>
      <c r="T74">
        <f>T73+R74-S74</f>
        <v/>
      </c>
    </row>
    <row r="75" ht="15" customHeight="1" s="335">
      <c r="B75" t="inlineStr">
        <is>
          <t>06/05/2024</t>
        </is>
      </c>
      <c r="C75" t="inlineStr">
        <is>
          <t>2820215</t>
        </is>
      </c>
      <c r="E75" t="inlineStr">
        <is>
          <t>ENTREGADO A IVAR LIMBERT FLORES AYAVIRI</t>
        </is>
      </c>
      <c r="F75" t="inlineStr">
        <is>
          <t>H5-P1</t>
        </is>
      </c>
      <c r="J75" t="n">
        <v>2512162</v>
      </c>
      <c r="K75" t="n">
        <v>2512241</v>
      </c>
      <c r="L75" t="n">
        <v>80</v>
      </c>
      <c r="M75" s="550">
        <f>M74+I75-L75</f>
        <v/>
      </c>
      <c r="N75" t="inlineStr">
        <is>
          <t>--</t>
        </is>
      </c>
      <c r="O75" t="inlineStr">
        <is>
          <t>--</t>
        </is>
      </c>
      <c r="P75">
        <f>M75</f>
        <v/>
      </c>
      <c r="R75">
        <f>I75*Q75</f>
        <v/>
      </c>
      <c r="S75">
        <f>L75*Q75</f>
        <v/>
      </c>
      <c r="T75">
        <f>T74+R75-S75</f>
        <v/>
      </c>
    </row>
    <row r="76" ht="15" customHeight="1" s="335">
      <c r="B76" t="inlineStr">
        <is>
          <t>06/05/2024</t>
        </is>
      </c>
      <c r="C76" t="inlineStr">
        <is>
          <t>2820215</t>
        </is>
      </c>
      <c r="E76" t="inlineStr">
        <is>
          <t>DEVOLUCION DE IVAR LIMBERT FLORES AYAVIRI</t>
        </is>
      </c>
      <c r="F76" t="inlineStr">
        <is>
          <t>H5-P1</t>
        </is>
      </c>
      <c r="G76" t="n">
        <v>2512228</v>
      </c>
      <c r="H76" t="n">
        <v>2512241</v>
      </c>
      <c r="I76" t="n">
        <v>14</v>
      </c>
      <c r="M76" s="550">
        <f>M75+I76-L76</f>
        <v/>
      </c>
      <c r="N76" t="inlineStr">
        <is>
          <t>--</t>
        </is>
      </c>
      <c r="O76" t="inlineStr">
        <is>
          <t>--</t>
        </is>
      </c>
      <c r="P76">
        <f>M76</f>
        <v/>
      </c>
      <c r="R76">
        <f>I76*Q76</f>
        <v/>
      </c>
      <c r="S76">
        <f>L76*Q76</f>
        <v/>
      </c>
      <c r="T76">
        <f>T75+R76-S76</f>
        <v/>
      </c>
    </row>
    <row r="77" ht="15" customHeight="1" s="335">
      <c r="B77" t="inlineStr">
        <is>
          <t>06/05/2024</t>
        </is>
      </c>
      <c r="C77" t="inlineStr">
        <is>
          <t>2820225</t>
        </is>
      </c>
      <c r="E77" t="inlineStr">
        <is>
          <t>ENTREGADO A MIGUEL ANGEL GARCIA ORTEGA</t>
        </is>
      </c>
      <c r="F77" t="inlineStr">
        <is>
          <t>H5-P1</t>
        </is>
      </c>
      <c r="J77" t="n">
        <v>2512242</v>
      </c>
      <c r="K77" t="n">
        <v>2512321</v>
      </c>
      <c r="L77" t="n">
        <v>80</v>
      </c>
      <c r="M77" s="550">
        <f>M76+I77-L77</f>
        <v/>
      </c>
      <c r="N77" t="inlineStr">
        <is>
          <t>--</t>
        </is>
      </c>
      <c r="O77" t="inlineStr">
        <is>
          <t>--</t>
        </is>
      </c>
      <c r="P77">
        <f>M77</f>
        <v/>
      </c>
      <c r="R77">
        <f>I77*Q77</f>
        <v/>
      </c>
      <c r="S77">
        <f>L77*Q77</f>
        <v/>
      </c>
      <c r="T77">
        <f>T76+R77-S77</f>
        <v/>
      </c>
    </row>
    <row r="78" ht="15" customHeight="1" s="335">
      <c r="B78" t="inlineStr">
        <is>
          <t>06/05/2024</t>
        </is>
      </c>
      <c r="C78" t="inlineStr">
        <is>
          <t>2820225</t>
        </is>
      </c>
      <c r="E78" t="inlineStr">
        <is>
          <t>DEVOLUCION DE MIGUEL ANGEL GARCIA ORTEGA</t>
        </is>
      </c>
      <c r="F78" t="inlineStr">
        <is>
          <t>H5-P1</t>
        </is>
      </c>
      <c r="G78" t="n">
        <v>2512270</v>
      </c>
      <c r="H78" t="n">
        <v>2512321</v>
      </c>
      <c r="I78" t="n">
        <v>52</v>
      </c>
      <c r="M78" s="550">
        <f>M77+I78-L78</f>
        <v/>
      </c>
      <c r="N78" t="inlineStr">
        <is>
          <t>--</t>
        </is>
      </c>
      <c r="O78" t="inlineStr">
        <is>
          <t>--</t>
        </is>
      </c>
      <c r="P78">
        <f>M78</f>
        <v/>
      </c>
      <c r="R78">
        <f>I78*Q78</f>
        <v/>
      </c>
      <c r="S78">
        <f>L78*Q78</f>
        <v/>
      </c>
      <c r="T78">
        <f>T77+R78-S78</f>
        <v/>
      </c>
    </row>
    <row r="79" ht="15" customHeight="1" s="335">
      <c r="B79" t="inlineStr">
        <is>
          <t>06/05/2024</t>
        </is>
      </c>
      <c r="C79" t="inlineStr">
        <is>
          <t>2820205</t>
        </is>
      </c>
      <c r="E79" t="inlineStr">
        <is>
          <t>ENTREGADO A MIGUEL VILLARPANDO MIRANDA</t>
        </is>
      </c>
      <c r="F79" t="inlineStr">
        <is>
          <t>H5-P1</t>
        </is>
      </c>
      <c r="J79" t="n">
        <v>2512122</v>
      </c>
      <c r="K79" t="n">
        <v>2512161</v>
      </c>
      <c r="L79" t="n">
        <v>40</v>
      </c>
      <c r="M79" s="550">
        <f>M78+I79-L79</f>
        <v/>
      </c>
      <c r="N79" t="inlineStr">
        <is>
          <t>--</t>
        </is>
      </c>
      <c r="O79" t="inlineStr">
        <is>
          <t>--</t>
        </is>
      </c>
      <c r="P79">
        <f>M79</f>
        <v/>
      </c>
      <c r="R79">
        <f>I79*Q79</f>
        <v/>
      </c>
      <c r="S79">
        <f>L79*Q79</f>
        <v/>
      </c>
      <c r="T79">
        <f>T78+R79-S79</f>
        <v/>
      </c>
    </row>
    <row r="80" ht="15" customHeight="1" s="335">
      <c r="B80" t="inlineStr">
        <is>
          <t>06/05/2024</t>
        </is>
      </c>
      <c r="C80" t="inlineStr">
        <is>
          <t>2820205</t>
        </is>
      </c>
      <c r="E80" t="inlineStr">
        <is>
          <t>ENTREGADO A MIGUEL VILLARPANDO MIRANDA</t>
        </is>
      </c>
      <c r="F80" t="inlineStr">
        <is>
          <t>H5-P1</t>
        </is>
      </c>
      <c r="J80" t="n">
        <v>2511972</v>
      </c>
      <c r="K80" t="n">
        <v>2512002</v>
      </c>
      <c r="L80" t="n">
        <v>31</v>
      </c>
      <c r="M80" s="550">
        <f>M79+I80-L80</f>
        <v/>
      </c>
      <c r="N80" t="inlineStr">
        <is>
          <t>--</t>
        </is>
      </c>
      <c r="O80" t="inlineStr">
        <is>
          <t>--</t>
        </is>
      </c>
      <c r="P80">
        <f>M80</f>
        <v/>
      </c>
      <c r="R80">
        <f>I80*Q80</f>
        <v/>
      </c>
      <c r="S80">
        <f>L80*Q80</f>
        <v/>
      </c>
      <c r="T80">
        <f>T79+R80-S80</f>
        <v/>
      </c>
    </row>
    <row r="81" ht="15" customHeight="1" s="335">
      <c r="B81" t="inlineStr">
        <is>
          <t>06/05/2024</t>
        </is>
      </c>
      <c r="C81" t="inlineStr">
        <is>
          <t>2820205</t>
        </is>
      </c>
      <c r="E81" t="inlineStr">
        <is>
          <t>DEVOLUCION DE MIGUEL VILLARPANDO MIRANDA</t>
        </is>
      </c>
      <c r="F81" t="inlineStr">
        <is>
          <t>H5-P1</t>
        </is>
      </c>
      <c r="G81" t="n">
        <v>2512147</v>
      </c>
      <c r="H81" t="n">
        <v>2512161</v>
      </c>
      <c r="I81" t="n">
        <v>15</v>
      </c>
      <c r="M81" s="550">
        <f>M80+I81-L81</f>
        <v/>
      </c>
      <c r="N81" t="inlineStr">
        <is>
          <t>--</t>
        </is>
      </c>
      <c r="O81" t="inlineStr">
        <is>
          <t>--</t>
        </is>
      </c>
      <c r="P81">
        <f>M81</f>
        <v/>
      </c>
      <c r="R81">
        <f>I81*Q81</f>
        <v/>
      </c>
      <c r="S81">
        <f>L81*Q81</f>
        <v/>
      </c>
      <c r="T81">
        <f>T80+R81-S81</f>
        <v/>
      </c>
    </row>
    <row r="82" ht="15" customHeight="1" s="335">
      <c r="B82" t="inlineStr">
        <is>
          <t>07/05/2024</t>
        </is>
      </c>
      <c r="C82" t="inlineStr">
        <is>
          <t>2821954</t>
        </is>
      </c>
      <c r="E82" t="inlineStr">
        <is>
          <t>ENTREGADO A ANELY CACERES PECHO</t>
        </is>
      </c>
      <c r="F82" t="inlineStr">
        <is>
          <t>H5-P1</t>
        </is>
      </c>
      <c r="J82" t="n">
        <v>2512432</v>
      </c>
      <c r="K82" t="n">
        <v>2512499</v>
      </c>
      <c r="L82" t="n">
        <v>68</v>
      </c>
      <c r="M82" s="550">
        <f>M81+I82-L82</f>
        <v/>
      </c>
      <c r="N82" t="inlineStr">
        <is>
          <t>--</t>
        </is>
      </c>
      <c r="O82" t="inlineStr">
        <is>
          <t>--</t>
        </is>
      </c>
      <c r="P82">
        <f>M82</f>
        <v/>
      </c>
      <c r="R82">
        <f>I82*Q82</f>
        <v/>
      </c>
      <c r="S82">
        <f>L82*Q82</f>
        <v/>
      </c>
      <c r="T82">
        <f>T81+R82-S82</f>
        <v/>
      </c>
    </row>
    <row r="83" ht="15" customHeight="1" s="335">
      <c r="B83" t="inlineStr">
        <is>
          <t>07/05/2024</t>
        </is>
      </c>
      <c r="C83" t="inlineStr">
        <is>
          <t>2821954</t>
        </is>
      </c>
      <c r="E83" t="inlineStr">
        <is>
          <t>ENTREGADO A ANELY CACERES PECHO</t>
        </is>
      </c>
      <c r="F83" t="inlineStr">
        <is>
          <t>H5-P1</t>
        </is>
      </c>
      <c r="J83" t="n">
        <v>2512117</v>
      </c>
      <c r="K83" t="n">
        <v>2512121</v>
      </c>
      <c r="L83" t="n">
        <v>5</v>
      </c>
      <c r="M83" s="550">
        <f>M82+I83-L83</f>
        <v/>
      </c>
      <c r="N83" t="inlineStr">
        <is>
          <t>--</t>
        </is>
      </c>
      <c r="O83" t="inlineStr">
        <is>
          <t>--</t>
        </is>
      </c>
      <c r="P83">
        <f>M83</f>
        <v/>
      </c>
      <c r="R83">
        <f>I83*Q83</f>
        <v/>
      </c>
      <c r="S83">
        <f>L83*Q83</f>
        <v/>
      </c>
      <c r="T83">
        <f>T82+R83-S83</f>
        <v/>
      </c>
    </row>
    <row r="84" ht="15" customHeight="1" s="335">
      <c r="B84" t="inlineStr">
        <is>
          <t>07/05/2024</t>
        </is>
      </c>
      <c r="C84" t="inlineStr">
        <is>
          <t>2821954</t>
        </is>
      </c>
      <c r="E84" t="inlineStr">
        <is>
          <t>DEVOLUCION DE ANELY CACERES PECHO</t>
        </is>
      </c>
      <c r="F84" t="inlineStr">
        <is>
          <t>H5-P1</t>
        </is>
      </c>
      <c r="G84" t="n">
        <v>2512485</v>
      </c>
      <c r="H84" t="n">
        <v>2512499</v>
      </c>
      <c r="I84" t="n">
        <v>15</v>
      </c>
      <c r="M84" s="550">
        <f>M83+I84-L84</f>
        <v/>
      </c>
      <c r="N84" t="inlineStr">
        <is>
          <t>--</t>
        </is>
      </c>
      <c r="O84" t="inlineStr">
        <is>
          <t>--</t>
        </is>
      </c>
      <c r="P84">
        <f>M84</f>
        <v/>
      </c>
      <c r="R84">
        <f>I84*Q84</f>
        <v/>
      </c>
      <c r="S84">
        <f>L84*Q84</f>
        <v/>
      </c>
      <c r="T84">
        <f>T83+R84-S84</f>
        <v/>
      </c>
    </row>
    <row r="85" ht="15" customHeight="1" s="335">
      <c r="B85" t="inlineStr">
        <is>
          <t>07/05/2024</t>
        </is>
      </c>
      <c r="C85" t="inlineStr">
        <is>
          <t>2822006</t>
        </is>
      </c>
      <c r="E85" t="inlineStr">
        <is>
          <t>ENTREGADO A BOLIVIA MAR PALMERO TILILA</t>
        </is>
      </c>
      <c r="F85" t="inlineStr">
        <is>
          <t>H5-P1</t>
        </is>
      </c>
      <c r="J85" t="n">
        <v>2512629</v>
      </c>
      <c r="K85" t="n">
        <v>2512662</v>
      </c>
      <c r="L85" t="n">
        <v>34</v>
      </c>
      <c r="M85" s="550">
        <f>M84+I85-L85</f>
        <v/>
      </c>
      <c r="N85" t="inlineStr">
        <is>
          <t>--</t>
        </is>
      </c>
      <c r="O85" t="inlineStr">
        <is>
          <t>--</t>
        </is>
      </c>
      <c r="P85">
        <f>M85</f>
        <v/>
      </c>
      <c r="R85">
        <f>I85*Q85</f>
        <v/>
      </c>
      <c r="S85">
        <f>L85*Q85</f>
        <v/>
      </c>
      <c r="T85">
        <f>T84+R85-S85</f>
        <v/>
      </c>
    </row>
    <row r="86" ht="15" customHeight="1" s="335">
      <c r="B86" t="inlineStr">
        <is>
          <t>07/05/2024</t>
        </is>
      </c>
      <c r="C86" t="inlineStr">
        <is>
          <t>2822006</t>
        </is>
      </c>
      <c r="E86" t="inlineStr">
        <is>
          <t>ENTREGADO A BOLIVIA MAR PALMERO TILILA</t>
        </is>
      </c>
      <c r="F86" t="inlineStr">
        <is>
          <t>H5-P1</t>
        </is>
      </c>
      <c r="J86" t="n">
        <v>2512329</v>
      </c>
      <c r="K86" t="n">
        <v>2512366</v>
      </c>
      <c r="L86" t="n">
        <v>38</v>
      </c>
      <c r="M86" s="550">
        <f>M85+I86-L86</f>
        <v/>
      </c>
      <c r="N86" t="inlineStr">
        <is>
          <t>--</t>
        </is>
      </c>
      <c r="O86" t="inlineStr">
        <is>
          <t>--</t>
        </is>
      </c>
      <c r="P86">
        <f>M86</f>
        <v/>
      </c>
      <c r="R86">
        <f>I86*Q86</f>
        <v/>
      </c>
      <c r="S86">
        <f>L86*Q86</f>
        <v/>
      </c>
      <c r="T86">
        <f>T85+R86-S86</f>
        <v/>
      </c>
    </row>
    <row r="87" ht="15" customHeight="1" s="335">
      <c r="B87" t="inlineStr">
        <is>
          <t>07/05/2024</t>
        </is>
      </c>
      <c r="C87" t="inlineStr">
        <is>
          <t>2822006</t>
        </is>
      </c>
      <c r="E87" t="inlineStr">
        <is>
          <t>DEVOLUCION DE BOLIVIA MAR PALMERO TILILA</t>
        </is>
      </c>
      <c r="F87" t="inlineStr">
        <is>
          <t>H5-P1</t>
        </is>
      </c>
      <c r="G87" t="n">
        <v>2512648</v>
      </c>
      <c r="H87" t="n">
        <v>2512662</v>
      </c>
      <c r="I87" t="n">
        <v>15</v>
      </c>
      <c r="M87" s="550">
        <f>M86+I87-L87</f>
        <v/>
      </c>
      <c r="N87" t="inlineStr">
        <is>
          <t>--</t>
        </is>
      </c>
      <c r="O87" t="inlineStr">
        <is>
          <t>--</t>
        </is>
      </c>
      <c r="P87">
        <f>M87</f>
        <v/>
      </c>
      <c r="R87">
        <f>I87*Q87</f>
        <v/>
      </c>
      <c r="S87">
        <f>L87*Q87</f>
        <v/>
      </c>
      <c r="T87">
        <f>T86+R87-S87</f>
        <v/>
      </c>
    </row>
    <row r="88" ht="15" customHeight="1" s="335">
      <c r="B88" t="inlineStr">
        <is>
          <t>07/05/2024</t>
        </is>
      </c>
      <c r="C88" t="inlineStr">
        <is>
          <t>2821945</t>
        </is>
      </c>
      <c r="E88" t="inlineStr">
        <is>
          <t>ENTREGADO A FELIX MARQUINA FERNANDEZ</t>
        </is>
      </c>
      <c r="F88" t="inlineStr">
        <is>
          <t>H5-P1</t>
        </is>
      </c>
      <c r="J88" t="n">
        <v>2512013</v>
      </c>
      <c r="K88" t="n">
        <v>2512014</v>
      </c>
      <c r="L88" t="n">
        <v>2</v>
      </c>
      <c r="M88" s="550">
        <f>M87+I88-L88</f>
        <v/>
      </c>
      <c r="N88" t="inlineStr">
        <is>
          <t>--</t>
        </is>
      </c>
      <c r="O88" t="inlineStr">
        <is>
          <t>--</t>
        </is>
      </c>
      <c r="P88">
        <f>M88</f>
        <v/>
      </c>
      <c r="R88">
        <f>I88*Q88</f>
        <v/>
      </c>
      <c r="S88">
        <f>L88*Q88</f>
        <v/>
      </c>
      <c r="T88">
        <f>T87+R88-S88</f>
        <v/>
      </c>
    </row>
    <row r="89" ht="15" customHeight="1" s="335">
      <c r="B89" t="inlineStr">
        <is>
          <t>07/05/2024</t>
        </is>
      </c>
      <c r="C89" t="inlineStr">
        <is>
          <t>2821945</t>
        </is>
      </c>
      <c r="E89" t="inlineStr">
        <is>
          <t>ENTREGADO A FELIX MARQUINA FERNANDEZ</t>
        </is>
      </c>
      <c r="F89" t="inlineStr">
        <is>
          <t>H5-P1</t>
        </is>
      </c>
      <c r="J89" t="n">
        <v>2512049</v>
      </c>
      <c r="K89" t="n">
        <v>2512061</v>
      </c>
      <c r="L89" t="n">
        <v>13</v>
      </c>
      <c r="M89" s="550">
        <f>M88+I89-L89</f>
        <v/>
      </c>
      <c r="N89" t="inlineStr">
        <is>
          <t>--</t>
        </is>
      </c>
      <c r="O89" t="inlineStr">
        <is>
          <t>--</t>
        </is>
      </c>
      <c r="P89">
        <f>M89</f>
        <v/>
      </c>
      <c r="R89">
        <f>I89*Q89</f>
        <v/>
      </c>
      <c r="S89">
        <f>L89*Q89</f>
        <v/>
      </c>
      <c r="T89">
        <f>T88+R89-S89</f>
        <v/>
      </c>
    </row>
    <row r="90" ht="15" customHeight="1" s="335">
      <c r="B90" t="inlineStr">
        <is>
          <t>07/05/2024</t>
        </is>
      </c>
      <c r="C90" t="inlineStr">
        <is>
          <t>2821945</t>
        </is>
      </c>
      <c r="E90" t="inlineStr">
        <is>
          <t>ENTREGADO A FELIX MARQUINA FERNANDEZ</t>
        </is>
      </c>
      <c r="F90" t="inlineStr">
        <is>
          <t>H5-P1</t>
        </is>
      </c>
      <c r="J90" t="n">
        <v>2512025</v>
      </c>
      <c r="K90" t="n">
        <v>2512025</v>
      </c>
      <c r="L90" t="n">
        <v>1</v>
      </c>
      <c r="M90" s="550">
        <f>M89+I90-L90</f>
        <v/>
      </c>
      <c r="N90" t="inlineStr">
        <is>
          <t>--</t>
        </is>
      </c>
      <c r="O90" t="inlineStr">
        <is>
          <t>--</t>
        </is>
      </c>
      <c r="P90">
        <f>M90</f>
        <v/>
      </c>
      <c r="R90">
        <f>I90*Q90</f>
        <v/>
      </c>
      <c r="S90">
        <f>L90*Q90</f>
        <v/>
      </c>
      <c r="T90">
        <f>T89+R90-S90</f>
        <v/>
      </c>
    </row>
    <row r="91" ht="15" customHeight="1" s="335">
      <c r="B91" t="inlineStr">
        <is>
          <t>07/05/2024</t>
        </is>
      </c>
      <c r="C91" t="inlineStr">
        <is>
          <t>2821945</t>
        </is>
      </c>
      <c r="E91" t="inlineStr">
        <is>
          <t>ENTREGADO A FELIX MARQUINA FERNANDEZ</t>
        </is>
      </c>
      <c r="F91" t="inlineStr">
        <is>
          <t>H5-P1</t>
        </is>
      </c>
      <c r="J91" t="n">
        <v>2512367</v>
      </c>
      <c r="K91" t="n">
        <v>2512431</v>
      </c>
      <c r="L91" t="n">
        <v>65</v>
      </c>
      <c r="M91" s="550">
        <f>M90+I91-L91</f>
        <v/>
      </c>
      <c r="N91" t="inlineStr">
        <is>
          <t>--</t>
        </is>
      </c>
      <c r="O91" t="inlineStr">
        <is>
          <t>--</t>
        </is>
      </c>
      <c r="P91">
        <f>M91</f>
        <v/>
      </c>
      <c r="R91">
        <f>I91*Q91</f>
        <v/>
      </c>
      <c r="S91">
        <f>L91*Q91</f>
        <v/>
      </c>
      <c r="T91">
        <f>T90+R91-S91</f>
        <v/>
      </c>
    </row>
    <row r="92" ht="15" customHeight="1" s="335">
      <c r="B92" t="inlineStr">
        <is>
          <t>07/05/2024</t>
        </is>
      </c>
      <c r="C92" t="inlineStr">
        <is>
          <t>2821945</t>
        </is>
      </c>
      <c r="E92" t="inlineStr">
        <is>
          <t>ENTREGADO A FELIX MARQUINA FERNANDEZ</t>
        </is>
      </c>
      <c r="F92" t="inlineStr">
        <is>
          <t>H5-P1</t>
        </is>
      </c>
      <c r="J92" t="n">
        <v>2512035</v>
      </c>
      <c r="K92" t="n">
        <v>2512036</v>
      </c>
      <c r="L92" t="n">
        <v>2</v>
      </c>
      <c r="M92" s="550">
        <f>M91+I92-L92</f>
        <v/>
      </c>
      <c r="N92" t="inlineStr">
        <is>
          <t>--</t>
        </is>
      </c>
      <c r="O92" t="inlineStr">
        <is>
          <t>--</t>
        </is>
      </c>
      <c r="P92">
        <f>M92</f>
        <v/>
      </c>
      <c r="R92">
        <f>I92*Q92</f>
        <v/>
      </c>
      <c r="S92">
        <f>L92*Q92</f>
        <v/>
      </c>
      <c r="T92">
        <f>T91+R92-S92</f>
        <v/>
      </c>
    </row>
    <row r="93" ht="15" customHeight="1" s="335">
      <c r="B93" t="inlineStr">
        <is>
          <t>07/05/2024</t>
        </is>
      </c>
      <c r="C93" t="inlineStr">
        <is>
          <t>2821945</t>
        </is>
      </c>
      <c r="E93" t="inlineStr">
        <is>
          <t>DEVOLUCION DE FELIX MARQUINA FERNANDEZ</t>
        </is>
      </c>
      <c r="F93" t="inlineStr">
        <is>
          <t>H5-P1</t>
        </is>
      </c>
      <c r="G93" t="n">
        <v>2512403</v>
      </c>
      <c r="H93" t="n">
        <v>2512431</v>
      </c>
      <c r="I93" t="n">
        <v>29</v>
      </c>
      <c r="M93" s="550">
        <f>M92+I93-L93</f>
        <v/>
      </c>
      <c r="N93" t="inlineStr">
        <is>
          <t>--</t>
        </is>
      </c>
      <c r="O93" t="inlineStr">
        <is>
          <t>--</t>
        </is>
      </c>
      <c r="P93">
        <f>M93</f>
        <v/>
      </c>
      <c r="R93">
        <f>I93*Q93</f>
        <v/>
      </c>
      <c r="S93">
        <f>L93*Q93</f>
        <v/>
      </c>
      <c r="T93">
        <f>T92+R93-S93</f>
        <v/>
      </c>
    </row>
    <row r="94" ht="15" customHeight="1" s="335">
      <c r="B94" t="inlineStr">
        <is>
          <t>07/05/2024</t>
        </is>
      </c>
      <c r="C94" t="inlineStr">
        <is>
          <t>2821972</t>
        </is>
      </c>
      <c r="E94" t="inlineStr">
        <is>
          <t>ENTREGADO A IVAR LIMBERT FLORES AYAVIRI</t>
        </is>
      </c>
      <c r="F94" t="inlineStr">
        <is>
          <t>H5-P1</t>
        </is>
      </c>
      <c r="J94" t="n">
        <v>2512500</v>
      </c>
      <c r="K94" t="n">
        <v>2512569</v>
      </c>
      <c r="L94" t="n">
        <v>70</v>
      </c>
      <c r="M94" s="550">
        <f>M93+I94-L94</f>
        <v/>
      </c>
      <c r="N94" t="inlineStr">
        <is>
          <t>--</t>
        </is>
      </c>
      <c r="O94" t="inlineStr">
        <is>
          <t>--</t>
        </is>
      </c>
      <c r="P94">
        <f>M94</f>
        <v/>
      </c>
      <c r="R94">
        <f>I94*Q94</f>
        <v/>
      </c>
      <c r="S94">
        <f>L94*Q94</f>
        <v/>
      </c>
      <c r="T94">
        <f>T93+R94-S94</f>
        <v/>
      </c>
    </row>
    <row r="95" ht="15" customHeight="1" s="335">
      <c r="B95" t="inlineStr">
        <is>
          <t>07/05/2024</t>
        </is>
      </c>
      <c r="C95" t="inlineStr">
        <is>
          <t>2821972</t>
        </is>
      </c>
      <c r="E95" t="inlineStr">
        <is>
          <t>ENTREGADO A IVAR LIMBERT FLORES AYAVIRI</t>
        </is>
      </c>
      <c r="F95" t="inlineStr">
        <is>
          <t>H5-P1</t>
        </is>
      </c>
      <c r="J95" t="n">
        <v>2512228</v>
      </c>
      <c r="K95" t="n">
        <v>2512241</v>
      </c>
      <c r="L95" t="n">
        <v>14</v>
      </c>
      <c r="M95" s="550">
        <f>M94+I95-L95</f>
        <v/>
      </c>
      <c r="N95" t="inlineStr">
        <is>
          <t>--</t>
        </is>
      </c>
      <c r="O95" t="inlineStr">
        <is>
          <t>--</t>
        </is>
      </c>
      <c r="P95">
        <f>M95</f>
        <v/>
      </c>
      <c r="R95">
        <f>I95*Q95</f>
        <v/>
      </c>
      <c r="S95">
        <f>L95*Q95</f>
        <v/>
      </c>
      <c r="T95">
        <f>T94+R95-S95</f>
        <v/>
      </c>
    </row>
    <row r="96" ht="15" customHeight="1" s="335">
      <c r="B96" t="inlineStr">
        <is>
          <t>07/05/2024</t>
        </is>
      </c>
      <c r="C96" t="inlineStr">
        <is>
          <t>2821972</t>
        </is>
      </c>
      <c r="E96" t="inlineStr">
        <is>
          <t>DEVOLUCION DE IVAR LIMBERT FLORES AYAVIRI</t>
        </is>
      </c>
      <c r="F96" t="inlineStr">
        <is>
          <t>H5-P1</t>
        </is>
      </c>
      <c r="G96" t="n">
        <v>2512536</v>
      </c>
      <c r="H96" t="n">
        <v>2512569</v>
      </c>
      <c r="I96" t="n">
        <v>34</v>
      </c>
      <c r="M96" s="550">
        <f>M95+I96-L96</f>
        <v/>
      </c>
      <c r="N96" t="inlineStr">
        <is>
          <t>--</t>
        </is>
      </c>
      <c r="O96" t="inlineStr">
        <is>
          <t>--</t>
        </is>
      </c>
      <c r="P96">
        <f>M96</f>
        <v/>
      </c>
      <c r="R96">
        <f>I96*Q96</f>
        <v/>
      </c>
      <c r="S96">
        <f>L96*Q96</f>
        <v/>
      </c>
      <c r="T96">
        <f>T95+R96-S96</f>
        <v/>
      </c>
    </row>
    <row r="97" ht="15" customHeight="1" s="335">
      <c r="B97" t="inlineStr">
        <is>
          <t>07/05/2024</t>
        </is>
      </c>
      <c r="C97" t="inlineStr">
        <is>
          <t>2821998</t>
        </is>
      </c>
      <c r="E97" t="inlineStr">
        <is>
          <t>ENTREGADO A MIGUEL ANGEL GARCIA ORTEGA</t>
        </is>
      </c>
      <c r="F97" t="inlineStr">
        <is>
          <t>H5-P1</t>
        </is>
      </c>
      <c r="J97" t="n">
        <v>2512270</v>
      </c>
      <c r="K97" t="n">
        <v>2512321</v>
      </c>
      <c r="L97" t="n">
        <v>52</v>
      </c>
      <c r="M97" s="550">
        <f>M96+I97-L97</f>
        <v/>
      </c>
      <c r="N97" t="inlineStr">
        <is>
          <t>--</t>
        </is>
      </c>
      <c r="O97" t="inlineStr">
        <is>
          <t>--</t>
        </is>
      </c>
      <c r="P97">
        <f>M97</f>
        <v/>
      </c>
      <c r="R97">
        <f>I97*Q97</f>
        <v/>
      </c>
      <c r="S97">
        <f>L97*Q97</f>
        <v/>
      </c>
      <c r="T97">
        <f>T96+R97-S97</f>
        <v/>
      </c>
    </row>
    <row r="98" ht="15" customHeight="1" s="335">
      <c r="B98" t="inlineStr">
        <is>
          <t>07/05/2024</t>
        </is>
      </c>
      <c r="C98" t="inlineStr">
        <is>
          <t>2821977</t>
        </is>
      </c>
      <c r="E98" t="inlineStr">
        <is>
          <t>ENTREGADO A MIGUEL VILLARPANDO MIRANDA</t>
        </is>
      </c>
      <c r="F98" t="inlineStr">
        <is>
          <t>H5-P1</t>
        </is>
      </c>
      <c r="J98" t="n">
        <v>2512147</v>
      </c>
      <c r="K98" t="n">
        <v>2512161</v>
      </c>
      <c r="L98" t="n">
        <v>15</v>
      </c>
      <c r="M98" s="550">
        <f>M97+I98-L98</f>
        <v/>
      </c>
      <c r="N98" t="inlineStr">
        <is>
          <t>--</t>
        </is>
      </c>
      <c r="O98" t="inlineStr">
        <is>
          <t>--</t>
        </is>
      </c>
      <c r="P98">
        <f>M98</f>
        <v/>
      </c>
      <c r="R98">
        <f>I98*Q98</f>
        <v/>
      </c>
      <c r="S98">
        <f>L98*Q98</f>
        <v/>
      </c>
      <c r="T98">
        <f>T97+R98-S98</f>
        <v/>
      </c>
    </row>
    <row r="99" ht="15" customHeight="1" s="335">
      <c r="B99" t="inlineStr">
        <is>
          <t>07/05/2024</t>
        </is>
      </c>
      <c r="C99" t="inlineStr">
        <is>
          <t>2821977</t>
        </is>
      </c>
      <c r="E99" t="inlineStr">
        <is>
          <t>ENTREGADO A MIGUEL VILLARPANDO MIRANDA</t>
        </is>
      </c>
      <c r="F99" t="inlineStr">
        <is>
          <t>H5-P1</t>
        </is>
      </c>
      <c r="J99" t="n">
        <v>2512570</v>
      </c>
      <c r="K99" t="n">
        <v>2512628</v>
      </c>
      <c r="L99" t="n">
        <v>59</v>
      </c>
      <c r="M99" s="550">
        <f>M98+I99-L99</f>
        <v/>
      </c>
      <c r="N99" t="inlineStr">
        <is>
          <t>--</t>
        </is>
      </c>
      <c r="O99" t="inlineStr">
        <is>
          <t>--</t>
        </is>
      </c>
      <c r="P99">
        <f>M99</f>
        <v/>
      </c>
      <c r="R99">
        <f>I99*Q99</f>
        <v/>
      </c>
      <c r="S99">
        <f>L99*Q99</f>
        <v/>
      </c>
      <c r="T99">
        <f>T98+R99-S99</f>
        <v/>
      </c>
    </row>
    <row r="100" ht="15" customHeight="1" s="335">
      <c r="B100" t="inlineStr">
        <is>
          <t>07/05/2024</t>
        </is>
      </c>
      <c r="C100" t="inlineStr">
        <is>
          <t>2821977</t>
        </is>
      </c>
      <c r="E100" t="inlineStr">
        <is>
          <t>DEVOLUCION DE MIGUEL VILLARPANDO MIRANDA</t>
        </is>
      </c>
      <c r="F100" t="inlineStr">
        <is>
          <t>H5-P1</t>
        </is>
      </c>
      <c r="G100" t="n">
        <v>2512602</v>
      </c>
      <c r="H100" t="n">
        <v>2512628</v>
      </c>
      <c r="I100" t="n">
        <v>27</v>
      </c>
      <c r="M100" s="550">
        <f>M99+I100-L100</f>
        <v/>
      </c>
      <c r="N100" t="inlineStr">
        <is>
          <t>--</t>
        </is>
      </c>
      <c r="O100" t="inlineStr">
        <is>
          <t>--</t>
        </is>
      </c>
      <c r="P100">
        <f>M100</f>
        <v/>
      </c>
      <c r="R100">
        <f>I100*Q100</f>
        <v/>
      </c>
      <c r="S100">
        <f>L100*Q100</f>
        <v/>
      </c>
      <c r="T100">
        <f>T99+R100-S100</f>
        <v/>
      </c>
    </row>
    <row r="101" ht="15" customHeight="1" s="335">
      <c r="B101" t="inlineStr">
        <is>
          <t>08/05/2024</t>
        </is>
      </c>
      <c r="C101" t="inlineStr">
        <is>
          <t>2823610</t>
        </is>
      </c>
      <c r="E101" t="inlineStr">
        <is>
          <t>ENTREGADO A ANELY CACERES PECHO</t>
        </is>
      </c>
      <c r="F101" t="inlineStr">
        <is>
          <t>H5-P1</t>
        </is>
      </c>
      <c r="J101" t="n">
        <v>2512709</v>
      </c>
      <c r="K101" t="n">
        <v>2512768</v>
      </c>
      <c r="L101" t="n">
        <v>60</v>
      </c>
      <c r="M101" s="550">
        <f>M100+I101-L101</f>
        <v/>
      </c>
      <c r="N101" t="inlineStr">
        <is>
          <t>--</t>
        </is>
      </c>
      <c r="O101" t="inlineStr">
        <is>
          <t>--</t>
        </is>
      </c>
      <c r="P101">
        <f>M101</f>
        <v/>
      </c>
      <c r="R101">
        <f>I101*Q101</f>
        <v/>
      </c>
      <c r="S101">
        <f>L101*Q101</f>
        <v/>
      </c>
      <c r="T101">
        <f>T100+R101-S101</f>
        <v/>
      </c>
    </row>
    <row r="102" ht="15" customHeight="1" s="335">
      <c r="B102" t="inlineStr">
        <is>
          <t>08/05/2024</t>
        </is>
      </c>
      <c r="C102" t="inlineStr">
        <is>
          <t>2823610</t>
        </is>
      </c>
      <c r="E102" t="inlineStr">
        <is>
          <t>ENTREGADO A ANELY CACERES PECHO</t>
        </is>
      </c>
      <c r="F102" t="inlineStr">
        <is>
          <t>H5-P1</t>
        </is>
      </c>
      <c r="J102" t="n">
        <v>2512485</v>
      </c>
      <c r="K102" t="n">
        <v>2512499</v>
      </c>
      <c r="L102" t="n">
        <v>15</v>
      </c>
      <c r="M102" s="550">
        <f>M101+I102-L102</f>
        <v/>
      </c>
      <c r="N102" t="inlineStr">
        <is>
          <t>--</t>
        </is>
      </c>
      <c r="O102" t="inlineStr">
        <is>
          <t>--</t>
        </is>
      </c>
      <c r="P102">
        <f>M102</f>
        <v/>
      </c>
      <c r="R102">
        <f>I102*Q102</f>
        <v/>
      </c>
      <c r="S102">
        <f>L102*Q102</f>
        <v/>
      </c>
      <c r="T102">
        <f>T101+R102-S102</f>
        <v/>
      </c>
    </row>
    <row r="103" ht="15" customHeight="1" s="335">
      <c r="B103" t="inlineStr">
        <is>
          <t>08/05/2024</t>
        </is>
      </c>
      <c r="C103" t="inlineStr">
        <is>
          <t>2823610</t>
        </is>
      </c>
      <c r="E103" t="inlineStr">
        <is>
          <t>DEVOLUCION DE ANELY CACERES PECHO</t>
        </is>
      </c>
      <c r="F103" t="inlineStr">
        <is>
          <t>H5-P1</t>
        </is>
      </c>
      <c r="G103" t="n">
        <v>2512745</v>
      </c>
      <c r="H103" t="n">
        <v>2512768</v>
      </c>
      <c r="I103" t="n">
        <v>24</v>
      </c>
      <c r="M103" s="550">
        <f>M102+I103-L103</f>
        <v/>
      </c>
      <c r="N103" t="inlineStr">
        <is>
          <t>--</t>
        </is>
      </c>
      <c r="O103" t="inlineStr">
        <is>
          <t>--</t>
        </is>
      </c>
      <c r="P103">
        <f>M103</f>
        <v/>
      </c>
      <c r="R103">
        <f>I103*Q103</f>
        <v/>
      </c>
      <c r="S103">
        <f>L103*Q103</f>
        <v/>
      </c>
      <c r="T103">
        <f>T102+R103-S103</f>
        <v/>
      </c>
    </row>
    <row r="104" ht="15" customHeight="1" s="335">
      <c r="B104" t="inlineStr">
        <is>
          <t>08/05/2024</t>
        </is>
      </c>
      <c r="C104" t="inlineStr">
        <is>
          <t>2823631</t>
        </is>
      </c>
      <c r="E104" t="inlineStr">
        <is>
          <t>ENTREGADO A BOLIVIA MAR PALMERO TILILA</t>
        </is>
      </c>
      <c r="F104" t="inlineStr">
        <is>
          <t>H5-P1</t>
        </is>
      </c>
      <c r="J104" t="n">
        <v>2512648</v>
      </c>
      <c r="K104" t="n">
        <v>2512662</v>
      </c>
      <c r="L104" t="n">
        <v>15</v>
      </c>
      <c r="M104" s="550">
        <f>M103+I104-L104</f>
        <v/>
      </c>
      <c r="N104" t="inlineStr">
        <is>
          <t>--</t>
        </is>
      </c>
      <c r="O104" t="inlineStr">
        <is>
          <t>--</t>
        </is>
      </c>
      <c r="P104">
        <f>M104</f>
        <v/>
      </c>
      <c r="R104">
        <f>I104*Q104</f>
        <v/>
      </c>
      <c r="S104">
        <f>L104*Q104</f>
        <v/>
      </c>
      <c r="T104">
        <f>T103+R104-S104</f>
        <v/>
      </c>
    </row>
    <row r="105" ht="15" customHeight="1" s="335">
      <c r="B105" t="inlineStr">
        <is>
          <t>08/05/2024</t>
        </is>
      </c>
      <c r="C105" t="inlineStr">
        <is>
          <t>2823631</t>
        </is>
      </c>
      <c r="E105" t="inlineStr">
        <is>
          <t>ENTREGADO A BOLIVIA MAR PALMERO TILILA</t>
        </is>
      </c>
      <c r="F105" t="inlineStr">
        <is>
          <t>H5-P1</t>
        </is>
      </c>
      <c r="J105" t="n">
        <v>2512936</v>
      </c>
      <c r="K105" t="n">
        <v>2512995</v>
      </c>
      <c r="L105" t="n">
        <v>60</v>
      </c>
      <c r="M105" s="550">
        <f>M104+I105-L105</f>
        <v/>
      </c>
      <c r="N105" t="inlineStr">
        <is>
          <t>--</t>
        </is>
      </c>
      <c r="O105" t="inlineStr">
        <is>
          <t>--</t>
        </is>
      </c>
      <c r="P105">
        <f>M105</f>
        <v/>
      </c>
      <c r="R105">
        <f>I105*Q105</f>
        <v/>
      </c>
      <c r="S105">
        <f>L105*Q105</f>
        <v/>
      </c>
      <c r="T105">
        <f>T104+R105-S105</f>
        <v/>
      </c>
    </row>
    <row r="106" ht="15" customHeight="1" s="335">
      <c r="B106" t="inlineStr">
        <is>
          <t>08/05/2024</t>
        </is>
      </c>
      <c r="C106" t="inlineStr">
        <is>
          <t>2823631</t>
        </is>
      </c>
      <c r="E106" t="inlineStr">
        <is>
          <t>DEVOLUCION DE BOLIVIA MAR PALMERO TILILA</t>
        </is>
      </c>
      <c r="F106" t="inlineStr">
        <is>
          <t>H5-P1</t>
        </is>
      </c>
      <c r="G106" t="n">
        <v>2512954</v>
      </c>
      <c r="H106" t="n">
        <v>2512995</v>
      </c>
      <c r="I106" t="n">
        <v>42</v>
      </c>
      <c r="M106" s="550">
        <f>M105+I106-L106</f>
        <v/>
      </c>
      <c r="N106" t="inlineStr">
        <is>
          <t>--</t>
        </is>
      </c>
      <c r="O106" t="inlineStr">
        <is>
          <t>--</t>
        </is>
      </c>
      <c r="P106">
        <f>M106</f>
        <v/>
      </c>
      <c r="R106">
        <f>I106*Q106</f>
        <v/>
      </c>
      <c r="S106">
        <f>L106*Q106</f>
        <v/>
      </c>
      <c r="T106">
        <f>T105+R106-S106</f>
        <v/>
      </c>
    </row>
    <row r="107" ht="15" customHeight="1" s="335">
      <c r="B107" t="inlineStr">
        <is>
          <t>08/05/2024</t>
        </is>
      </c>
      <c r="C107" t="inlineStr">
        <is>
          <t>2823605</t>
        </is>
      </c>
      <c r="E107" t="inlineStr">
        <is>
          <t>ENTREGADO A FELIX MARQUINA FERNANDEZ</t>
        </is>
      </c>
      <c r="F107" t="inlineStr">
        <is>
          <t>H5-P1</t>
        </is>
      </c>
      <c r="J107" t="n">
        <v>2512663</v>
      </c>
      <c r="K107" t="n">
        <v>2512708</v>
      </c>
      <c r="L107" t="n">
        <v>46</v>
      </c>
      <c r="M107" s="550">
        <f>M106+I107-L107</f>
        <v/>
      </c>
      <c r="N107" t="inlineStr">
        <is>
          <t>--</t>
        </is>
      </c>
      <c r="O107" t="inlineStr">
        <is>
          <t>--</t>
        </is>
      </c>
      <c r="P107">
        <f>M107</f>
        <v/>
      </c>
      <c r="R107">
        <f>I107*Q107</f>
        <v/>
      </c>
      <c r="S107">
        <f>L107*Q107</f>
        <v/>
      </c>
      <c r="T107">
        <f>T106+R107-S107</f>
        <v/>
      </c>
    </row>
    <row r="108" ht="15" customHeight="1" s="335">
      <c r="B108" t="inlineStr">
        <is>
          <t>08/05/2024</t>
        </is>
      </c>
      <c r="C108" t="inlineStr">
        <is>
          <t>2823605</t>
        </is>
      </c>
      <c r="E108" t="inlineStr">
        <is>
          <t>ENTREGADO A FELIX MARQUINA FERNANDEZ</t>
        </is>
      </c>
      <c r="F108" t="inlineStr">
        <is>
          <t>H5-P1</t>
        </is>
      </c>
      <c r="J108" t="n">
        <v>2512403</v>
      </c>
      <c r="K108" t="n">
        <v>2512431</v>
      </c>
      <c r="L108" t="n">
        <v>29</v>
      </c>
      <c r="M108" s="550">
        <f>M107+I108-L108</f>
        <v/>
      </c>
      <c r="N108" t="inlineStr">
        <is>
          <t>--</t>
        </is>
      </c>
      <c r="O108" t="inlineStr">
        <is>
          <t>--</t>
        </is>
      </c>
      <c r="P108">
        <f>M108</f>
        <v/>
      </c>
      <c r="R108">
        <f>I108*Q108</f>
        <v/>
      </c>
      <c r="S108">
        <f>L108*Q108</f>
        <v/>
      </c>
      <c r="T108">
        <f>T107+R108-S108</f>
        <v/>
      </c>
    </row>
    <row r="109" ht="15" customHeight="1" s="335">
      <c r="B109" t="inlineStr">
        <is>
          <t>08/05/2024</t>
        </is>
      </c>
      <c r="C109" t="inlineStr">
        <is>
          <t>2823605</t>
        </is>
      </c>
      <c r="E109" t="inlineStr">
        <is>
          <t>DEVOLUCION DE FELIX MARQUINA FERNANDEZ</t>
        </is>
      </c>
      <c r="F109" t="inlineStr">
        <is>
          <t>H5-P1</t>
        </is>
      </c>
      <c r="G109" t="n">
        <v>2512678</v>
      </c>
      <c r="H109" t="n">
        <v>2512708</v>
      </c>
      <c r="I109" t="n">
        <v>31</v>
      </c>
      <c r="M109" s="550">
        <f>M108+I109-L109</f>
        <v/>
      </c>
      <c r="N109" t="inlineStr">
        <is>
          <t>--</t>
        </is>
      </c>
      <c r="O109" t="inlineStr">
        <is>
          <t>--</t>
        </is>
      </c>
      <c r="P109">
        <f>M109</f>
        <v/>
      </c>
      <c r="R109">
        <f>I109*Q109</f>
        <v/>
      </c>
      <c r="S109">
        <f>L109*Q109</f>
        <v/>
      </c>
      <c r="T109">
        <f>T108+R109-S109</f>
        <v/>
      </c>
    </row>
    <row r="110" ht="15" customHeight="1" s="335">
      <c r="B110" t="inlineStr">
        <is>
          <t>08/05/2024</t>
        </is>
      </c>
      <c r="C110" t="inlineStr">
        <is>
          <t>2823617</t>
        </is>
      </c>
      <c r="E110" t="inlineStr">
        <is>
          <t>ENTREGADO A IVAR LIMBERT FLORES AYAVIRI</t>
        </is>
      </c>
      <c r="F110" t="inlineStr">
        <is>
          <t>H5-P1</t>
        </is>
      </c>
      <c r="J110" t="n">
        <v>2512769</v>
      </c>
      <c r="K110" t="n">
        <v>2512806</v>
      </c>
      <c r="L110" t="n">
        <v>38</v>
      </c>
      <c r="M110" s="550">
        <f>M109+I110-L110</f>
        <v/>
      </c>
      <c r="N110" t="inlineStr">
        <is>
          <t>--</t>
        </is>
      </c>
      <c r="O110" t="inlineStr">
        <is>
          <t>--</t>
        </is>
      </c>
      <c r="P110">
        <f>M110</f>
        <v/>
      </c>
      <c r="R110">
        <f>I110*Q110</f>
        <v/>
      </c>
      <c r="S110">
        <f>L110*Q110</f>
        <v/>
      </c>
      <c r="T110">
        <f>T109+R110-S110</f>
        <v/>
      </c>
    </row>
    <row r="111" ht="15" customHeight="1" s="335">
      <c r="B111" t="inlineStr">
        <is>
          <t>08/05/2024</t>
        </is>
      </c>
      <c r="C111" t="inlineStr">
        <is>
          <t>2823617</t>
        </is>
      </c>
      <c r="E111" t="inlineStr">
        <is>
          <t>ENTREGADO A IVAR LIMBERT FLORES AYAVIRI</t>
        </is>
      </c>
      <c r="F111" t="inlineStr">
        <is>
          <t>H5-P1</t>
        </is>
      </c>
      <c r="J111" t="n">
        <v>2512536</v>
      </c>
      <c r="K111" t="n">
        <v>2512569</v>
      </c>
      <c r="L111" t="n">
        <v>34</v>
      </c>
      <c r="M111" s="550">
        <f>M110+I111-L111</f>
        <v/>
      </c>
      <c r="N111" t="inlineStr">
        <is>
          <t>--</t>
        </is>
      </c>
      <c r="O111" t="inlineStr">
        <is>
          <t>--</t>
        </is>
      </c>
      <c r="P111">
        <f>M111</f>
        <v/>
      </c>
      <c r="R111">
        <f>I111*Q111</f>
        <v/>
      </c>
      <c r="S111">
        <f>L111*Q111</f>
        <v/>
      </c>
      <c r="T111">
        <f>T110+R111-S111</f>
        <v/>
      </c>
    </row>
    <row r="112" ht="15" customHeight="1" s="335">
      <c r="B112" t="inlineStr">
        <is>
          <t>08/05/2024</t>
        </is>
      </c>
      <c r="C112" t="inlineStr">
        <is>
          <t>2823617</t>
        </is>
      </c>
      <c r="E112" t="inlineStr">
        <is>
          <t>DEVOLUCION DE IVAR LIMBERT FLORES AYAVIRI</t>
        </is>
      </c>
      <c r="F112" t="inlineStr">
        <is>
          <t>H5-P1</t>
        </is>
      </c>
      <c r="G112" t="n">
        <v>2512776</v>
      </c>
      <c r="H112" t="n">
        <v>2512806</v>
      </c>
      <c r="I112" t="n">
        <v>31</v>
      </c>
      <c r="M112" s="550">
        <f>M111+I112-L112</f>
        <v/>
      </c>
      <c r="N112" t="inlineStr">
        <is>
          <t>--</t>
        </is>
      </c>
      <c r="O112" t="inlineStr">
        <is>
          <t>--</t>
        </is>
      </c>
      <c r="P112">
        <f>M112</f>
        <v/>
      </c>
      <c r="R112">
        <f>I112*Q112</f>
        <v/>
      </c>
      <c r="S112">
        <f>L112*Q112</f>
        <v/>
      </c>
      <c r="T112">
        <f>T111+R112-S112</f>
        <v/>
      </c>
    </row>
    <row r="113" ht="15" customHeight="1" s="335">
      <c r="B113" t="inlineStr">
        <is>
          <t>08/05/2024</t>
        </is>
      </c>
      <c r="C113" t="inlineStr">
        <is>
          <t>2823623</t>
        </is>
      </c>
      <c r="E113" t="inlineStr">
        <is>
          <t>ENTREGADO A MIGUEL ANGEL GARCIA ORTEGA</t>
        </is>
      </c>
      <c r="F113" t="inlineStr">
        <is>
          <t>H5-P1</t>
        </is>
      </c>
      <c r="J113" t="n">
        <v>2512857</v>
      </c>
      <c r="K113" t="n">
        <v>2512935</v>
      </c>
      <c r="L113" t="n">
        <v>79</v>
      </c>
      <c r="M113" s="550">
        <f>M112+I113-L113</f>
        <v/>
      </c>
      <c r="N113" t="inlineStr">
        <is>
          <t>--</t>
        </is>
      </c>
      <c r="O113" t="inlineStr">
        <is>
          <t>--</t>
        </is>
      </c>
      <c r="P113">
        <f>M113</f>
        <v/>
      </c>
      <c r="R113">
        <f>I113*Q113</f>
        <v/>
      </c>
      <c r="S113">
        <f>L113*Q113</f>
        <v/>
      </c>
      <c r="T113">
        <f>T112+R113-S113</f>
        <v/>
      </c>
    </row>
    <row r="114" ht="15" customHeight="1" s="335">
      <c r="B114" t="inlineStr">
        <is>
          <t>08/05/2024</t>
        </is>
      </c>
      <c r="C114" t="inlineStr">
        <is>
          <t>2823623</t>
        </is>
      </c>
      <c r="E114" t="inlineStr">
        <is>
          <t>DEVOLUCION DE MIGUEL ANGEL GARCIA ORTEGA</t>
        </is>
      </c>
      <c r="F114" t="inlineStr">
        <is>
          <t>H5-P1</t>
        </is>
      </c>
      <c r="G114" t="n">
        <v>2512898</v>
      </c>
      <c r="H114" t="n">
        <v>2512935</v>
      </c>
      <c r="I114" t="n">
        <v>38</v>
      </c>
      <c r="M114" s="550">
        <f>M113+I114-L114</f>
        <v/>
      </c>
      <c r="N114" t="inlineStr">
        <is>
          <t>--</t>
        </is>
      </c>
      <c r="O114" t="inlineStr">
        <is>
          <t>--</t>
        </is>
      </c>
      <c r="P114">
        <f>M114</f>
        <v/>
      </c>
      <c r="R114">
        <f>I114*Q114</f>
        <v/>
      </c>
      <c r="S114">
        <f>L114*Q114</f>
        <v/>
      </c>
      <c r="T114">
        <f>T113+R114-S114</f>
        <v/>
      </c>
    </row>
    <row r="115" ht="15" customHeight="1" s="335">
      <c r="B115" t="inlineStr">
        <is>
          <t>08/05/2024</t>
        </is>
      </c>
      <c r="C115" t="inlineStr">
        <is>
          <t>2823620</t>
        </is>
      </c>
      <c r="E115" t="inlineStr">
        <is>
          <t>ENTREGADO A MIGUEL VILLARPANDO MIRANDA</t>
        </is>
      </c>
      <c r="F115" t="inlineStr">
        <is>
          <t>H5-P1</t>
        </is>
      </c>
      <c r="J115" t="n">
        <v>2512602</v>
      </c>
      <c r="K115" t="n">
        <v>2512628</v>
      </c>
      <c r="L115" t="n">
        <v>27</v>
      </c>
      <c r="M115" s="550">
        <f>M114+I115-L115</f>
        <v/>
      </c>
      <c r="N115" t="inlineStr">
        <is>
          <t>--</t>
        </is>
      </c>
      <c r="O115" t="inlineStr">
        <is>
          <t>--</t>
        </is>
      </c>
      <c r="P115">
        <f>M115</f>
        <v/>
      </c>
      <c r="R115">
        <f>I115*Q115</f>
        <v/>
      </c>
      <c r="S115">
        <f>L115*Q115</f>
        <v/>
      </c>
      <c r="T115">
        <f>T114+R115-S115</f>
        <v/>
      </c>
    </row>
    <row r="116" ht="15" customHeight="1" s="335">
      <c r="B116" t="inlineStr">
        <is>
          <t>08/05/2024</t>
        </is>
      </c>
      <c r="C116" t="inlineStr">
        <is>
          <t>2823620</t>
        </is>
      </c>
      <c r="E116" t="inlineStr">
        <is>
          <t>ENTREGADO A MIGUEL VILLARPANDO MIRANDA</t>
        </is>
      </c>
      <c r="F116" t="inlineStr">
        <is>
          <t>H5-P1</t>
        </is>
      </c>
      <c r="J116" t="n">
        <v>2512807</v>
      </c>
      <c r="K116" t="n">
        <v>2512856</v>
      </c>
      <c r="L116" t="n">
        <v>50</v>
      </c>
      <c r="M116" s="550">
        <f>M115+I116-L116</f>
        <v/>
      </c>
      <c r="N116" t="inlineStr">
        <is>
          <t>--</t>
        </is>
      </c>
      <c r="O116" t="inlineStr">
        <is>
          <t>--</t>
        </is>
      </c>
      <c r="P116">
        <f>M116</f>
        <v/>
      </c>
      <c r="R116">
        <f>I116*Q116</f>
        <v/>
      </c>
      <c r="S116">
        <f>L116*Q116</f>
        <v/>
      </c>
      <c r="T116">
        <f>T115+R116-S116</f>
        <v/>
      </c>
    </row>
    <row r="117" ht="15" customHeight="1" s="335">
      <c r="B117" t="inlineStr">
        <is>
          <t>08/05/2024</t>
        </is>
      </c>
      <c r="C117" t="inlineStr">
        <is>
          <t>2823620</t>
        </is>
      </c>
      <c r="E117" t="inlineStr">
        <is>
          <t>DEVOLUCION DE MIGUEL VILLARPANDO MIRANDA</t>
        </is>
      </c>
      <c r="F117" t="inlineStr">
        <is>
          <t>H5-P1</t>
        </is>
      </c>
      <c r="G117" t="n">
        <v>2512832</v>
      </c>
      <c r="H117" t="n">
        <v>2512856</v>
      </c>
      <c r="I117" t="n">
        <v>25</v>
      </c>
      <c r="M117" s="550">
        <f>M116+I117-L117</f>
        <v/>
      </c>
      <c r="N117" t="inlineStr">
        <is>
          <t>--</t>
        </is>
      </c>
      <c r="O117" t="inlineStr">
        <is>
          <t>--</t>
        </is>
      </c>
      <c r="P117">
        <f>M117</f>
        <v/>
      </c>
      <c r="R117">
        <f>I117*Q117</f>
        <v/>
      </c>
      <c r="S117">
        <f>L117*Q117</f>
        <v/>
      </c>
      <c r="T117">
        <f>T116+R117-S117</f>
        <v/>
      </c>
    </row>
    <row r="118" ht="15" customHeight="1" s="335">
      <c r="B118" t="inlineStr">
        <is>
          <t>09/05/2024</t>
        </is>
      </c>
      <c r="C118" t="inlineStr">
        <is>
          <t>2825536</t>
        </is>
      </c>
      <c r="E118" t="inlineStr">
        <is>
          <t>ENTREGADO A ANELY CACERES PECHO</t>
        </is>
      </c>
      <c r="F118" t="inlineStr">
        <is>
          <t>H5-P1</t>
        </is>
      </c>
      <c r="J118" t="n">
        <v>2513123</v>
      </c>
      <c r="K118" t="n">
        <v>2513167</v>
      </c>
      <c r="L118" t="n">
        <v>45</v>
      </c>
      <c r="M118" s="550">
        <f>M117+I118-L118</f>
        <v/>
      </c>
      <c r="N118" t="inlineStr">
        <is>
          <t>--</t>
        </is>
      </c>
      <c r="O118" t="inlineStr">
        <is>
          <t>--</t>
        </is>
      </c>
      <c r="P118">
        <f>M118</f>
        <v/>
      </c>
      <c r="R118">
        <f>I118*Q118</f>
        <v/>
      </c>
      <c r="S118">
        <f>L118*Q118</f>
        <v/>
      </c>
      <c r="T118">
        <f>T117+R118-S118</f>
        <v/>
      </c>
    </row>
    <row r="119" ht="15" customHeight="1" s="335">
      <c r="B119" t="inlineStr">
        <is>
          <t>09/05/2024</t>
        </is>
      </c>
      <c r="C119" t="inlineStr">
        <is>
          <t>2826666</t>
        </is>
      </c>
      <c r="E119" t="inlineStr">
        <is>
          <t>ENTREGADO A ANELY CACERES PECHO</t>
        </is>
      </c>
      <c r="F119" t="inlineStr">
        <is>
          <t>H5-P1</t>
        </is>
      </c>
      <c r="J119" t="n">
        <v>2513040</v>
      </c>
      <c r="K119" t="n">
        <v>2513051</v>
      </c>
      <c r="L119" t="n">
        <v>12</v>
      </c>
      <c r="M119" s="550">
        <f>M118+I119-L119</f>
        <v/>
      </c>
      <c r="N119" t="inlineStr">
        <is>
          <t>--</t>
        </is>
      </c>
      <c r="O119" t="inlineStr">
        <is>
          <t>--</t>
        </is>
      </c>
      <c r="P119">
        <f>M119</f>
        <v/>
      </c>
      <c r="R119">
        <f>I119*Q119</f>
        <v/>
      </c>
      <c r="S119">
        <f>L119*Q119</f>
        <v/>
      </c>
      <c r="T119">
        <f>T118+R119-S119</f>
        <v/>
      </c>
    </row>
    <row r="120" ht="15" customHeight="1" s="335">
      <c r="B120" t="inlineStr">
        <is>
          <t>09/05/2024</t>
        </is>
      </c>
      <c r="C120" t="inlineStr">
        <is>
          <t>2825536</t>
        </is>
      </c>
      <c r="E120" t="inlineStr">
        <is>
          <t>ENTREGADO A ANELY CACERES PECHO</t>
        </is>
      </c>
      <c r="F120" t="inlineStr">
        <is>
          <t>H5-P1</t>
        </is>
      </c>
      <c r="J120" t="n">
        <v>2512745</v>
      </c>
      <c r="K120" t="n">
        <v>2512768</v>
      </c>
      <c r="L120" t="n">
        <v>24</v>
      </c>
      <c r="M120" s="550">
        <f>M119+I120-L120</f>
        <v/>
      </c>
      <c r="N120" t="inlineStr">
        <is>
          <t>--</t>
        </is>
      </c>
      <c r="O120" t="inlineStr">
        <is>
          <t>--</t>
        </is>
      </c>
      <c r="P120">
        <f>M120</f>
        <v/>
      </c>
      <c r="R120">
        <f>I120*Q120</f>
        <v/>
      </c>
      <c r="S120">
        <f>L120*Q120</f>
        <v/>
      </c>
      <c r="T120">
        <f>T119+R120-S120</f>
        <v/>
      </c>
    </row>
    <row r="121" ht="15" customHeight="1" s="335">
      <c r="B121" t="inlineStr">
        <is>
          <t>09/05/2024</t>
        </is>
      </c>
      <c r="C121" t="inlineStr">
        <is>
          <t>2826666</t>
        </is>
      </c>
      <c r="E121" t="inlineStr">
        <is>
          <t>DEVOLUCION DE ANELY CACERES PECHO</t>
        </is>
      </c>
      <c r="F121" t="inlineStr">
        <is>
          <t>H5-P1</t>
        </is>
      </c>
      <c r="G121" t="n">
        <v>2513043</v>
      </c>
      <c r="H121" t="n">
        <v>2513051</v>
      </c>
      <c r="I121" t="n">
        <v>9</v>
      </c>
      <c r="M121" s="550">
        <f>M120+I121-L121</f>
        <v/>
      </c>
      <c r="N121" t="inlineStr">
        <is>
          <t>--</t>
        </is>
      </c>
      <c r="O121" t="inlineStr">
        <is>
          <t>--</t>
        </is>
      </c>
      <c r="P121">
        <f>M121</f>
        <v/>
      </c>
      <c r="R121">
        <f>I121*Q121</f>
        <v/>
      </c>
      <c r="S121">
        <f>L121*Q121</f>
        <v/>
      </c>
      <c r="T121">
        <f>T120+R121-S121</f>
        <v/>
      </c>
    </row>
    <row r="122" ht="15" customHeight="1" s="335">
      <c r="B122" t="inlineStr">
        <is>
          <t>09/05/2024</t>
        </is>
      </c>
      <c r="C122" t="inlineStr">
        <is>
          <t>2826096</t>
        </is>
      </c>
      <c r="E122" t="inlineStr">
        <is>
          <t>ENTREGADO A BOLIVIA MAR PALMERO TILILA</t>
        </is>
      </c>
      <c r="F122" t="inlineStr">
        <is>
          <t>H5-P1</t>
        </is>
      </c>
      <c r="J122" t="n">
        <v>2513168</v>
      </c>
      <c r="K122" t="n">
        <v>2513209</v>
      </c>
      <c r="L122" t="n">
        <v>42</v>
      </c>
      <c r="M122" s="550">
        <f>M121+I122-L122</f>
        <v/>
      </c>
      <c r="N122" t="inlineStr">
        <is>
          <t>--</t>
        </is>
      </c>
      <c r="O122" t="inlineStr">
        <is>
          <t>--</t>
        </is>
      </c>
      <c r="P122">
        <f>M122</f>
        <v/>
      </c>
      <c r="R122">
        <f>I122*Q122</f>
        <v/>
      </c>
      <c r="S122">
        <f>L122*Q122</f>
        <v/>
      </c>
      <c r="T122">
        <f>T121+R122-S122</f>
        <v/>
      </c>
    </row>
    <row r="123" ht="15" customHeight="1" s="335">
      <c r="B123" t="inlineStr">
        <is>
          <t>09/05/2024</t>
        </is>
      </c>
      <c r="C123" t="inlineStr">
        <is>
          <t>2825510</t>
        </is>
      </c>
      <c r="E123" t="inlineStr">
        <is>
          <t>ENTREGADO A BOLIVIA MAR PALMERO TILILA</t>
        </is>
      </c>
      <c r="F123" t="inlineStr">
        <is>
          <t>H5-P1</t>
        </is>
      </c>
      <c r="J123" t="n">
        <v>2512954</v>
      </c>
      <c r="K123" t="n">
        <v>2512995</v>
      </c>
      <c r="L123" t="n">
        <v>42</v>
      </c>
      <c r="M123" s="550">
        <f>M122+I123-L123</f>
        <v/>
      </c>
      <c r="N123" t="inlineStr">
        <is>
          <t>--</t>
        </is>
      </c>
      <c r="O123" t="inlineStr">
        <is>
          <t>--</t>
        </is>
      </c>
      <c r="P123">
        <f>M123</f>
        <v/>
      </c>
      <c r="R123">
        <f>I123*Q123</f>
        <v/>
      </c>
      <c r="S123">
        <f>L123*Q123</f>
        <v/>
      </c>
      <c r="T123">
        <f>T122+R123-S123</f>
        <v/>
      </c>
    </row>
    <row r="124" ht="15" customHeight="1" s="335">
      <c r="B124" t="inlineStr">
        <is>
          <t>09/05/2024</t>
        </is>
      </c>
      <c r="C124" t="inlineStr">
        <is>
          <t>2826096</t>
        </is>
      </c>
      <c r="E124" t="inlineStr">
        <is>
          <t>DEVOLUCION DE BOLIVIA MAR PALMERO TILILA</t>
        </is>
      </c>
      <c r="F124" t="inlineStr">
        <is>
          <t>H5-P1</t>
        </is>
      </c>
      <c r="G124" t="n">
        <v>2513176</v>
      </c>
      <c r="H124" t="n">
        <v>2513209</v>
      </c>
      <c r="I124" t="n">
        <v>34</v>
      </c>
      <c r="M124" s="550">
        <f>M123+I124-L124</f>
        <v/>
      </c>
      <c r="N124" t="inlineStr">
        <is>
          <t>--</t>
        </is>
      </c>
      <c r="O124" t="inlineStr">
        <is>
          <t>--</t>
        </is>
      </c>
      <c r="P124">
        <f>M124</f>
        <v/>
      </c>
      <c r="R124">
        <f>I124*Q124</f>
        <v/>
      </c>
      <c r="S124">
        <f>L124*Q124</f>
        <v/>
      </c>
      <c r="T124">
        <f>T123+R124-S124</f>
        <v/>
      </c>
    </row>
    <row r="125" ht="15" customHeight="1" s="335">
      <c r="B125" t="inlineStr">
        <is>
          <t>09/05/2024</t>
        </is>
      </c>
      <c r="C125" t="inlineStr">
        <is>
          <t>2825484</t>
        </is>
      </c>
      <c r="E125" t="inlineStr">
        <is>
          <t>ENTREGADO A FELIX MARQUINA FERNANDEZ</t>
        </is>
      </c>
      <c r="F125" t="inlineStr">
        <is>
          <t>H5-P1</t>
        </is>
      </c>
      <c r="J125" t="n">
        <v>2512996</v>
      </c>
      <c r="K125" t="n">
        <v>2513039</v>
      </c>
      <c r="L125" t="n">
        <v>44</v>
      </c>
      <c r="M125" s="550">
        <f>M124+I125-L125</f>
        <v/>
      </c>
      <c r="N125" t="inlineStr">
        <is>
          <t>--</t>
        </is>
      </c>
      <c r="O125" t="inlineStr">
        <is>
          <t>--</t>
        </is>
      </c>
      <c r="P125">
        <f>M125</f>
        <v/>
      </c>
      <c r="R125">
        <f>I125*Q125</f>
        <v/>
      </c>
      <c r="S125">
        <f>L125*Q125</f>
        <v/>
      </c>
      <c r="T125">
        <f>T124+R125-S125</f>
        <v/>
      </c>
    </row>
    <row r="126" ht="15" customHeight="1" s="335">
      <c r="B126" t="inlineStr">
        <is>
          <t>09/05/2024</t>
        </is>
      </c>
      <c r="C126" t="inlineStr">
        <is>
          <t>2825484</t>
        </is>
      </c>
      <c r="E126" t="inlineStr">
        <is>
          <t>ENTREGADO A FELIX MARQUINA FERNANDEZ</t>
        </is>
      </c>
      <c r="F126" t="inlineStr">
        <is>
          <t>H5-P1</t>
        </is>
      </c>
      <c r="J126" t="n">
        <v>2512678</v>
      </c>
      <c r="K126" t="n">
        <v>2512708</v>
      </c>
      <c r="L126" t="n">
        <v>31</v>
      </c>
      <c r="M126" s="550">
        <f>M125+I126-L126</f>
        <v/>
      </c>
      <c r="N126" t="inlineStr">
        <is>
          <t>--</t>
        </is>
      </c>
      <c r="O126" t="inlineStr">
        <is>
          <t>--</t>
        </is>
      </c>
      <c r="P126">
        <f>M126</f>
        <v/>
      </c>
      <c r="R126">
        <f>I126*Q126</f>
        <v/>
      </c>
      <c r="S126">
        <f>L126*Q126</f>
        <v/>
      </c>
      <c r="T126">
        <f>T125+R126-S126</f>
        <v/>
      </c>
    </row>
    <row r="127" ht="15" customHeight="1" s="335">
      <c r="B127" t="inlineStr">
        <is>
          <t>09/05/2024</t>
        </is>
      </c>
      <c r="C127" t="inlineStr">
        <is>
          <t>2825484</t>
        </is>
      </c>
      <c r="E127" t="inlineStr">
        <is>
          <t>DEVOLUCION DE FELIX MARQUINA FERNANDEZ</t>
        </is>
      </c>
      <c r="F127" t="inlineStr">
        <is>
          <t>H5-P1</t>
        </is>
      </c>
      <c r="G127" t="n">
        <v>2513011</v>
      </c>
      <c r="H127" t="n">
        <v>2513039</v>
      </c>
      <c r="I127" t="n">
        <v>29</v>
      </c>
      <c r="M127" s="550">
        <f>M126+I127-L127</f>
        <v/>
      </c>
      <c r="N127" t="inlineStr">
        <is>
          <t>--</t>
        </is>
      </c>
      <c r="O127" t="inlineStr">
        <is>
          <t>--</t>
        </is>
      </c>
      <c r="P127">
        <f>M127</f>
        <v/>
      </c>
      <c r="R127">
        <f>I127*Q127</f>
        <v/>
      </c>
      <c r="S127">
        <f>L127*Q127</f>
        <v/>
      </c>
      <c r="T127">
        <f>T126+R127-S127</f>
        <v/>
      </c>
    </row>
    <row r="128" ht="15" customHeight="1" s="335">
      <c r="B128" t="inlineStr">
        <is>
          <t>09/05/2024</t>
        </is>
      </c>
      <c r="C128" t="inlineStr">
        <is>
          <t>2825488</t>
        </is>
      </c>
      <c r="E128" t="inlineStr">
        <is>
          <t>ENTREGADO A IVAR LIMBERT FLORES AYAVIRI</t>
        </is>
      </c>
      <c r="F128" t="inlineStr">
        <is>
          <t>H5-P1</t>
        </is>
      </c>
      <c r="J128" t="n">
        <v>2513040</v>
      </c>
      <c r="K128" t="n">
        <v>2513075</v>
      </c>
      <c r="L128" t="n">
        <v>36</v>
      </c>
      <c r="M128" s="550">
        <f>M127+I128-L128</f>
        <v/>
      </c>
      <c r="N128" t="inlineStr">
        <is>
          <t>--</t>
        </is>
      </c>
      <c r="O128" t="inlineStr">
        <is>
          <t>--</t>
        </is>
      </c>
      <c r="P128">
        <f>M128</f>
        <v/>
      </c>
      <c r="R128">
        <f>I128*Q128</f>
        <v/>
      </c>
      <c r="S128">
        <f>L128*Q128</f>
        <v/>
      </c>
      <c r="T128">
        <f>T127+R128-S128</f>
        <v/>
      </c>
    </row>
    <row r="129" ht="15" customHeight="1" s="335">
      <c r="B129" t="inlineStr">
        <is>
          <t>09/05/2024</t>
        </is>
      </c>
      <c r="C129" t="inlineStr">
        <is>
          <t>2825488</t>
        </is>
      </c>
      <c r="E129" t="inlineStr">
        <is>
          <t>ENTREGADO A IVAR LIMBERT FLORES AYAVIRI</t>
        </is>
      </c>
      <c r="F129" t="inlineStr">
        <is>
          <t>H5-P1</t>
        </is>
      </c>
      <c r="J129" t="n">
        <v>2512776</v>
      </c>
      <c r="K129" t="n">
        <v>2512806</v>
      </c>
      <c r="L129" t="n">
        <v>31</v>
      </c>
      <c r="M129" s="550">
        <f>M128+I129-L129</f>
        <v/>
      </c>
      <c r="N129" t="inlineStr">
        <is>
          <t>--</t>
        </is>
      </c>
      <c r="O129" t="inlineStr">
        <is>
          <t>--</t>
        </is>
      </c>
      <c r="P129">
        <f>M129</f>
        <v/>
      </c>
      <c r="R129">
        <f>I129*Q129</f>
        <v/>
      </c>
      <c r="S129">
        <f>L129*Q129</f>
        <v/>
      </c>
      <c r="T129">
        <f>T128+R129-S129</f>
        <v/>
      </c>
    </row>
    <row r="130" ht="15" customHeight="1" s="335">
      <c r="B130" t="inlineStr">
        <is>
          <t>09/05/2024</t>
        </is>
      </c>
      <c r="C130" t="inlineStr">
        <is>
          <t>2825488</t>
        </is>
      </c>
      <c r="E130" t="inlineStr">
        <is>
          <t>DEVOLUCION DE IVAR LIMBERT FLORES AYAVIRI</t>
        </is>
      </c>
      <c r="F130" t="inlineStr">
        <is>
          <t>H5-P1</t>
        </is>
      </c>
      <c r="G130" t="n">
        <v>2512782</v>
      </c>
      <c r="H130" t="n">
        <v>2512806</v>
      </c>
      <c r="I130" t="n">
        <v>25</v>
      </c>
      <c r="M130" s="550">
        <f>M129+I130-L130</f>
        <v/>
      </c>
      <c r="N130" t="inlineStr">
        <is>
          <t>--</t>
        </is>
      </c>
      <c r="O130" t="inlineStr">
        <is>
          <t>--</t>
        </is>
      </c>
      <c r="P130">
        <f>M130</f>
        <v/>
      </c>
      <c r="R130">
        <f>I130*Q130</f>
        <v/>
      </c>
      <c r="S130">
        <f>L130*Q130</f>
        <v/>
      </c>
      <c r="T130">
        <f>T129+R130-S130</f>
        <v/>
      </c>
    </row>
    <row r="131" ht="15" customHeight="1" s="335">
      <c r="B131" t="inlineStr">
        <is>
          <t>09/05/2024</t>
        </is>
      </c>
      <c r="C131" t="inlineStr">
        <is>
          <t>2825488</t>
        </is>
      </c>
      <c r="E131" t="inlineStr">
        <is>
          <t>DEVOLUCION DE IVAR LIMBERT FLORES AYAVIRI</t>
        </is>
      </c>
      <c r="F131" t="inlineStr">
        <is>
          <t>H5-P1</t>
        </is>
      </c>
      <c r="G131" t="n">
        <v>2513040</v>
      </c>
      <c r="H131" t="n">
        <v>2513075</v>
      </c>
      <c r="I131" t="n">
        <v>36</v>
      </c>
      <c r="M131" s="550">
        <f>M130+I131-L131</f>
        <v/>
      </c>
      <c r="N131" t="inlineStr">
        <is>
          <t>--</t>
        </is>
      </c>
      <c r="O131" t="inlineStr">
        <is>
          <t>--</t>
        </is>
      </c>
      <c r="P131">
        <f>M131</f>
        <v/>
      </c>
      <c r="R131">
        <f>I131*Q131</f>
        <v/>
      </c>
      <c r="S131">
        <f>L131*Q131</f>
        <v/>
      </c>
      <c r="T131">
        <f>T130+R131-S131</f>
        <v/>
      </c>
    </row>
    <row r="132" ht="15" customHeight="1" s="335">
      <c r="B132" t="inlineStr">
        <is>
          <t>09/05/2024</t>
        </is>
      </c>
      <c r="C132" t="inlineStr">
        <is>
          <t>2825504</t>
        </is>
      </c>
      <c r="E132" t="inlineStr">
        <is>
          <t>ENTREGADO A MIGUEL ANGEL GARCIA ORTEGA</t>
        </is>
      </c>
      <c r="F132" t="inlineStr">
        <is>
          <t>H5-P1</t>
        </is>
      </c>
      <c r="J132" t="n">
        <v>2512898</v>
      </c>
      <c r="K132" t="n">
        <v>2512935</v>
      </c>
      <c r="L132" t="n">
        <v>38</v>
      </c>
      <c r="M132" s="550">
        <f>M131+I132-L132</f>
        <v/>
      </c>
      <c r="N132" t="inlineStr">
        <is>
          <t>--</t>
        </is>
      </c>
      <c r="O132" t="inlineStr">
        <is>
          <t>--</t>
        </is>
      </c>
      <c r="P132">
        <f>M132</f>
        <v/>
      </c>
      <c r="R132">
        <f>I132*Q132</f>
        <v/>
      </c>
      <c r="S132">
        <f>L132*Q132</f>
        <v/>
      </c>
      <c r="T132">
        <f>T131+R132-S132</f>
        <v/>
      </c>
    </row>
    <row r="133" ht="15" customHeight="1" s="335">
      <c r="B133" t="inlineStr">
        <is>
          <t>09/05/2024</t>
        </is>
      </c>
      <c r="C133" t="inlineStr">
        <is>
          <t>2825504</t>
        </is>
      </c>
      <c r="E133" t="inlineStr">
        <is>
          <t>DEVOLUCION DE MIGUEL ANGEL GARCIA ORTEGA</t>
        </is>
      </c>
      <c r="F133" t="inlineStr">
        <is>
          <t>H5-P1</t>
        </is>
      </c>
      <c r="G133" t="n">
        <v>2512932</v>
      </c>
      <c r="H133" t="n">
        <v>2512935</v>
      </c>
      <c r="I133" t="n">
        <v>4</v>
      </c>
      <c r="M133" s="550">
        <f>M132+I133-L133</f>
        <v/>
      </c>
      <c r="N133" t="inlineStr">
        <is>
          <t>--</t>
        </is>
      </c>
      <c r="O133" t="inlineStr">
        <is>
          <t>--</t>
        </is>
      </c>
      <c r="P133">
        <f>M133</f>
        <v/>
      </c>
      <c r="R133">
        <f>I133*Q133</f>
        <v/>
      </c>
      <c r="S133">
        <f>L133*Q133</f>
        <v/>
      </c>
      <c r="T133">
        <f>T132+R133-S133</f>
        <v/>
      </c>
    </row>
    <row r="134" ht="15" customHeight="1" s="335">
      <c r="B134" t="inlineStr">
        <is>
          <t>09/05/2024</t>
        </is>
      </c>
      <c r="C134" t="inlineStr">
        <is>
          <t>2825492</t>
        </is>
      </c>
      <c r="E134" t="inlineStr">
        <is>
          <t>ENTREGADO A MIGUEL VILLARPANDO MIRANDA</t>
        </is>
      </c>
      <c r="F134" t="inlineStr">
        <is>
          <t>H5-P1</t>
        </is>
      </c>
      <c r="J134" t="n">
        <v>2512832</v>
      </c>
      <c r="K134" t="n">
        <v>2512856</v>
      </c>
      <c r="L134" t="n">
        <v>25</v>
      </c>
      <c r="M134" s="550">
        <f>M133+I134-L134</f>
        <v/>
      </c>
      <c r="N134" t="inlineStr">
        <is>
          <t>--</t>
        </is>
      </c>
      <c r="O134" t="inlineStr">
        <is>
          <t>--</t>
        </is>
      </c>
      <c r="P134">
        <f>M134</f>
        <v/>
      </c>
      <c r="R134">
        <f>I134*Q134</f>
        <v/>
      </c>
      <c r="S134">
        <f>L134*Q134</f>
        <v/>
      </c>
      <c r="T134">
        <f>T133+R134-S134</f>
        <v/>
      </c>
    </row>
    <row r="135" ht="15" customHeight="1" s="335">
      <c r="B135" t="inlineStr">
        <is>
          <t>09/05/2024</t>
        </is>
      </c>
      <c r="C135" t="inlineStr">
        <is>
          <t>2825492</t>
        </is>
      </c>
      <c r="E135" t="inlineStr">
        <is>
          <t>ENTREGADO A MIGUEL VILLARPANDO MIRANDA</t>
        </is>
      </c>
      <c r="F135" t="inlineStr">
        <is>
          <t>H5-P1</t>
        </is>
      </c>
      <c r="J135" t="n">
        <v>2513076</v>
      </c>
      <c r="K135" t="n">
        <v>2513122</v>
      </c>
      <c r="L135" t="n">
        <v>47</v>
      </c>
      <c r="M135" s="550">
        <f>M134+I135-L135</f>
        <v/>
      </c>
      <c r="N135" t="inlineStr">
        <is>
          <t>--</t>
        </is>
      </c>
      <c r="O135" t="inlineStr">
        <is>
          <t>--</t>
        </is>
      </c>
      <c r="P135">
        <f>M135</f>
        <v/>
      </c>
      <c r="R135">
        <f>I135*Q135</f>
        <v/>
      </c>
      <c r="S135">
        <f>L135*Q135</f>
        <v/>
      </c>
      <c r="T135">
        <f>T134+R135-S135</f>
        <v/>
      </c>
    </row>
    <row r="136" ht="15" customHeight="1" s="335">
      <c r="B136" t="inlineStr">
        <is>
          <t>09/05/2024</t>
        </is>
      </c>
      <c r="C136" t="inlineStr">
        <is>
          <t>2825492</t>
        </is>
      </c>
      <c r="E136" t="inlineStr">
        <is>
          <t>DEVOLUCION DE MIGUEL VILLARPANDO MIRANDA</t>
        </is>
      </c>
      <c r="F136" t="inlineStr">
        <is>
          <t>H5-P1</t>
        </is>
      </c>
      <c r="G136" t="n">
        <v>2513102</v>
      </c>
      <c r="H136" t="n">
        <v>2513122</v>
      </c>
      <c r="I136" t="n">
        <v>21</v>
      </c>
      <c r="M136" s="550">
        <f>M135+I136-L136</f>
        <v/>
      </c>
      <c r="N136" t="inlineStr">
        <is>
          <t>--</t>
        </is>
      </c>
      <c r="O136" t="inlineStr">
        <is>
          <t>--</t>
        </is>
      </c>
      <c r="P136">
        <f>M136</f>
        <v/>
      </c>
      <c r="R136">
        <f>I136*Q136</f>
        <v/>
      </c>
      <c r="S136">
        <f>L136*Q136</f>
        <v/>
      </c>
      <c r="T136">
        <f>T135+R136-S136</f>
        <v/>
      </c>
    </row>
    <row r="137" ht="15" customHeight="1" s="335">
      <c r="B137" t="inlineStr">
        <is>
          <t>10/05/2024</t>
        </is>
      </c>
      <c r="C137" t="inlineStr">
        <is>
          <t>2826910</t>
        </is>
      </c>
      <c r="E137" t="inlineStr">
        <is>
          <t>ENTREGADO A ANELY CACERES PECHO</t>
        </is>
      </c>
      <c r="F137" t="inlineStr">
        <is>
          <t>H5-P1</t>
        </is>
      </c>
      <c r="J137" t="n">
        <v>2513252</v>
      </c>
      <c r="K137" t="n">
        <v>2513331</v>
      </c>
      <c r="L137" t="n">
        <v>80</v>
      </c>
      <c r="M137" s="550">
        <f>M136+I137-L137</f>
        <v/>
      </c>
      <c r="N137" t="inlineStr">
        <is>
          <t>--</t>
        </is>
      </c>
      <c r="O137" t="inlineStr">
        <is>
          <t>--</t>
        </is>
      </c>
      <c r="P137">
        <f>M137</f>
        <v/>
      </c>
      <c r="R137">
        <f>I137*Q137</f>
        <v/>
      </c>
      <c r="S137">
        <f>L137*Q137</f>
        <v/>
      </c>
      <c r="T137">
        <f>T136+R137-S137</f>
        <v/>
      </c>
    </row>
    <row r="138" ht="15" customHeight="1" s="335">
      <c r="B138" t="inlineStr">
        <is>
          <t>10/05/2024</t>
        </is>
      </c>
      <c r="C138" t="inlineStr">
        <is>
          <t>2826910</t>
        </is>
      </c>
      <c r="E138" t="inlineStr">
        <is>
          <t>ENTREGADO A ANELY CACERES PECHO</t>
        </is>
      </c>
      <c r="F138" t="inlineStr">
        <is>
          <t>H5-P1</t>
        </is>
      </c>
      <c r="J138" t="n">
        <v>2513043</v>
      </c>
      <c r="K138" t="n">
        <v>2513051</v>
      </c>
      <c r="L138" t="n">
        <v>9</v>
      </c>
      <c r="M138" s="550">
        <f>M137+I138-L138</f>
        <v/>
      </c>
      <c r="N138" t="inlineStr">
        <is>
          <t>--</t>
        </is>
      </c>
      <c r="O138" t="inlineStr">
        <is>
          <t>--</t>
        </is>
      </c>
      <c r="P138">
        <f>M138</f>
        <v/>
      </c>
      <c r="R138">
        <f>I138*Q138</f>
        <v/>
      </c>
      <c r="S138">
        <f>L138*Q138</f>
        <v/>
      </c>
      <c r="T138">
        <f>T137+R138-S138</f>
        <v/>
      </c>
    </row>
    <row r="139" ht="15" customHeight="1" s="335">
      <c r="B139" t="inlineStr">
        <is>
          <t>10/05/2024</t>
        </is>
      </c>
      <c r="C139" t="inlineStr">
        <is>
          <t>2826910</t>
        </is>
      </c>
      <c r="E139" t="inlineStr">
        <is>
          <t>DEVOLUCION DE ANELY CACERES PECHO</t>
        </is>
      </c>
      <c r="F139" t="inlineStr">
        <is>
          <t>H5-P1</t>
        </is>
      </c>
      <c r="G139" t="n">
        <v>2513305</v>
      </c>
      <c r="H139" t="n">
        <v>2513331</v>
      </c>
      <c r="I139" t="n">
        <v>27</v>
      </c>
      <c r="M139" s="550">
        <f>M138+I139-L139</f>
        <v/>
      </c>
      <c r="N139" t="inlineStr">
        <is>
          <t>--</t>
        </is>
      </c>
      <c r="O139" t="inlineStr">
        <is>
          <t>--</t>
        </is>
      </c>
      <c r="P139">
        <f>M139</f>
        <v/>
      </c>
      <c r="R139">
        <f>I139*Q139</f>
        <v/>
      </c>
      <c r="S139">
        <f>L139*Q139</f>
        <v/>
      </c>
      <c r="T139">
        <f>T138+R139-S139</f>
        <v/>
      </c>
    </row>
    <row r="140" ht="15" customHeight="1" s="335">
      <c r="B140" t="inlineStr">
        <is>
          <t>10/05/2024</t>
        </is>
      </c>
      <c r="C140" t="inlineStr">
        <is>
          <t>2826932</t>
        </is>
      </c>
      <c r="E140" t="inlineStr">
        <is>
          <t>ENTREGADO A BOLIVIA MAR PALMERO TILILA</t>
        </is>
      </c>
      <c r="F140" t="inlineStr">
        <is>
          <t>H5-P1</t>
        </is>
      </c>
      <c r="J140" t="n">
        <v>2513176</v>
      </c>
      <c r="K140" t="n">
        <v>2513209</v>
      </c>
      <c r="L140" t="n">
        <v>34</v>
      </c>
      <c r="M140" s="550">
        <f>M139+I140-L140</f>
        <v/>
      </c>
      <c r="N140" t="inlineStr">
        <is>
          <t>--</t>
        </is>
      </c>
      <c r="O140" t="inlineStr">
        <is>
          <t>--</t>
        </is>
      </c>
      <c r="P140">
        <f>M140</f>
        <v/>
      </c>
      <c r="R140">
        <f>I140*Q140</f>
        <v/>
      </c>
      <c r="S140">
        <f>L140*Q140</f>
        <v/>
      </c>
      <c r="T140">
        <f>T139+R140-S140</f>
        <v/>
      </c>
    </row>
    <row r="141" ht="15" customHeight="1" s="335">
      <c r="B141" t="inlineStr">
        <is>
          <t>10/05/2024</t>
        </is>
      </c>
      <c r="C141" t="inlineStr">
        <is>
          <t>2826932</t>
        </is>
      </c>
      <c r="E141" t="inlineStr">
        <is>
          <t>ENTREGADO A BOLIVIA MAR PALMERO TILILA</t>
        </is>
      </c>
      <c r="F141" t="inlineStr">
        <is>
          <t>H5-P1</t>
        </is>
      </c>
      <c r="J141" t="n">
        <v>2513332</v>
      </c>
      <c r="K141" t="n">
        <v>2513360</v>
      </c>
      <c r="L141" t="n">
        <v>29</v>
      </c>
      <c r="M141" s="550">
        <f>M140+I141-L141</f>
        <v/>
      </c>
      <c r="N141" t="inlineStr">
        <is>
          <t>--</t>
        </is>
      </c>
      <c r="O141" t="inlineStr">
        <is>
          <t>--</t>
        </is>
      </c>
      <c r="P141">
        <f>M141</f>
        <v/>
      </c>
      <c r="R141">
        <f>I141*Q141</f>
        <v/>
      </c>
      <c r="S141">
        <f>L141*Q141</f>
        <v/>
      </c>
      <c r="T141">
        <f>T140+R141-S141</f>
        <v/>
      </c>
    </row>
    <row r="142" ht="15" customHeight="1" s="335">
      <c r="B142" t="inlineStr">
        <is>
          <t>10/05/2024</t>
        </is>
      </c>
      <c r="C142" t="inlineStr">
        <is>
          <t>2826932</t>
        </is>
      </c>
      <c r="E142" t="inlineStr">
        <is>
          <t>DEVOLUCION DE BOLIVIA MAR PALMERO TILILA</t>
        </is>
      </c>
      <c r="F142" t="inlineStr">
        <is>
          <t>H5-P1</t>
        </is>
      </c>
      <c r="G142" t="n">
        <v>2513355</v>
      </c>
      <c r="H142" t="n">
        <v>2513360</v>
      </c>
      <c r="I142" t="n">
        <v>6</v>
      </c>
      <c r="M142" s="550">
        <f>M141+I142-L142</f>
        <v/>
      </c>
      <c r="N142" t="inlineStr">
        <is>
          <t>--</t>
        </is>
      </c>
      <c r="O142" t="inlineStr">
        <is>
          <t>--</t>
        </is>
      </c>
      <c r="P142">
        <f>M142</f>
        <v/>
      </c>
      <c r="R142">
        <f>I142*Q142</f>
        <v/>
      </c>
      <c r="S142">
        <f>L142*Q142</f>
        <v/>
      </c>
      <c r="T142">
        <f>T141+R142-S142</f>
        <v/>
      </c>
    </row>
    <row r="143" ht="15" customHeight="1" s="335">
      <c r="B143" t="inlineStr">
        <is>
          <t>10/05/2024</t>
        </is>
      </c>
      <c r="C143" t="inlineStr">
        <is>
          <t>2826906</t>
        </is>
      </c>
      <c r="E143" t="inlineStr">
        <is>
          <t>ENTREGADO A FELIX MARQUINA FERNANDEZ</t>
        </is>
      </c>
      <c r="F143" t="inlineStr">
        <is>
          <t>H5-P1</t>
        </is>
      </c>
      <c r="J143" t="n">
        <v>2513210</v>
      </c>
      <c r="K143" t="n">
        <v>2513251</v>
      </c>
      <c r="L143" t="n">
        <v>42</v>
      </c>
      <c r="M143" s="550">
        <f>M142+I143-L143</f>
        <v/>
      </c>
      <c r="N143" t="inlineStr">
        <is>
          <t>--</t>
        </is>
      </c>
      <c r="O143" t="inlineStr">
        <is>
          <t>--</t>
        </is>
      </c>
      <c r="P143">
        <f>M143</f>
        <v/>
      </c>
      <c r="R143">
        <f>I143*Q143</f>
        <v/>
      </c>
      <c r="S143">
        <f>L143*Q143</f>
        <v/>
      </c>
      <c r="T143">
        <f>T142+R143-S143</f>
        <v/>
      </c>
    </row>
    <row r="144" ht="15" customHeight="1" s="335">
      <c r="B144" t="inlineStr">
        <is>
          <t>10/05/2024</t>
        </is>
      </c>
      <c r="C144" t="inlineStr">
        <is>
          <t>2826906</t>
        </is>
      </c>
      <c r="E144" t="inlineStr">
        <is>
          <t>ENTREGADO A FELIX MARQUINA FERNANDEZ</t>
        </is>
      </c>
      <c r="F144" t="inlineStr">
        <is>
          <t>H5-P1</t>
        </is>
      </c>
      <c r="J144" t="n">
        <v>2513011</v>
      </c>
      <c r="K144" t="n">
        <v>2513039</v>
      </c>
      <c r="L144" t="n">
        <v>29</v>
      </c>
      <c r="M144" s="550">
        <f>M143+I144-L144</f>
        <v/>
      </c>
      <c r="N144" t="inlineStr">
        <is>
          <t>--</t>
        </is>
      </c>
      <c r="O144" t="inlineStr">
        <is>
          <t>--</t>
        </is>
      </c>
      <c r="P144">
        <f>M144</f>
        <v/>
      </c>
      <c r="R144">
        <f>I144*Q144</f>
        <v/>
      </c>
      <c r="S144">
        <f>L144*Q144</f>
        <v/>
      </c>
      <c r="T144">
        <f>T143+R144-S144</f>
        <v/>
      </c>
    </row>
    <row r="145" ht="15" customHeight="1" s="335">
      <c r="B145" t="inlineStr">
        <is>
          <t>10/05/2024</t>
        </is>
      </c>
      <c r="C145" t="inlineStr">
        <is>
          <t>2826906</t>
        </is>
      </c>
      <c r="E145" t="inlineStr">
        <is>
          <t>DEVOLUCION DE FELIX MARQUINA FERNANDEZ</t>
        </is>
      </c>
      <c r="F145" t="inlineStr">
        <is>
          <t>H5-P1</t>
        </is>
      </c>
      <c r="G145" t="n">
        <v>2513235</v>
      </c>
      <c r="H145" t="n">
        <v>2513251</v>
      </c>
      <c r="I145" t="n">
        <v>17</v>
      </c>
      <c r="M145" s="550">
        <f>M144+I145-L145</f>
        <v/>
      </c>
      <c r="N145" t="inlineStr">
        <is>
          <t>--</t>
        </is>
      </c>
      <c r="O145" t="inlineStr">
        <is>
          <t>--</t>
        </is>
      </c>
      <c r="P145">
        <f>M145</f>
        <v/>
      </c>
      <c r="R145">
        <f>I145*Q145</f>
        <v/>
      </c>
      <c r="S145">
        <f>L145*Q145</f>
        <v/>
      </c>
      <c r="T145">
        <f>T144+R145-S145</f>
        <v/>
      </c>
    </row>
    <row r="146" ht="15" customHeight="1" s="335">
      <c r="B146" t="inlineStr">
        <is>
          <t>10/05/2024</t>
        </is>
      </c>
      <c r="C146" t="inlineStr">
        <is>
          <t>2827591</t>
        </is>
      </c>
      <c r="E146" t="inlineStr">
        <is>
          <t>ENTREGADO A MIGUEL ANGEL GARCIA ORTEGA</t>
        </is>
      </c>
      <c r="F146" t="inlineStr">
        <is>
          <t>H5-P1</t>
        </is>
      </c>
      <c r="J146" t="n">
        <v>2513361</v>
      </c>
      <c r="K146" t="n">
        <v>2513420</v>
      </c>
      <c r="L146" t="n">
        <v>60</v>
      </c>
      <c r="M146" s="550">
        <f>M145+I146-L146</f>
        <v/>
      </c>
      <c r="N146" t="inlineStr">
        <is>
          <t>--</t>
        </is>
      </c>
      <c r="O146" t="inlineStr">
        <is>
          <t>--</t>
        </is>
      </c>
      <c r="P146">
        <f>M146</f>
        <v/>
      </c>
      <c r="R146">
        <f>I146*Q146</f>
        <v/>
      </c>
      <c r="S146">
        <f>L146*Q146</f>
        <v/>
      </c>
      <c r="T146">
        <f>T145+R146-S146</f>
        <v/>
      </c>
    </row>
    <row r="147" ht="15" customHeight="1" s="335">
      <c r="B147" t="inlineStr">
        <is>
          <t>10/05/2024</t>
        </is>
      </c>
      <c r="C147" t="inlineStr">
        <is>
          <t>2827591</t>
        </is>
      </c>
      <c r="E147" t="inlineStr">
        <is>
          <t>DEVOLUCION DE MIGUEL ANGEL GARCIA ORTEGA</t>
        </is>
      </c>
      <c r="F147" t="inlineStr">
        <is>
          <t>H5-P1</t>
        </is>
      </c>
      <c r="G147" t="n">
        <v>2513404</v>
      </c>
      <c r="H147" t="n">
        <v>2513420</v>
      </c>
      <c r="I147" t="n">
        <v>17</v>
      </c>
      <c r="M147" s="550">
        <f>M146+I147-L147</f>
        <v/>
      </c>
      <c r="N147" t="inlineStr">
        <is>
          <t>--</t>
        </is>
      </c>
      <c r="O147" t="inlineStr">
        <is>
          <t>--</t>
        </is>
      </c>
      <c r="P147">
        <f>M147</f>
        <v/>
      </c>
      <c r="R147">
        <f>I147*Q147</f>
        <v/>
      </c>
      <c r="S147">
        <f>L147*Q147</f>
        <v/>
      </c>
      <c r="T147">
        <f>T146+R147-S147</f>
        <v/>
      </c>
    </row>
    <row r="148" ht="15" customHeight="1" s="335">
      <c r="B148" t="inlineStr">
        <is>
          <t>10/05/2024</t>
        </is>
      </c>
      <c r="C148" t="inlineStr">
        <is>
          <t>2826935</t>
        </is>
      </c>
      <c r="E148" t="inlineStr">
        <is>
          <t>ENTREGADO A MIGUEL VILLARPANDO MIRANDA</t>
        </is>
      </c>
      <c r="F148" t="inlineStr">
        <is>
          <t>H5-P1</t>
        </is>
      </c>
      <c r="J148" t="n">
        <v>2513052</v>
      </c>
      <c r="K148" t="n">
        <v>2513075</v>
      </c>
      <c r="L148" t="n">
        <v>24</v>
      </c>
      <c r="M148" s="550">
        <f>M147+I148-L148</f>
        <v/>
      </c>
      <c r="N148" t="inlineStr">
        <is>
          <t>--</t>
        </is>
      </c>
      <c r="O148" t="inlineStr">
        <is>
          <t>--</t>
        </is>
      </c>
      <c r="P148">
        <f>M148</f>
        <v/>
      </c>
      <c r="R148">
        <f>I148*Q148</f>
        <v/>
      </c>
      <c r="S148">
        <f>L148*Q148</f>
        <v/>
      </c>
      <c r="T148">
        <f>T147+R148-S148</f>
        <v/>
      </c>
    </row>
    <row r="149" ht="15" customHeight="1" s="335">
      <c r="B149" t="inlineStr">
        <is>
          <t>10/05/2024</t>
        </is>
      </c>
      <c r="C149" t="inlineStr">
        <is>
          <t>2826935</t>
        </is>
      </c>
      <c r="E149" t="inlineStr">
        <is>
          <t>ENTREGADO A MIGUEL VILLARPANDO MIRANDA</t>
        </is>
      </c>
      <c r="F149" t="inlineStr">
        <is>
          <t>H5-P1</t>
        </is>
      </c>
      <c r="J149" t="n">
        <v>2512782</v>
      </c>
      <c r="K149" t="n">
        <v>2512806</v>
      </c>
      <c r="L149" t="n">
        <v>25</v>
      </c>
      <c r="M149" s="550">
        <f>M148+I149-L149</f>
        <v/>
      </c>
      <c r="N149" t="inlineStr">
        <is>
          <t>--</t>
        </is>
      </c>
      <c r="O149" t="inlineStr">
        <is>
          <t>--</t>
        </is>
      </c>
      <c r="P149">
        <f>M149</f>
        <v/>
      </c>
      <c r="R149">
        <f>I149*Q149</f>
        <v/>
      </c>
      <c r="S149">
        <f>L149*Q149</f>
        <v/>
      </c>
      <c r="T149">
        <f>T148+R149-S149</f>
        <v/>
      </c>
    </row>
    <row r="150" ht="15" customHeight="1" s="335">
      <c r="B150" t="inlineStr">
        <is>
          <t>10/05/2024</t>
        </is>
      </c>
      <c r="C150" t="inlineStr">
        <is>
          <t>2826935</t>
        </is>
      </c>
      <c r="E150" t="inlineStr">
        <is>
          <t>ENTREGADO A MIGUEL VILLARPANDO MIRANDA</t>
        </is>
      </c>
      <c r="F150" t="inlineStr">
        <is>
          <t>H5-P1</t>
        </is>
      </c>
      <c r="J150" t="n">
        <v>2513102</v>
      </c>
      <c r="K150" t="n">
        <v>2513122</v>
      </c>
      <c r="L150" t="n">
        <v>21</v>
      </c>
      <c r="M150" s="550">
        <f>M149+I150-L150</f>
        <v/>
      </c>
      <c r="N150" t="inlineStr">
        <is>
          <t>--</t>
        </is>
      </c>
      <c r="O150" t="inlineStr">
        <is>
          <t>--</t>
        </is>
      </c>
      <c r="P150">
        <f>M150</f>
        <v/>
      </c>
      <c r="R150">
        <f>I150*Q150</f>
        <v/>
      </c>
      <c r="S150">
        <f>L150*Q150</f>
        <v/>
      </c>
      <c r="T150">
        <f>T149+R150-S150</f>
        <v/>
      </c>
    </row>
    <row r="151" ht="15" customHeight="1" s="335">
      <c r="B151" t="inlineStr">
        <is>
          <t>10/05/2024</t>
        </is>
      </c>
      <c r="C151" t="inlineStr">
        <is>
          <t>2826935</t>
        </is>
      </c>
      <c r="E151" t="inlineStr">
        <is>
          <t>DEVOLUCION DE MIGUEL VILLARPANDO MIRANDA</t>
        </is>
      </c>
      <c r="F151" t="inlineStr">
        <is>
          <t>H5-P1</t>
        </is>
      </c>
      <c r="G151" t="n">
        <v>2513107</v>
      </c>
      <c r="H151" t="n">
        <v>2513122</v>
      </c>
      <c r="I151" t="n">
        <v>16</v>
      </c>
      <c r="M151" s="550">
        <f>M150+I151-L151</f>
        <v/>
      </c>
      <c r="N151" t="inlineStr">
        <is>
          <t>--</t>
        </is>
      </c>
      <c r="O151" t="inlineStr">
        <is>
          <t>--</t>
        </is>
      </c>
      <c r="P151">
        <f>M151</f>
        <v/>
      </c>
      <c r="R151">
        <f>I151*Q151</f>
        <v/>
      </c>
      <c r="S151">
        <f>L151*Q151</f>
        <v/>
      </c>
      <c r="T151">
        <f>T150+R151-S151</f>
        <v/>
      </c>
    </row>
    <row r="152" ht="15" customHeight="1" s="335">
      <c r="B152" t="inlineStr">
        <is>
          <t>13/05/2024</t>
        </is>
      </c>
      <c r="C152" t="inlineStr">
        <is>
          <t>2829154</t>
        </is>
      </c>
      <c r="E152" t="inlineStr">
        <is>
          <t>ENTREGADO A ANELY CACERES PECHO</t>
        </is>
      </c>
      <c r="F152" t="inlineStr">
        <is>
          <t>H5-P1</t>
        </is>
      </c>
      <c r="J152" t="n">
        <v>2513305</v>
      </c>
      <c r="K152" t="n">
        <v>2513331</v>
      </c>
      <c r="L152" t="n">
        <v>27</v>
      </c>
      <c r="M152" s="550">
        <f>M151+I152-L152</f>
        <v/>
      </c>
      <c r="N152" t="inlineStr">
        <is>
          <t>--</t>
        </is>
      </c>
      <c r="O152" t="inlineStr">
        <is>
          <t>--</t>
        </is>
      </c>
      <c r="P152">
        <f>M152</f>
        <v/>
      </c>
      <c r="R152">
        <f>I152*Q152</f>
        <v/>
      </c>
      <c r="S152">
        <f>L152*Q152</f>
        <v/>
      </c>
      <c r="T152">
        <f>T151+R152-S152</f>
        <v/>
      </c>
    </row>
    <row r="153" ht="15" customHeight="1" s="335">
      <c r="B153" t="inlineStr">
        <is>
          <t>13/05/2024</t>
        </is>
      </c>
      <c r="C153" t="inlineStr">
        <is>
          <t>2829154</t>
        </is>
      </c>
      <c r="E153" t="inlineStr">
        <is>
          <t>ENTREGADO A ANELY CACERES PECHO</t>
        </is>
      </c>
      <c r="F153" t="inlineStr">
        <is>
          <t>H5-P1</t>
        </is>
      </c>
      <c r="J153" t="n">
        <v>2513480</v>
      </c>
      <c r="K153" t="n">
        <v>2513523</v>
      </c>
      <c r="L153" t="n">
        <v>44</v>
      </c>
      <c r="M153" s="550">
        <f>M152+I153-L153</f>
        <v/>
      </c>
      <c r="N153" t="inlineStr">
        <is>
          <t>--</t>
        </is>
      </c>
      <c r="O153" t="inlineStr">
        <is>
          <t>--</t>
        </is>
      </c>
      <c r="P153">
        <f>M153</f>
        <v/>
      </c>
      <c r="R153">
        <f>I153*Q153</f>
        <v/>
      </c>
      <c r="S153">
        <f>L153*Q153</f>
        <v/>
      </c>
      <c r="T153">
        <f>T152+R153-S153</f>
        <v/>
      </c>
    </row>
    <row r="154" ht="15" customHeight="1" s="335">
      <c r="B154" t="inlineStr">
        <is>
          <t>13/05/2024</t>
        </is>
      </c>
      <c r="C154" t="inlineStr">
        <is>
          <t>2829153</t>
        </is>
      </c>
      <c r="E154" t="inlineStr">
        <is>
          <t>ENTREGADO A FELIX MARQUINA FERNANDEZ</t>
        </is>
      </c>
      <c r="F154" t="inlineStr">
        <is>
          <t>H5-P1</t>
        </is>
      </c>
      <c r="J154" t="n">
        <v>2513421</v>
      </c>
      <c r="K154" t="n">
        <v>2513479</v>
      </c>
      <c r="L154" t="n">
        <v>59</v>
      </c>
      <c r="M154" s="550">
        <f>M153+I154-L154</f>
        <v/>
      </c>
      <c r="N154" t="inlineStr">
        <is>
          <t>--</t>
        </is>
      </c>
      <c r="O154" t="inlineStr">
        <is>
          <t>--</t>
        </is>
      </c>
      <c r="P154">
        <f>M154</f>
        <v/>
      </c>
      <c r="R154">
        <f>I154*Q154</f>
        <v/>
      </c>
      <c r="S154">
        <f>L154*Q154</f>
        <v/>
      </c>
      <c r="T154">
        <f>T153+R154-S154</f>
        <v/>
      </c>
    </row>
    <row r="155" ht="15" customHeight="1" s="335">
      <c r="B155" t="inlineStr">
        <is>
          <t>13/05/2024</t>
        </is>
      </c>
      <c r="C155" t="inlineStr">
        <is>
          <t>2829153</t>
        </is>
      </c>
      <c r="E155" t="inlineStr">
        <is>
          <t>ENTREGADO A FELIX MARQUINA FERNANDEZ</t>
        </is>
      </c>
      <c r="F155" t="inlineStr">
        <is>
          <t>H5-P1</t>
        </is>
      </c>
      <c r="J155" t="n">
        <v>2513235</v>
      </c>
      <c r="K155" t="n">
        <v>2513251</v>
      </c>
      <c r="L155" t="n">
        <v>17</v>
      </c>
      <c r="M155" s="550">
        <f>M154+I155-L155</f>
        <v/>
      </c>
      <c r="N155" t="inlineStr">
        <is>
          <t>--</t>
        </is>
      </c>
      <c r="O155" t="inlineStr">
        <is>
          <t>--</t>
        </is>
      </c>
      <c r="P155">
        <f>M155</f>
        <v/>
      </c>
      <c r="R155">
        <f>I155*Q155</f>
        <v/>
      </c>
      <c r="S155">
        <f>L155*Q155</f>
        <v/>
      </c>
      <c r="T155">
        <f>T154+R155-S155</f>
        <v/>
      </c>
    </row>
    <row r="156" ht="15" customHeight="1" s="335">
      <c r="B156" t="inlineStr">
        <is>
          <t>13/05/2024</t>
        </is>
      </c>
      <c r="C156" t="inlineStr">
        <is>
          <t>2829521</t>
        </is>
      </c>
      <c r="E156" t="inlineStr">
        <is>
          <t>ENTREGADO A FRANKLIN POZO HERRERA</t>
        </is>
      </c>
      <c r="F156" t="inlineStr">
        <is>
          <t>H5-P1</t>
        </is>
      </c>
      <c r="J156" t="n">
        <v>2513355</v>
      </c>
      <c r="K156" t="n">
        <v>2513360</v>
      </c>
      <c r="L156" t="n">
        <v>6</v>
      </c>
      <c r="M156" s="550">
        <f>M155+I156-L156</f>
        <v/>
      </c>
      <c r="N156" t="inlineStr">
        <is>
          <t>--</t>
        </is>
      </c>
      <c r="O156" t="inlineStr">
        <is>
          <t>--</t>
        </is>
      </c>
      <c r="P156">
        <f>M156</f>
        <v/>
      </c>
      <c r="R156">
        <f>I156*Q156</f>
        <v/>
      </c>
      <c r="S156">
        <f>L156*Q156</f>
        <v/>
      </c>
      <c r="T156">
        <f>T155+R156-S156</f>
        <v/>
      </c>
    </row>
    <row r="157" ht="15" customHeight="1" s="335">
      <c r="B157" t="inlineStr">
        <is>
          <t>13/05/2024</t>
        </is>
      </c>
      <c r="C157" t="inlineStr">
        <is>
          <t>2829521</t>
        </is>
      </c>
      <c r="E157" t="inlineStr">
        <is>
          <t>ENTREGADO A FRANKLIN POZO HERRERA</t>
        </is>
      </c>
      <c r="F157" t="inlineStr">
        <is>
          <t>H5-P1</t>
        </is>
      </c>
      <c r="J157" t="n">
        <v>2513630</v>
      </c>
      <c r="K157" t="n">
        <v>2513681</v>
      </c>
      <c r="L157" t="n">
        <v>52</v>
      </c>
      <c r="M157" s="550">
        <f>M156+I157-L157</f>
        <v/>
      </c>
      <c r="N157" t="inlineStr">
        <is>
          <t>--</t>
        </is>
      </c>
      <c r="O157" t="inlineStr">
        <is>
          <t>--</t>
        </is>
      </c>
      <c r="P157">
        <f>M157</f>
        <v/>
      </c>
      <c r="R157">
        <f>I157*Q157</f>
        <v/>
      </c>
      <c r="S157">
        <f>L157*Q157</f>
        <v/>
      </c>
      <c r="T157">
        <f>T156+R157-S157</f>
        <v/>
      </c>
    </row>
    <row r="158" ht="15" customHeight="1" s="335">
      <c r="B158" t="inlineStr">
        <is>
          <t>13/05/2024</t>
        </is>
      </c>
      <c r="C158" t="inlineStr">
        <is>
          <t>2829158</t>
        </is>
      </c>
      <c r="E158" t="inlineStr">
        <is>
          <t>ENTREGADO A MIGUEL ANGEL GARCIA ORTEGA</t>
        </is>
      </c>
      <c r="F158" t="inlineStr">
        <is>
          <t>H5-P1</t>
        </is>
      </c>
      <c r="J158" t="n">
        <v>2513577</v>
      </c>
      <c r="K158" t="n">
        <v>2513629</v>
      </c>
      <c r="L158" t="n">
        <v>53</v>
      </c>
      <c r="M158" s="550">
        <f>M157+I158-L158</f>
        <v/>
      </c>
      <c r="N158" t="inlineStr">
        <is>
          <t>--</t>
        </is>
      </c>
      <c r="O158" t="inlineStr">
        <is>
          <t>--</t>
        </is>
      </c>
      <c r="P158">
        <f>M158</f>
        <v/>
      </c>
      <c r="R158">
        <f>I158*Q158</f>
        <v/>
      </c>
      <c r="S158">
        <f>L158*Q158</f>
        <v/>
      </c>
      <c r="T158">
        <f>T157+R158-S158</f>
        <v/>
      </c>
    </row>
    <row r="159" ht="15" customHeight="1" s="335">
      <c r="B159" t="inlineStr">
        <is>
          <t>13/05/2024</t>
        </is>
      </c>
      <c r="C159" t="inlineStr">
        <is>
          <t>2829158</t>
        </is>
      </c>
      <c r="E159" t="inlineStr">
        <is>
          <t>ENTREGADO A MIGUEL ANGEL GARCIA ORTEGA</t>
        </is>
      </c>
      <c r="F159" t="inlineStr">
        <is>
          <t>H5-P1</t>
        </is>
      </c>
      <c r="J159" t="n">
        <v>2513404</v>
      </c>
      <c r="K159" t="n">
        <v>2513420</v>
      </c>
      <c r="L159" t="n">
        <v>17</v>
      </c>
      <c r="M159" s="550">
        <f>M158+I159-L159</f>
        <v/>
      </c>
      <c r="N159" t="inlineStr">
        <is>
          <t>--</t>
        </is>
      </c>
      <c r="O159" t="inlineStr">
        <is>
          <t>--</t>
        </is>
      </c>
      <c r="P159">
        <f>M159</f>
        <v/>
      </c>
      <c r="R159">
        <f>I159*Q159</f>
        <v/>
      </c>
      <c r="S159">
        <f>L159*Q159</f>
        <v/>
      </c>
      <c r="T159">
        <f>T158+R159-S159</f>
        <v/>
      </c>
    </row>
    <row r="160" ht="15" customHeight="1" s="335">
      <c r="B160" t="inlineStr">
        <is>
          <t>13/05/2024</t>
        </is>
      </c>
      <c r="C160" t="inlineStr">
        <is>
          <t>2829157</t>
        </is>
      </c>
      <c r="E160" t="inlineStr">
        <is>
          <t>ENTREGADO A MIGUEL VILLARPANDO MIRANDA</t>
        </is>
      </c>
      <c r="F160" t="inlineStr">
        <is>
          <t>H5-P1</t>
        </is>
      </c>
      <c r="J160" t="n">
        <v>2513524</v>
      </c>
      <c r="K160" t="n">
        <v>2513576</v>
      </c>
      <c r="L160" t="n">
        <v>53</v>
      </c>
      <c r="M160" s="550">
        <f>M159+I160-L160</f>
        <v/>
      </c>
      <c r="N160" t="inlineStr">
        <is>
          <t>--</t>
        </is>
      </c>
      <c r="O160" t="inlineStr">
        <is>
          <t>--</t>
        </is>
      </c>
      <c r="P160">
        <f>M160</f>
        <v/>
      </c>
      <c r="R160">
        <f>I160*Q160</f>
        <v/>
      </c>
      <c r="S160">
        <f>L160*Q160</f>
        <v/>
      </c>
      <c r="T160">
        <f>T159+R160-S160</f>
        <v/>
      </c>
    </row>
    <row r="161" ht="15" customHeight="1" s="335">
      <c r="B161" t="inlineStr">
        <is>
          <t>13/05/2024</t>
        </is>
      </c>
      <c r="C161" t="inlineStr">
        <is>
          <t>2829157</t>
        </is>
      </c>
      <c r="E161" t="inlineStr">
        <is>
          <t>ENTREGADO A MIGUEL VILLARPANDO MIRANDA</t>
        </is>
      </c>
      <c r="F161" t="inlineStr">
        <is>
          <t>H5-P1</t>
        </is>
      </c>
      <c r="J161" t="n">
        <v>2513107</v>
      </c>
      <c r="K161" t="n">
        <v>2513122</v>
      </c>
      <c r="L161" t="n">
        <v>16</v>
      </c>
      <c r="M161" s="550">
        <f>M160+I161-L161</f>
        <v/>
      </c>
      <c r="N161" t="inlineStr">
        <is>
          <t>--</t>
        </is>
      </c>
      <c r="O161" t="inlineStr">
        <is>
          <t>--</t>
        </is>
      </c>
      <c r="P161">
        <f>M161</f>
        <v/>
      </c>
      <c r="R161">
        <f>I161*Q161</f>
        <v/>
      </c>
      <c r="S161">
        <f>L161*Q161</f>
        <v/>
      </c>
      <c r="T161">
        <f>T160+R161-S161</f>
        <v/>
      </c>
    </row>
    <row r="162" ht="15" customHeight="1" s="335"/>
    <row r="163" ht="15" customHeight="1" s="335"/>
    <row r="164" ht="15" customHeight="1" s="335"/>
    <row r="165" ht="15" customHeight="1" s="335"/>
    <row r="166" ht="15" customHeight="1" s="335"/>
    <row r="167" ht="15" customHeight="1" s="335"/>
    <row r="168" ht="15" customHeight="1" s="335"/>
    <row r="169" ht="15" customHeight="1" s="335"/>
    <row r="170" ht="15" customHeight="1" s="335"/>
    <row r="171" ht="15" customHeight="1" s="335"/>
    <row r="172" ht="15" customHeight="1" s="335"/>
    <row r="173" ht="15" customHeight="1" s="335"/>
    <row r="174" ht="15" customHeight="1" s="335"/>
    <row r="175" ht="15" customHeight="1" s="335"/>
    <row r="176" ht="15" customHeight="1" s="335"/>
    <row r="177" ht="15" customHeight="1" s="335"/>
    <row r="178" ht="15" customHeight="1" s="335"/>
    <row r="179" ht="15" customHeight="1" s="335"/>
    <row r="180" ht="15" customHeight="1" s="335"/>
    <row r="181" ht="15" customHeight="1" s="335"/>
    <row r="182" ht="15" customHeight="1" s="335"/>
    <row r="183" ht="15" customHeight="1" s="335"/>
    <row r="184" ht="15" customHeight="1" s="335"/>
    <row r="185" ht="15" customHeight="1" s="335"/>
    <row r="186" ht="15" customHeight="1" s="335"/>
    <row r="187" ht="15" customHeight="1" s="335"/>
    <row r="188" ht="15" customHeight="1" s="335"/>
    <row r="189" ht="15" customHeight="1" s="335"/>
    <row r="190" ht="15" customHeight="1" s="335"/>
    <row r="191" ht="15" customHeight="1" s="335"/>
    <row r="192" ht="15" customHeight="1" s="335"/>
    <row r="193" ht="15" customHeight="1" s="335"/>
    <row r="194" ht="15" customHeight="1" s="335"/>
    <row r="195" ht="15" customHeight="1" s="335"/>
    <row r="196" ht="15" customHeight="1" s="335"/>
    <row r="197" ht="15" customHeight="1" s="335"/>
    <row r="198" ht="15" customHeight="1" s="335"/>
    <row r="199" ht="15" customHeight="1" s="335"/>
    <row r="200" ht="15" customHeight="1" s="335"/>
    <row r="201" ht="15" customHeight="1" s="335"/>
    <row r="202" ht="15" customHeight="1" s="335"/>
    <row r="203" ht="15" customHeight="1" s="335"/>
    <row r="204" ht="15" customHeight="1" s="335"/>
    <row r="205" ht="15" customHeight="1" s="335"/>
    <row r="206" ht="15" customHeight="1" s="335"/>
    <row r="207" ht="15" customHeight="1" s="335"/>
    <row r="208" ht="15" customHeight="1" s="335"/>
    <row r="209" ht="15" customHeight="1" s="335"/>
    <row r="210" ht="15" customHeight="1" s="335"/>
    <row r="211" ht="15" customHeight="1" s="335"/>
    <row r="212" ht="15" customHeight="1" s="335"/>
    <row r="213" ht="15" customHeight="1" s="335"/>
    <row r="214" ht="15" customHeight="1" s="335"/>
    <row r="215" ht="15" customHeight="1" s="335"/>
    <row r="216" ht="15" customHeight="1" s="335"/>
    <row r="217" ht="15" customHeight="1" s="335"/>
    <row r="218" ht="15" customHeight="1" s="335"/>
    <row r="219" ht="15" customHeight="1" s="335"/>
    <row r="220" ht="15" customHeight="1" s="335"/>
    <row r="221" ht="15" customHeight="1" s="335"/>
    <row r="222" ht="15" customHeight="1" s="335"/>
    <row r="223" ht="15" customHeight="1" s="335"/>
    <row r="224" ht="15" customHeight="1" s="335"/>
    <row r="225" ht="15" customHeight="1" s="335"/>
    <row r="226" ht="15" customHeight="1" s="335"/>
    <row r="227" ht="15" customHeight="1" s="335"/>
    <row r="228" ht="15" customHeight="1" s="335"/>
    <row r="229" ht="15" customHeight="1" s="335"/>
    <row r="230" ht="15" customHeight="1" s="335"/>
    <row r="231" ht="15" customHeight="1" s="335"/>
    <row r="232" ht="15" customHeight="1" s="335"/>
    <row r="233" ht="15" customHeight="1" s="335"/>
    <row r="234" ht="15" customHeight="1" s="335"/>
    <row r="235" ht="15" customHeight="1" s="335"/>
    <row r="236" ht="15" customHeight="1" s="335"/>
    <row r="237" ht="15" customHeight="1" s="335"/>
    <row r="238" ht="15" customHeight="1" s="335"/>
    <row r="239" ht="15" customHeight="1" s="335"/>
    <row r="240" ht="15" customHeight="1" s="335"/>
    <row r="241" ht="15" customHeight="1" s="335"/>
    <row r="242" ht="15" customHeight="1" s="335"/>
    <row r="243" ht="15" customHeight="1" s="335"/>
    <row r="244" ht="15" customHeight="1" s="335"/>
    <row r="245" ht="15" customHeight="1" s="335"/>
    <row r="246" ht="15" customHeight="1" s="335"/>
    <row r="247" ht="15" customHeight="1" s="335"/>
    <row r="248" ht="15" customHeight="1" s="335"/>
    <row r="249" ht="15" customHeight="1" s="335"/>
    <row r="250" ht="15" customHeight="1" s="335"/>
    <row r="251" ht="15" customHeight="1" s="335"/>
    <row r="252" ht="15" customHeight="1" s="335"/>
    <row r="253" ht="15" customHeight="1" s="335"/>
    <row r="254" ht="15" customHeight="1" s="335"/>
    <row r="255" ht="15" customHeight="1" s="335"/>
    <row r="256" ht="15" customHeight="1" s="335"/>
    <row r="257" ht="15" customHeight="1" s="335"/>
    <row r="258" ht="15" customHeight="1" s="335"/>
    <row r="259" ht="15" customHeight="1" s="335"/>
    <row r="260" ht="15" customHeight="1" s="335"/>
    <row r="261" ht="15" customHeight="1" s="335"/>
    <row r="262" ht="15" customHeight="1" s="335"/>
    <row r="263" ht="15" customHeight="1" s="335"/>
    <row r="264" ht="15" customHeight="1" s="335"/>
    <row r="265" ht="15" customHeight="1" s="335"/>
    <row r="266" ht="15" customHeight="1" s="335"/>
    <row r="267" ht="15" customHeight="1" s="335"/>
    <row r="268" ht="15" customHeight="1" s="335"/>
    <row r="269" ht="15" customHeight="1" s="335"/>
    <row r="270" ht="15" customHeight="1" s="335"/>
    <row r="271" ht="15" customHeight="1" s="335"/>
    <row r="272" ht="15" customHeight="1" s="335"/>
    <row r="273" ht="15" customHeight="1" s="335"/>
    <row r="274" ht="15" customHeight="1" s="335"/>
    <row r="275" ht="15" customHeight="1" s="335"/>
    <row r="276" ht="15" customHeight="1" s="335"/>
    <row r="277" ht="15" customHeight="1" s="335"/>
    <row r="278" ht="15" customHeight="1" s="335"/>
    <row r="279" ht="15" customHeight="1" s="335"/>
    <row r="280" ht="15" customHeight="1" s="335"/>
    <row r="281" ht="15" customHeight="1" s="335"/>
    <row r="282" ht="15" customHeight="1" s="335"/>
    <row r="283" ht="15" customHeight="1" s="335"/>
    <row r="284" ht="15" customHeight="1" s="335"/>
    <row r="285" ht="15" customHeight="1" s="335"/>
    <row r="286" ht="15" customHeight="1" s="335"/>
    <row r="287" ht="15" customHeight="1" s="335"/>
    <row r="288" ht="15" customHeight="1" s="335"/>
    <row r="289" ht="15" customHeight="1" s="335"/>
    <row r="290" ht="15" customHeight="1" s="335"/>
    <row r="291" ht="15" customHeight="1" s="335"/>
    <row r="292" ht="15" customHeight="1" s="335"/>
    <row r="293" ht="15" customHeight="1" s="335"/>
    <row r="294" ht="15" customHeight="1" s="335"/>
    <row r="295" ht="15" customHeight="1" s="335"/>
    <row r="296" ht="15" customHeight="1" s="335"/>
    <row r="297" ht="15" customHeight="1" s="335"/>
    <row r="298" ht="15" customHeight="1" s="335"/>
    <row r="299" ht="15" customHeight="1" s="335"/>
    <row r="300" ht="15" customHeight="1" s="335"/>
    <row r="301" ht="15" customHeight="1" s="335"/>
    <row r="302" ht="15" customHeight="1" s="335"/>
    <row r="303" ht="15" customHeight="1" s="335"/>
    <row r="304" ht="15" customHeight="1" s="335"/>
    <row r="305" ht="15" customHeight="1" s="335"/>
    <row r="306" ht="15" customHeight="1" s="335"/>
    <row r="307" ht="15" customHeight="1" s="335"/>
    <row r="308" ht="15" customHeight="1" s="335"/>
    <row r="309" ht="15" customHeight="1" s="335"/>
    <row r="310" ht="15" customHeight="1" s="335"/>
    <row r="311" ht="15" customHeight="1" s="335"/>
    <row r="312" ht="15" customHeight="1" s="335"/>
    <row r="313" ht="15" customHeight="1" s="335"/>
    <row r="314" ht="15" customHeight="1" s="335"/>
    <row r="315" ht="15" customHeight="1" s="335"/>
    <row r="316" ht="15" customHeight="1" s="335"/>
    <row r="317" ht="15" customHeight="1" s="335"/>
    <row r="318" ht="15" customHeight="1" s="335"/>
    <row r="319" ht="15" customHeight="1" s="335"/>
    <row r="320" ht="15" customHeight="1" s="335"/>
    <row r="321" ht="15" customHeight="1" s="335"/>
    <row r="322" ht="15" customHeight="1" s="335"/>
    <row r="323" ht="15" customHeight="1" s="335"/>
    <row r="324" ht="15" customHeight="1" s="335"/>
    <row r="325" ht="15" customHeight="1" s="335"/>
    <row r="326" ht="15" customHeight="1" s="335"/>
    <row r="327" ht="15" customHeight="1" s="335"/>
    <row r="328" ht="15" customHeight="1" s="335"/>
    <row r="329" ht="15" customHeight="1" s="335"/>
    <row r="330" ht="15" customHeight="1" s="335"/>
    <row r="331" ht="15" customHeight="1" s="335"/>
    <row r="332" ht="15" customHeight="1" s="335"/>
    <row r="333" ht="15" customHeight="1" s="335"/>
    <row r="334" ht="15" customHeight="1" s="335"/>
    <row r="335" ht="15" customHeight="1" s="335"/>
    <row r="336" ht="15" customHeight="1" s="335"/>
    <row r="337" ht="15" customHeight="1" s="335"/>
    <row r="338" ht="15" customHeight="1" s="335"/>
    <row r="339" ht="15" customHeight="1" s="335"/>
    <row r="340" ht="15" customHeight="1" s="335"/>
    <row r="341" ht="15" customHeight="1" s="335"/>
    <row r="342" ht="15" customHeight="1" s="335"/>
    <row r="343" ht="15" customHeight="1" s="335"/>
    <row r="344" ht="15" customHeight="1" s="335"/>
    <row r="345" ht="15" customHeight="1" s="335"/>
    <row r="346" ht="15" customHeight="1" s="335"/>
    <row r="347" ht="15" customHeight="1" s="335"/>
    <row r="348" ht="15" customHeight="1" s="335"/>
    <row r="349" ht="15" customHeight="1" s="335"/>
    <row r="350" ht="15" customHeight="1" s="335"/>
    <row r="351" ht="15" customHeight="1" s="335"/>
    <row r="352" ht="15" customHeight="1" s="335"/>
    <row r="353" ht="15" customHeight="1" s="335"/>
    <row r="354" ht="15" customHeight="1" s="335"/>
    <row r="355" ht="15" customHeight="1" s="335"/>
    <row r="356" ht="15" customHeight="1" s="335"/>
    <row r="357" ht="15" customHeight="1" s="335"/>
    <row r="358" ht="15" customHeight="1" s="335"/>
    <row r="359" ht="15" customHeight="1" s="335"/>
    <row r="360" ht="15" customHeight="1" s="335"/>
    <row r="361" ht="15" customHeight="1" s="335"/>
    <row r="362" ht="15" customHeight="1" s="335"/>
    <row r="363" ht="15" customHeight="1" s="335"/>
    <row r="364" ht="15" customHeight="1" s="335"/>
    <row r="365" ht="15" customHeight="1" s="335"/>
    <row r="366" ht="15" customHeight="1" s="335"/>
    <row r="367" ht="15" customHeight="1" s="335"/>
    <row r="368" ht="15" customHeight="1" s="335"/>
    <row r="369" ht="15" customHeight="1" s="335"/>
    <row r="370" ht="15" customHeight="1" s="335"/>
    <row r="371" ht="15" customHeight="1" s="335"/>
    <row r="372" ht="15" customHeight="1" s="335"/>
    <row r="373" ht="15" customHeight="1" s="335"/>
    <row r="374" ht="15" customHeight="1" s="335"/>
    <row r="375" ht="15" customHeight="1" s="335"/>
    <row r="376" ht="15" customHeight="1" s="335"/>
    <row r="377" ht="15" customHeight="1" s="335"/>
    <row r="378" ht="15" customHeight="1" s="335"/>
    <row r="379" ht="15" customHeight="1" s="335"/>
    <row r="380" ht="15" customHeight="1" s="335"/>
    <row r="381" ht="15" customHeight="1" s="335"/>
    <row r="382" ht="15" customHeight="1" s="335"/>
    <row r="383" ht="15" customHeight="1" s="335"/>
    <row r="384" ht="15" customHeight="1" s="335"/>
    <row r="385" ht="15" customHeight="1" s="335"/>
    <row r="386" ht="15" customHeight="1" s="335"/>
    <row r="387" ht="15" customHeight="1" s="335"/>
    <row r="388" ht="15" customHeight="1" s="335"/>
    <row r="389" ht="15" customHeight="1" s="335"/>
    <row r="390" ht="15" customHeight="1" s="335"/>
    <row r="391" ht="15" customHeight="1" s="335"/>
    <row r="392" ht="15" customHeight="1" s="335"/>
    <row r="393" ht="15" customHeight="1" s="335"/>
    <row r="394" ht="15" customHeight="1" s="335"/>
    <row r="395" ht="15" customHeight="1" s="335"/>
    <row r="396" ht="15" customHeight="1" s="335"/>
    <row r="397" ht="15" customHeight="1" s="335"/>
    <row r="398" ht="15" customHeight="1" s="335"/>
    <row r="399" ht="15" customHeight="1" s="335"/>
    <row r="400" ht="15" customHeight="1" s="335"/>
    <row r="401" ht="15" customHeight="1" s="335"/>
    <row r="402" ht="15" customHeight="1" s="335"/>
    <row r="403" ht="15" customHeight="1" s="335"/>
    <row r="404" ht="15" customHeight="1" s="335"/>
    <row r="405" ht="15" customHeight="1" s="335"/>
    <row r="406" ht="15" customHeight="1" s="335"/>
    <row r="407" ht="15" customHeight="1" s="335"/>
    <row r="408" ht="15" customHeight="1" s="335"/>
    <row r="409" ht="15" customHeight="1" s="335"/>
    <row r="410" ht="15" customHeight="1" s="335"/>
    <row r="411" ht="15" customHeight="1" s="335"/>
    <row r="412" ht="15" customHeight="1" s="335"/>
    <row r="413" ht="15" customHeight="1" s="335"/>
    <row r="414" ht="15" customHeight="1" s="335"/>
    <row r="415" ht="15" customHeight="1" s="335"/>
    <row r="416" ht="15" customHeight="1" s="335"/>
    <row r="417" ht="15" customHeight="1" s="335"/>
    <row r="418" ht="15" customHeight="1" s="335"/>
    <row r="419" ht="15" customHeight="1" s="335"/>
    <row r="420" ht="15" customHeight="1" s="335"/>
    <row r="421" ht="15" customHeight="1" s="335"/>
    <row r="422" ht="15" customHeight="1" s="335"/>
    <row r="423" ht="15" customHeight="1" s="335"/>
    <row r="424" ht="15" customHeight="1" s="335"/>
    <row r="425" ht="15" customHeight="1" s="335"/>
    <row r="426" ht="15" customHeight="1" s="335"/>
    <row r="427" ht="15" customHeight="1" s="335"/>
    <row r="428" ht="15" customHeight="1" s="335"/>
    <row r="429" ht="15" customHeight="1" s="335"/>
    <row r="430" ht="15" customHeight="1" s="335"/>
    <row r="431" ht="15" customHeight="1" s="335"/>
    <row r="432" ht="15" customHeight="1" s="335"/>
    <row r="433" ht="15" customHeight="1" s="335"/>
    <row r="434" ht="15" customHeight="1" s="335"/>
    <row r="435" ht="15" customHeight="1" s="335"/>
    <row r="436" ht="15" customHeight="1" s="335"/>
    <row r="437" ht="15" customHeight="1" s="335"/>
    <row r="438" ht="15" customHeight="1" s="335"/>
    <row r="439" ht="15" customHeight="1" s="335"/>
    <row r="440" ht="15" customHeight="1" s="335"/>
    <row r="441" ht="15" customHeight="1" s="335"/>
    <row r="442" ht="15" customHeight="1" s="335"/>
    <row r="443" ht="15" customHeight="1" s="335"/>
    <row r="444" ht="15" customHeight="1" s="335"/>
    <row r="445" ht="15" customHeight="1" s="335"/>
    <row r="446" ht="15" customHeight="1" s="335"/>
    <row r="447" ht="15" customHeight="1" s="335"/>
    <row r="448" ht="15" customHeight="1" s="335"/>
    <row r="449" ht="15" customHeight="1" s="335"/>
    <row r="450" ht="15" customHeight="1" s="335"/>
    <row r="451" ht="15" customHeight="1" s="335"/>
    <row r="452" ht="15" customHeight="1" s="335"/>
    <row r="453" ht="15" customHeight="1" s="335"/>
    <row r="454" ht="15" customHeight="1" s="335"/>
    <row r="455" ht="15" customHeight="1" s="335"/>
    <row r="456" ht="15" customHeight="1" s="335"/>
    <row r="457" ht="15" customHeight="1" s="335"/>
    <row r="458" ht="15" customHeight="1" s="335"/>
    <row r="459" ht="15" customHeight="1" s="335"/>
    <row r="460" ht="15" customHeight="1" s="335"/>
    <row r="461" ht="15" customHeight="1" s="335"/>
    <row r="462" ht="15" customHeight="1" s="335"/>
    <row r="463" ht="15" customHeight="1" s="335"/>
    <row r="464" ht="15" customHeight="1" s="335"/>
    <row r="465" ht="15" customHeight="1" s="335"/>
    <row r="466" ht="15" customHeight="1" s="335"/>
    <row r="467" ht="15" customHeight="1" s="335"/>
    <row r="468" ht="15" customHeight="1" s="335"/>
    <row r="469" ht="15" customHeight="1" s="335"/>
    <row r="470" ht="15" customHeight="1" s="335"/>
    <row r="471" ht="15" customHeight="1" s="335"/>
    <row r="472" ht="15" customHeight="1" s="335"/>
    <row r="473" ht="15" customHeight="1" s="335"/>
    <row r="474" ht="15" customHeight="1" s="335"/>
    <row r="475" ht="15" customHeight="1" s="335"/>
    <row r="476" ht="15" customHeight="1" s="335"/>
    <row r="477" ht="15" customHeight="1" s="335"/>
    <row r="478" ht="15" customHeight="1" s="335"/>
    <row r="479" ht="15" customHeight="1" s="335"/>
    <row r="480" ht="15" customHeight="1" s="335"/>
    <row r="481" ht="15" customHeight="1" s="335"/>
    <row r="482" ht="15" customHeight="1" s="335"/>
    <row r="483" ht="15" customHeight="1" s="335"/>
    <row r="484" ht="15" customHeight="1" s="335"/>
    <row r="485" ht="15" customHeight="1" s="335"/>
    <row r="486" ht="15" customHeight="1" s="335"/>
    <row r="487" ht="15" customHeight="1" s="335"/>
    <row r="488" ht="15" customHeight="1" s="335"/>
    <row r="489" ht="12" customHeight="1" s="335"/>
    <row r="490" ht="12" customHeight="1" s="335"/>
    <row r="491" ht="12" customHeight="1" s="335"/>
    <row r="492" ht="12" customHeight="1" s="335"/>
    <row r="493" ht="12" customHeight="1" s="335"/>
    <row r="494" ht="12" customHeight="1" s="335"/>
    <row r="495" ht="12" customHeight="1" s="335"/>
    <row r="496" ht="12" customHeight="1" s="335"/>
    <row r="497" ht="12" customHeight="1" s="335"/>
    <row r="498" ht="12" customHeight="1" s="335"/>
    <row r="499" ht="12" customHeight="1" s="335"/>
    <row r="500" ht="12" customHeight="1" s="335"/>
    <row r="501" ht="12" customHeight="1" s="335"/>
    <row r="502" ht="12" customHeight="1" s="335"/>
    <row r="503" ht="12" customHeight="1" s="335"/>
    <row r="504" ht="12" customHeight="1" s="335"/>
    <row r="505" ht="12" customHeight="1" s="335"/>
    <row r="506" ht="15" customHeight="1" s="335"/>
    <row r="507" ht="15" customHeight="1" s="335"/>
    <row r="508" ht="15" customHeight="1" s="335"/>
    <row r="509" ht="15" customHeight="1" s="335"/>
    <row r="510" ht="15" customHeight="1" s="335"/>
    <row r="511" ht="15" customHeight="1" s="335"/>
    <row r="512" ht="15" customHeight="1" s="335"/>
  </sheetData>
  <mergeCells count="11">
    <mergeCell ref="F13:F14"/>
    <mergeCell ref="M13:M14"/>
    <mergeCell ref="A13:A14"/>
    <mergeCell ref="B13:B14"/>
    <mergeCell ref="Q13:Q14"/>
    <mergeCell ref="J13:L13"/>
    <mergeCell ref="R13:T13"/>
    <mergeCell ref="B15:B22"/>
    <mergeCell ref="E15:E22"/>
    <mergeCell ref="C15:C22"/>
    <mergeCell ref="C13:C1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 codeName="Hoja17">
    <outlinePr summaryBelow="1" summaryRight="1"/>
    <pageSetUpPr/>
  </sheetPr>
  <dimension ref="A1:AG134"/>
  <sheetViews>
    <sheetView tabSelected="1" zoomScale="70" zoomScaleNormal="70" workbookViewId="0">
      <selection activeCell="A20" sqref="A20:XFD23"/>
    </sheetView>
  </sheetViews>
  <sheetFormatPr baseColWidth="10" defaultRowHeight="12.75"/>
  <cols>
    <col width="4.140625" customWidth="1" style="119" min="1" max="1"/>
    <col width="13" customWidth="1" style="119" min="2" max="2"/>
    <col width="19" customWidth="1" style="119" min="3" max="3"/>
    <col hidden="1" width="7" customWidth="1" style="119" min="4" max="4"/>
    <col width="50.85546875" customWidth="1" style="119" min="5" max="5"/>
    <col width="6.28515625" customWidth="1" style="121" min="6" max="6"/>
    <col width="10.42578125" customWidth="1" style="119" min="7" max="7"/>
    <col width="10.85546875" customWidth="1" style="119" min="8" max="8"/>
    <col width="12.140625" customWidth="1" style="119" min="9" max="9"/>
    <col width="10.5703125" customWidth="1" style="120" min="10" max="10"/>
    <col width="9.7109375" customWidth="1" style="120" min="11" max="11"/>
    <col width="11.28515625" customWidth="1" style="119" min="12" max="12"/>
    <col width="8.7109375" customWidth="1" style="119" min="13" max="13"/>
    <col width="11.140625" customWidth="1" style="119" min="14" max="14"/>
    <col width="8.7109375" customWidth="1" style="119" min="15" max="15"/>
    <col width="11.28515625" customWidth="1" style="119" min="16" max="16"/>
    <col width="10" customWidth="1" style="119" min="17" max="17"/>
    <col width="12.85546875" customWidth="1" style="119" min="18" max="18"/>
    <col width="11.42578125" customWidth="1" style="119" min="19" max="19"/>
    <col width="13.5703125" customWidth="1" style="119" min="20" max="20"/>
    <col width="6.7109375" bestFit="1" customWidth="1" style="119" min="21" max="21"/>
    <col width="13.28515625" bestFit="1" customWidth="1" style="119" min="22" max="22"/>
    <col width="11.42578125" customWidth="1" style="123" min="23" max="33"/>
    <col width="11.42578125" customWidth="1" style="80" min="34" max="36"/>
    <col width="11.42578125" customWidth="1" style="80" min="37" max="16384"/>
  </cols>
  <sheetData>
    <row r="1">
      <c r="A1" s="75" t="n"/>
      <c r="B1" s="75" t="n"/>
      <c r="C1" s="75" t="n"/>
      <c r="D1" s="75" t="n"/>
      <c r="E1" s="75" t="n"/>
      <c r="F1" s="76" t="n"/>
      <c r="G1" s="75" t="n"/>
      <c r="H1" s="75" t="n"/>
      <c r="I1" s="75" t="n"/>
      <c r="J1" s="77" t="n"/>
      <c r="K1" s="77" t="n"/>
      <c r="L1" s="75" t="n"/>
      <c r="M1" s="75" t="n"/>
      <c r="N1" s="75" t="n"/>
      <c r="O1" s="75" t="n"/>
      <c r="P1" s="75" t="n"/>
      <c r="Q1" s="75" t="n"/>
      <c r="R1" s="75" t="n"/>
      <c r="S1" s="75" t="n"/>
      <c r="T1" s="78" t="inlineStr">
        <is>
          <t>Tarjeta No.: 01/2024</t>
        </is>
      </c>
      <c r="U1" s="79" t="n"/>
      <c r="V1" s="79" t="n"/>
      <c r="W1" s="80" t="n"/>
      <c r="X1" s="80" t="n"/>
      <c r="Y1" s="80" t="n"/>
      <c r="Z1" s="80" t="n"/>
      <c r="AA1" s="80" t="n"/>
      <c r="AB1" s="80" t="n"/>
      <c r="AC1" s="80" t="n"/>
      <c r="AD1" s="80" t="n"/>
      <c r="AE1" s="80" t="n"/>
      <c r="AF1" s="80" t="n"/>
      <c r="AG1" s="80" t="n"/>
    </row>
    <row r="2">
      <c r="A2" s="75" t="n"/>
      <c r="B2" s="75" t="n"/>
      <c r="C2" s="75" t="n"/>
      <c r="D2" s="75" t="n"/>
      <c r="E2" s="75" t="n"/>
      <c r="F2" s="76" t="n"/>
      <c r="G2" s="75" t="n"/>
      <c r="H2" s="81" t="inlineStr">
        <is>
          <t xml:space="preserve">SERVICIO GENERAL DE IDENTIFICACION PERSONAL </t>
        </is>
      </c>
      <c r="I2" s="75" t="n"/>
      <c r="J2" s="77" t="n"/>
      <c r="K2" s="77" t="n"/>
      <c r="L2" s="75" t="n"/>
      <c r="M2" s="75" t="n"/>
      <c r="N2" s="75" t="n"/>
      <c r="O2" s="75" t="n"/>
      <c r="P2" s="78" t="n"/>
      <c r="Q2" s="75" t="n"/>
      <c r="R2" s="75" t="n"/>
      <c r="S2" s="75" t="n"/>
      <c r="T2" s="78" t="inlineStr">
        <is>
          <t>FORM: AV-200</t>
        </is>
      </c>
      <c r="U2" s="79" t="n"/>
      <c r="V2" s="79" t="n"/>
      <c r="W2" s="80" t="n"/>
      <c r="X2" s="80" t="n"/>
      <c r="Y2" s="80" t="n"/>
      <c r="Z2" s="80" t="n"/>
      <c r="AA2" s="80" t="n"/>
      <c r="AB2" s="80" t="n"/>
      <c r="AC2" s="80" t="n"/>
      <c r="AD2" s="80" t="n"/>
      <c r="AE2" s="80" t="n"/>
      <c r="AF2" s="80" t="n"/>
      <c r="AG2" s="80" t="n"/>
    </row>
    <row r="3">
      <c r="A3" s="75" t="n"/>
      <c r="B3" s="75" t="n"/>
      <c r="C3" s="75" t="n"/>
      <c r="D3" s="75" t="n"/>
      <c r="E3" s="75" t="n"/>
      <c r="F3" s="76" t="n"/>
      <c r="G3" s="75" t="n"/>
      <c r="H3" s="81" t="inlineStr">
        <is>
          <t>LEY N° 0145 DEL 27 DE JUNIO DEL 2011</t>
        </is>
      </c>
      <c r="I3" s="75" t="n"/>
      <c r="J3" s="77" t="n"/>
      <c r="K3" s="77" t="n"/>
      <c r="L3" s="75" t="n"/>
      <c r="M3" s="75" t="n"/>
      <c r="N3" s="75" t="n"/>
      <c r="O3" s="75" t="n"/>
      <c r="P3" s="79" t="n"/>
      <c r="Q3" s="75" t="n"/>
      <c r="R3" s="75" t="n"/>
      <c r="S3" s="75" t="n"/>
      <c r="T3" s="75" t="n"/>
      <c r="U3" s="79" t="n"/>
      <c r="V3" s="79" t="n"/>
      <c r="W3" s="80" t="n"/>
      <c r="X3" s="80" t="n"/>
      <c r="Y3" s="80" t="n"/>
      <c r="Z3" s="80" t="n"/>
      <c r="AA3" s="80" t="n"/>
      <c r="AB3" s="80" t="n"/>
      <c r="AC3" s="80" t="n"/>
      <c r="AD3" s="80" t="n"/>
      <c r="AE3" s="80" t="n"/>
      <c r="AF3" s="80" t="n"/>
      <c r="AG3" s="80" t="n"/>
    </row>
    <row r="4">
      <c r="A4" s="75" t="n"/>
      <c r="B4" s="75" t="n"/>
      <c r="C4" s="75" t="n"/>
      <c r="D4" s="75" t="n"/>
      <c r="E4" s="75" t="n"/>
      <c r="F4" s="76" t="n"/>
      <c r="G4" s="75" t="n"/>
      <c r="H4" s="81" t="n"/>
      <c r="I4" s="75" t="n"/>
      <c r="J4" s="77" t="n"/>
      <c r="K4" s="77" t="n"/>
      <c r="L4" s="75" t="n"/>
      <c r="M4" s="75" t="n"/>
      <c r="N4" s="75" t="n"/>
      <c r="O4" s="75" t="n"/>
      <c r="P4" s="78" t="n"/>
      <c r="Q4" s="75" t="n"/>
      <c r="R4" s="75" t="n"/>
      <c r="S4" s="75" t="n"/>
      <c r="T4" s="75" t="n"/>
      <c r="U4" s="79" t="n"/>
      <c r="V4" s="79" t="n"/>
      <c r="W4" s="80" t="n"/>
      <c r="X4" s="80" t="n"/>
      <c r="Y4" s="80" t="n"/>
      <c r="Z4" s="80" t="n"/>
      <c r="AA4" s="80" t="n"/>
      <c r="AB4" s="80" t="n"/>
      <c r="AC4" s="80" t="n"/>
      <c r="AD4" s="80" t="n"/>
      <c r="AE4" s="80" t="n"/>
      <c r="AF4" s="80" t="n"/>
      <c r="AG4" s="80" t="n"/>
    </row>
    <row r="5">
      <c r="A5" s="75" t="n"/>
      <c r="B5" s="75" t="n"/>
      <c r="C5" s="75" t="n"/>
      <c r="D5" s="75" t="n"/>
      <c r="E5" s="75" t="n"/>
      <c r="F5" s="76" t="n"/>
      <c r="G5" s="75" t="n"/>
      <c r="H5" s="82" t="inlineStr">
        <is>
          <t>KARDEX VALORADO DE EXISTENCIAS DE MATERIAL VALORADO</t>
        </is>
      </c>
      <c r="I5" s="75" t="n"/>
      <c r="J5" s="77" t="n"/>
      <c r="K5" s="77" t="n"/>
      <c r="L5" s="75" t="n"/>
      <c r="M5" s="75" t="n"/>
      <c r="N5" s="75" t="n"/>
      <c r="O5" s="75" t="n"/>
      <c r="P5" s="75" t="n"/>
      <c r="Q5" s="75" t="n"/>
      <c r="R5" s="75" t="n"/>
      <c r="S5" s="75" t="n"/>
      <c r="T5" s="75" t="n"/>
      <c r="U5" s="79" t="n"/>
      <c r="V5" s="79" t="n"/>
      <c r="W5" s="80" t="n"/>
      <c r="X5" s="80" t="n"/>
      <c r="Y5" s="80" t="n"/>
      <c r="Z5" s="80" t="n"/>
      <c r="AA5" s="80" t="n"/>
      <c r="AB5" s="80" t="n"/>
      <c r="AC5" s="80" t="n"/>
      <c r="AD5" s="80" t="n"/>
      <c r="AE5" s="80" t="n"/>
      <c r="AF5" s="80" t="n"/>
      <c r="AG5" s="80" t="n"/>
    </row>
    <row r="6">
      <c r="A6" s="75" t="n"/>
      <c r="B6" s="75" t="n"/>
      <c r="C6" s="75" t="n"/>
      <c r="D6" s="75" t="n"/>
      <c r="E6" s="83" t="n"/>
      <c r="F6" s="84" t="n"/>
      <c r="G6" s="84" t="n"/>
      <c r="H6" s="85">
        <f>[1]INICIO!C9</f>
        <v/>
      </c>
      <c r="I6" s="75" t="n"/>
      <c r="J6" s="77" t="n"/>
      <c r="K6" s="77" t="n"/>
      <c r="L6" s="75" t="n"/>
      <c r="M6" s="75" t="n"/>
      <c r="N6" s="75" t="n"/>
      <c r="O6" s="75" t="n"/>
      <c r="P6" s="75" t="n"/>
      <c r="Q6" s="75" t="n"/>
      <c r="R6" s="75" t="n"/>
      <c r="S6" s="75" t="n"/>
      <c r="T6" s="75" t="n"/>
      <c r="U6" s="79" t="n"/>
      <c r="V6" s="79" t="n"/>
      <c r="W6" s="80" t="n"/>
      <c r="X6" s="80" t="n"/>
      <c r="Y6" s="80" t="n"/>
      <c r="Z6" s="80" t="n"/>
      <c r="AA6" s="80" t="n"/>
      <c r="AB6" s="80" t="n"/>
      <c r="AC6" s="80" t="n"/>
      <c r="AD6" s="80" t="n"/>
      <c r="AE6" s="80" t="n"/>
      <c r="AF6" s="80" t="n"/>
      <c r="AG6" s="80" t="n"/>
    </row>
    <row r="7">
      <c r="A7" s="75" t="n"/>
      <c r="B7" s="75" t="n"/>
      <c r="C7" s="75" t="n"/>
      <c r="D7" s="75" t="n"/>
      <c r="E7" s="75" t="n"/>
      <c r="F7" s="76" t="n"/>
      <c r="G7" s="75" t="n"/>
      <c r="H7" s="86" t="n"/>
      <c r="I7" s="75" t="n"/>
      <c r="J7" s="77" t="n"/>
      <c r="K7" s="77" t="n"/>
      <c r="L7" s="75" t="n"/>
      <c r="M7" s="75" t="n"/>
      <c r="N7" s="75" t="n"/>
      <c r="O7" s="75" t="n"/>
      <c r="P7" s="75" t="n"/>
      <c r="Q7" s="75" t="n"/>
      <c r="R7" s="75" t="n"/>
      <c r="S7" s="75" t="n"/>
      <c r="T7" s="75" t="n"/>
      <c r="U7" s="79" t="n"/>
      <c r="V7" s="79" t="n"/>
      <c r="W7" s="80" t="n"/>
      <c r="X7" s="80" t="n"/>
      <c r="Y7" s="80" t="n"/>
      <c r="Z7" s="80" t="n"/>
      <c r="AA7" s="80" t="n"/>
      <c r="AB7" s="80" t="n"/>
      <c r="AC7" s="80" t="n"/>
      <c r="AD7" s="80" t="n"/>
      <c r="AE7" s="80" t="n"/>
      <c r="AF7" s="80" t="n"/>
      <c r="AG7" s="80" t="n"/>
    </row>
    <row r="8">
      <c r="A8" s="75" t="n"/>
      <c r="B8" s="75" t="n"/>
      <c r="C8" s="75" t="n"/>
      <c r="D8" s="75" t="n"/>
      <c r="E8" s="75" t="n"/>
      <c r="F8" s="76" t="n"/>
      <c r="G8" s="75" t="n"/>
      <c r="H8" s="75" t="n"/>
      <c r="I8" s="75" t="n"/>
      <c r="J8" s="77" t="n"/>
      <c r="K8" s="77" t="n"/>
      <c r="L8" s="75" t="n"/>
      <c r="M8" s="75" t="n"/>
      <c r="N8" s="75" t="n"/>
      <c r="O8" s="87" t="n"/>
      <c r="P8" s="75" t="n"/>
      <c r="Q8" s="75" t="n"/>
      <c r="R8" s="75" t="n"/>
      <c r="S8" s="75" t="n"/>
      <c r="T8" s="75" t="n"/>
      <c r="U8" s="79" t="n"/>
      <c r="V8" s="79" t="n"/>
      <c r="W8" s="80" t="n"/>
      <c r="X8" s="80" t="n"/>
      <c r="Y8" s="80" t="n"/>
      <c r="Z8" s="80" t="n"/>
      <c r="AA8" s="80" t="n"/>
      <c r="AB8" s="80" t="n"/>
      <c r="AC8" s="80" t="n"/>
      <c r="AD8" s="80" t="n"/>
      <c r="AE8" s="80" t="n"/>
      <c r="AF8" s="80" t="n"/>
      <c r="AG8" s="80" t="n"/>
    </row>
    <row r="9">
      <c r="A9" s="88" t="inlineStr">
        <is>
          <t>Codigo Material:</t>
        </is>
      </c>
      <c r="B9" s="75" t="n"/>
      <c r="C9" s="89" t="inlineStr">
        <is>
          <t>CI004</t>
        </is>
      </c>
      <c r="D9" s="75" t="n"/>
      <c r="E9" s="75" t="n"/>
      <c r="F9" s="76" t="n"/>
      <c r="G9" s="75" t="n"/>
      <c r="H9" s="75" t="n"/>
      <c r="I9" s="75" t="n"/>
      <c r="J9" s="77" t="n"/>
      <c r="K9" s="77" t="n"/>
      <c r="L9" s="75" t="n"/>
      <c r="M9" s="75" t="n"/>
      <c r="N9" s="90" t="inlineStr">
        <is>
          <t>Existencia mínima:</t>
        </is>
      </c>
      <c r="O9" s="75" t="n"/>
      <c r="P9" s="75" t="inlineStr">
        <is>
          <t>cant. producc.5dias</t>
        </is>
      </c>
      <c r="Q9" s="75" t="n"/>
      <c r="R9" s="75" t="n"/>
      <c r="S9" s="75" t="n"/>
      <c r="T9" s="75" t="n"/>
      <c r="U9" s="79" t="n"/>
      <c r="V9" s="79" t="n"/>
      <c r="W9" s="80" t="n"/>
      <c r="X9" s="80" t="n"/>
      <c r="Y9" s="80" t="n"/>
      <c r="Z9" s="80" t="n"/>
      <c r="AA9" s="80" t="n"/>
      <c r="AB9" s="80" t="n"/>
      <c r="AC9" s="80" t="n"/>
      <c r="AD9" s="80" t="n"/>
      <c r="AE9" s="80" t="n"/>
      <c r="AF9" s="80" t="n"/>
      <c r="AG9" s="80" t="n"/>
    </row>
    <row r="10">
      <c r="A10" s="88" t="inlineStr">
        <is>
          <t>Nombre Material:</t>
        </is>
      </c>
      <c r="B10" s="75" t="n"/>
      <c r="C10" s="268" t="inlineStr">
        <is>
          <t>Cedulas de Identidad  DS4924</t>
        </is>
      </c>
      <c r="D10" s="75" t="n"/>
      <c r="E10" s="75" t="n"/>
      <c r="F10" s="76" t="n"/>
      <c r="G10" s="75" t="n"/>
      <c r="H10" s="75" t="n"/>
      <c r="I10" s="75" t="n"/>
      <c r="J10" s="77" t="n"/>
      <c r="K10" s="77" t="n"/>
      <c r="L10" s="75" t="n"/>
      <c r="M10" s="75" t="n"/>
      <c r="N10" s="90" t="inlineStr">
        <is>
          <t>Existencia máxima:</t>
        </is>
      </c>
      <c r="O10" s="75" t="n"/>
      <c r="P10" s="75" t="inlineStr">
        <is>
          <t>cant. producc.15 dias</t>
        </is>
      </c>
      <c r="Q10" s="75" t="n"/>
      <c r="R10" s="75" t="n"/>
      <c r="S10" s="75" t="n"/>
      <c r="T10" s="75" t="n"/>
      <c r="U10" s="79" t="n"/>
      <c r="V10" s="79" t="n"/>
      <c r="W10" s="80" t="n"/>
      <c r="X10" s="80" t="n"/>
      <c r="Y10" s="80" t="n"/>
      <c r="Z10" s="80" t="n"/>
      <c r="AA10" s="80" t="n"/>
      <c r="AB10" s="80" t="n"/>
      <c r="AC10" s="80" t="n"/>
      <c r="AD10" s="80" t="n"/>
      <c r="AE10" s="80" t="n"/>
      <c r="AF10" s="80" t="n"/>
      <c r="AG10" s="80" t="n"/>
    </row>
    <row r="11">
      <c r="A11" s="88" t="inlineStr">
        <is>
          <t>Unidad de Medida:</t>
        </is>
      </c>
      <c r="B11" s="75" t="n"/>
      <c r="C11" s="91" t="inlineStr">
        <is>
          <t>Pieza(s)</t>
        </is>
      </c>
      <c r="D11" s="75" t="n"/>
      <c r="E11" s="75" t="n"/>
      <c r="F11" s="76" t="n"/>
      <c r="G11" s="75" t="n"/>
      <c r="H11" s="75" t="n"/>
      <c r="I11" s="75" t="n"/>
      <c r="J11" s="77" t="n"/>
      <c r="K11" s="77" t="n"/>
      <c r="L11" s="75" t="n"/>
      <c r="M11" s="75" t="n"/>
      <c r="N11" s="90" t="inlineStr">
        <is>
          <t>Metodo de Valuacion:</t>
        </is>
      </c>
      <c r="O11" s="75" t="n"/>
      <c r="P11" s="75" t="inlineStr">
        <is>
          <t>PEPS</t>
        </is>
      </c>
      <c r="Q11" s="75" t="n"/>
      <c r="R11" s="75" t="n"/>
      <c r="S11" s="75" t="n"/>
      <c r="T11" s="75" t="n"/>
      <c r="U11" s="79" t="n"/>
      <c r="V11" s="79" t="n"/>
      <c r="W11" s="80" t="n"/>
      <c r="X11" s="80" t="n"/>
      <c r="Y11" s="80" t="n"/>
      <c r="Z11" s="80" t="n"/>
      <c r="AA11" s="80" t="n"/>
      <c r="AB11" s="80" t="n"/>
      <c r="AC11" s="80" t="n"/>
      <c r="AD11" s="80" t="n"/>
      <c r="AE11" s="80" t="n"/>
      <c r="AF11" s="80" t="n"/>
      <c r="AG11" s="80" t="n"/>
    </row>
    <row r="12" ht="13.5" customHeight="1" s="335" thickBot="1">
      <c r="A12" s="75" t="n"/>
      <c r="B12" s="75" t="n"/>
      <c r="C12" s="75" t="n"/>
      <c r="D12" s="75" t="n"/>
      <c r="E12" s="75" t="n"/>
      <c r="F12" s="76" t="n"/>
      <c r="G12" s="75" t="n"/>
      <c r="H12" s="75" t="n"/>
      <c r="I12" s="75" t="n"/>
      <c r="J12" s="77" t="n"/>
      <c r="K12" s="77" t="n"/>
      <c r="L12" s="75" t="n"/>
      <c r="M12" s="75" t="n"/>
      <c r="N12" s="90" t="inlineStr">
        <is>
          <t>Partida Presupuestaria:</t>
        </is>
      </c>
      <c r="O12" s="75" t="n"/>
      <c r="P12" s="75" t="inlineStr">
        <is>
          <t>________</t>
        </is>
      </c>
      <c r="Q12" s="75" t="n"/>
      <c r="R12" s="75" t="n"/>
      <c r="S12" s="75" t="n"/>
      <c r="T12" s="75" t="n"/>
      <c r="U12" s="79" t="n"/>
      <c r="V12" s="79" t="n"/>
      <c r="W12" s="80" t="n"/>
      <c r="X12" s="80" t="n"/>
      <c r="Y12" s="80" t="n"/>
      <c r="Z12" s="80" t="n"/>
      <c r="AA12" s="80" t="n"/>
      <c r="AB12" s="80" t="n"/>
      <c r="AC12" s="80" t="n"/>
      <c r="AD12" s="80" t="n"/>
      <c r="AE12" s="80" t="n"/>
      <c r="AF12" s="80" t="n"/>
      <c r="AG12" s="80" t="n"/>
    </row>
    <row r="13" ht="13.5" customHeight="1" s="335" thickBot="1">
      <c r="A13" s="521" t="inlineStr">
        <is>
          <t>Nº</t>
        </is>
      </c>
      <c r="B13" s="524" t="inlineStr">
        <is>
          <t>Fecha Operación</t>
        </is>
      </c>
      <c r="C13" s="524" t="inlineStr">
        <is>
          <t>Doc. de Soporte</t>
        </is>
      </c>
      <c r="D13" s="92" t="inlineStr">
        <is>
          <t>Detalle de Operacion</t>
        </is>
      </c>
      <c r="E13" s="93" t="n"/>
      <c r="F13" s="526" t="inlineStr">
        <is>
          <t>SERIE</t>
        </is>
      </c>
      <c r="G13" s="94" t="n"/>
      <c r="H13" s="521" t="inlineStr">
        <is>
          <t xml:space="preserve">E N T R A D A S </t>
        </is>
      </c>
      <c r="I13" s="94" t="n"/>
      <c r="J13" s="521" t="inlineStr">
        <is>
          <t xml:space="preserve">S A L I D A S </t>
        </is>
      </c>
      <c r="K13" s="522" t="n"/>
      <c r="L13" s="523" t="n"/>
      <c r="M13" s="524" t="inlineStr">
        <is>
          <t>SALDO FISICO</t>
        </is>
      </c>
      <c r="N13" s="94" t="n"/>
      <c r="O13" s="521" t="inlineStr">
        <is>
          <t>S A L D O S  (rangos)</t>
        </is>
      </c>
      <c r="P13" s="94" t="n"/>
      <c r="Q13" s="524" t="inlineStr">
        <is>
          <t>COSTO UNITARIO</t>
        </is>
      </c>
      <c r="R13" s="521" t="inlineStr">
        <is>
          <t>COSTOS</t>
        </is>
      </c>
      <c r="S13" s="522" t="n"/>
      <c r="T13" s="523" t="n"/>
      <c r="U13" s="79" t="n"/>
      <c r="V13" s="79" t="n"/>
      <c r="W13" s="80" t="n"/>
      <c r="X13" s="80" t="n"/>
      <c r="Y13" s="80" t="n"/>
      <c r="Z13" s="80" t="n"/>
      <c r="AA13" s="80" t="n"/>
      <c r="AB13" s="80" t="n"/>
      <c r="AC13" s="80" t="n"/>
      <c r="AD13" s="80" t="n"/>
      <c r="AE13" s="80" t="n"/>
      <c r="AF13" s="80" t="n"/>
      <c r="AG13" s="80" t="n"/>
    </row>
    <row r="14" ht="18.75" customHeight="1" s="335">
      <c r="A14" s="525" t="n"/>
      <c r="B14" s="525" t="n"/>
      <c r="C14" s="525" t="n"/>
      <c r="D14" s="95" t="n"/>
      <c r="E14" s="96" t="n"/>
      <c r="F14" s="527" t="n"/>
      <c r="G14" s="97" t="inlineStr">
        <is>
          <t xml:space="preserve">Nro Inicio </t>
        </is>
      </c>
      <c r="H14" s="97" t="inlineStr">
        <is>
          <t xml:space="preserve">Nro Fin </t>
        </is>
      </c>
      <c r="I14" s="97" t="inlineStr">
        <is>
          <t xml:space="preserve">Cant.TOTAL </t>
        </is>
      </c>
      <c r="J14" s="98" t="inlineStr">
        <is>
          <t xml:space="preserve">Nro Inicio </t>
        </is>
      </c>
      <c r="K14" s="98" t="inlineStr">
        <is>
          <t xml:space="preserve">Nro Fin </t>
        </is>
      </c>
      <c r="L14" s="97" t="inlineStr">
        <is>
          <t xml:space="preserve">Cant.TOTAL </t>
        </is>
      </c>
      <c r="M14" s="525" t="n"/>
      <c r="N14" s="97" t="inlineStr">
        <is>
          <t xml:space="preserve">Nro Ini. </t>
        </is>
      </c>
      <c r="O14" s="97" t="inlineStr">
        <is>
          <t>Nro Fin</t>
        </is>
      </c>
      <c r="P14" s="97" t="inlineStr">
        <is>
          <t xml:space="preserve">Cant.TOTAL </t>
        </is>
      </c>
      <c r="Q14" s="525" t="n"/>
      <c r="R14" s="97" t="inlineStr">
        <is>
          <t xml:space="preserve">ENTRADAS </t>
        </is>
      </c>
      <c r="S14" s="99" t="inlineStr">
        <is>
          <t xml:space="preserve">SALIDAS </t>
        </is>
      </c>
      <c r="T14" s="100" t="inlineStr">
        <is>
          <t>SALDO</t>
        </is>
      </c>
      <c r="U14" s="101" t="inlineStr">
        <is>
          <t>Obs</t>
        </is>
      </c>
      <c r="V14" s="79" t="n"/>
      <c r="W14" s="80" t="n"/>
      <c r="X14" s="80" t="n"/>
      <c r="Y14" s="80" t="n"/>
      <c r="Z14" s="80" t="n"/>
      <c r="AA14" s="80" t="n"/>
      <c r="AB14" s="80" t="n"/>
      <c r="AC14" s="80" t="n"/>
      <c r="AD14" s="80" t="n"/>
      <c r="AE14" s="80" t="n"/>
      <c r="AF14" s="80" t="n"/>
      <c r="AG14" s="80" t="n"/>
    </row>
    <row r="15">
      <c r="A15" s="102" t="n">
        <v>1</v>
      </c>
      <c r="B15" s="528" t="n"/>
      <c r="C15" s="530" t="n"/>
      <c r="D15" s="530" t="n"/>
      <c r="E15" s="530" t="n"/>
      <c r="F15" s="267" t="inlineStr">
        <is>
          <t>LA</t>
        </is>
      </c>
      <c r="G15" s="102" t="n"/>
      <c r="H15" s="102" t="n"/>
      <c r="I15" s="102" t="n"/>
      <c r="J15" s="103" t="n"/>
      <c r="K15" s="103" t="n"/>
      <c r="L15" s="102" t="n"/>
      <c r="M15" s="104">
        <f>+O15-N15+1</f>
        <v/>
      </c>
      <c r="N15" s="147" t="n">
        <v>1374333</v>
      </c>
      <c r="O15" s="147" t="n">
        <v>1375000</v>
      </c>
      <c r="P15" s="105">
        <f>+O15-N15+1</f>
        <v/>
      </c>
      <c r="Q15" s="106" t="n">
        <v>1.56</v>
      </c>
      <c r="R15" s="107">
        <f>+I15*Q15</f>
        <v/>
      </c>
      <c r="S15" s="107">
        <f>+L15*Q15</f>
        <v/>
      </c>
      <c r="T15" s="107">
        <f>+(M15*Q15)</f>
        <v/>
      </c>
      <c r="U15" s="108" t="n"/>
      <c r="V15" s="79" t="n"/>
      <c r="W15" s="80" t="n"/>
      <c r="X15" s="80" t="n"/>
      <c r="Y15" s="80" t="n"/>
      <c r="Z15" s="80" t="n"/>
      <c r="AA15" s="80" t="n"/>
      <c r="AB15" s="80" t="n"/>
      <c r="AC15" s="80" t="n"/>
      <c r="AD15" s="80" t="n"/>
      <c r="AE15" s="80" t="n"/>
      <c r="AF15" s="80" t="n"/>
      <c r="AG15" s="80" t="n"/>
    </row>
    <row r="16">
      <c r="A16" s="102" t="n">
        <v>2</v>
      </c>
      <c r="B16" s="528" t="n"/>
      <c r="C16" s="530" t="n"/>
      <c r="D16" s="530" t="n"/>
      <c r="E16" s="530" t="n"/>
      <c r="F16" s="267" t="inlineStr">
        <is>
          <t>LA</t>
        </is>
      </c>
      <c r="G16" s="102" t="n"/>
      <c r="H16" s="102" t="n"/>
      <c r="I16" s="102" t="n"/>
      <c r="J16" s="103" t="n"/>
      <c r="K16" s="103" t="n"/>
      <c r="L16" s="102" t="n"/>
      <c r="M16" s="104">
        <f>+O16-N16+1</f>
        <v/>
      </c>
      <c r="N16" s="147" t="n">
        <v>1527001</v>
      </c>
      <c r="O16" s="147" t="n">
        <v>1529500</v>
      </c>
      <c r="P16" s="105">
        <f>+O16-N16+1</f>
        <v/>
      </c>
      <c r="Q16" s="106" t="n">
        <v>1.56</v>
      </c>
      <c r="R16" s="107">
        <f>+I16*Q16</f>
        <v/>
      </c>
      <c r="S16" s="107">
        <f>+L16*Q16</f>
        <v/>
      </c>
      <c r="T16" s="107">
        <f>+(M16*Q16)</f>
        <v/>
      </c>
      <c r="U16" s="108" t="n"/>
      <c r="V16" s="79" t="n"/>
      <c r="W16" s="80" t="n"/>
      <c r="X16" s="80" t="n"/>
      <c r="Y16" s="80" t="n"/>
      <c r="Z16" s="80" t="n"/>
      <c r="AA16" s="80" t="n"/>
      <c r="AB16" s="80" t="n"/>
      <c r="AC16" s="80" t="n"/>
      <c r="AD16" s="80" t="n"/>
      <c r="AE16" s="80" t="n"/>
      <c r="AF16" s="80" t="n"/>
      <c r="AG16" s="80" t="n"/>
    </row>
    <row r="17">
      <c r="A17" s="102" t="n">
        <v>3</v>
      </c>
      <c r="B17" s="528" t="n"/>
      <c r="C17" s="530" t="n"/>
      <c r="D17" s="530" t="n"/>
      <c r="E17" s="530" t="n"/>
      <c r="F17" s="267" t="inlineStr">
        <is>
          <t>LA</t>
        </is>
      </c>
      <c r="G17" s="102" t="n"/>
      <c r="H17" s="102" t="n"/>
      <c r="I17" s="102" t="n"/>
      <c r="J17" s="103" t="n"/>
      <c r="K17" s="103" t="n"/>
      <c r="L17" s="102" t="n"/>
      <c r="M17" s="104">
        <f>+O17-N17+1</f>
        <v/>
      </c>
      <c r="N17" s="147" t="n">
        <v>1374247</v>
      </c>
      <c r="O17" s="147" t="n">
        <v>1374272</v>
      </c>
      <c r="P17" s="105">
        <f>+O17-N17+1</f>
        <v/>
      </c>
      <c r="Q17" s="106" t="n">
        <v>1.56</v>
      </c>
      <c r="R17" s="107">
        <f>+I17*Q17</f>
        <v/>
      </c>
      <c r="S17" s="107">
        <f>+L17*Q17</f>
        <v/>
      </c>
      <c r="T17" s="107">
        <f>+(M17*Q17)</f>
        <v/>
      </c>
      <c r="U17" s="108" t="n"/>
      <c r="V17" s="79" t="n"/>
      <c r="W17" s="80" t="n"/>
      <c r="X17" s="80" t="n"/>
      <c r="Y17" s="80" t="n"/>
      <c r="Z17" s="80" t="n"/>
      <c r="AA17" s="80" t="n"/>
      <c r="AB17" s="80" t="n"/>
      <c r="AC17" s="80" t="n"/>
      <c r="AD17" s="80" t="n"/>
      <c r="AE17" s="80" t="n"/>
      <c r="AF17" s="80" t="n"/>
      <c r="AG17" s="80" t="n"/>
    </row>
    <row r="18">
      <c r="A18" s="102" t="n">
        <v>4</v>
      </c>
      <c r="B18" s="528" t="n"/>
      <c r="C18" s="530" t="n"/>
      <c r="D18" s="530" t="n"/>
      <c r="E18" s="530" t="n"/>
      <c r="F18" s="267" t="inlineStr">
        <is>
          <t>LA</t>
        </is>
      </c>
      <c r="G18" s="102" t="n"/>
      <c r="H18" s="102" t="n"/>
      <c r="I18" s="102" t="n"/>
      <c r="J18" s="103" t="n"/>
      <c r="K18" s="103" t="n"/>
      <c r="L18" s="102" t="n"/>
      <c r="M18" s="104">
        <f>+O18-N18+1</f>
        <v/>
      </c>
      <c r="N18" s="147" t="n">
        <v>1374297</v>
      </c>
      <c r="O18" s="147" t="n">
        <v>1374332</v>
      </c>
      <c r="P18" s="105">
        <f>+O18-N18+1</f>
        <v/>
      </c>
      <c r="Q18" s="106" t="n">
        <v>1.56</v>
      </c>
      <c r="R18" s="107">
        <f>+I18*Q18</f>
        <v/>
      </c>
      <c r="S18" s="107">
        <f>+L18*Q18</f>
        <v/>
      </c>
      <c r="T18" s="107">
        <f>+(M18*Q18)</f>
        <v/>
      </c>
      <c r="U18" s="108" t="n"/>
      <c r="V18" s="79" t="n"/>
      <c r="W18" s="80" t="n"/>
      <c r="X18" s="80" t="n"/>
      <c r="Y18" s="80" t="n"/>
      <c r="Z18" s="80" t="n"/>
      <c r="AA18" s="80" t="n"/>
      <c r="AB18" s="80" t="n"/>
      <c r="AC18" s="80" t="n"/>
      <c r="AD18" s="80" t="n"/>
      <c r="AE18" s="80" t="n"/>
      <c r="AF18" s="80" t="n"/>
      <c r="AG18" s="80" t="n"/>
    </row>
    <row r="19">
      <c r="A19" s="102" t="n">
        <v>5</v>
      </c>
      <c r="B19" s="528" t="n"/>
      <c r="C19" s="530" t="n"/>
      <c r="D19" s="530" t="n"/>
      <c r="E19" s="530" t="n"/>
      <c r="F19" s="267" t="inlineStr">
        <is>
          <t>LA</t>
        </is>
      </c>
      <c r="G19" s="102" t="n"/>
      <c r="H19" s="102" t="n"/>
      <c r="I19" s="102" t="n"/>
      <c r="J19" s="103" t="n"/>
      <c r="K19" s="103" t="n"/>
      <c r="L19" s="102" t="n"/>
      <c r="M19" s="104">
        <f>+O19-N19+1</f>
        <v/>
      </c>
      <c r="N19" s="147" t="n">
        <v>1372216</v>
      </c>
      <c r="O19" s="147" t="n">
        <v>1372240</v>
      </c>
      <c r="P19" s="105">
        <f>+O19-N19+1</f>
        <v/>
      </c>
      <c r="Q19" s="106" t="n">
        <v>1.56</v>
      </c>
      <c r="R19" s="107">
        <f>+I19*Q19</f>
        <v/>
      </c>
      <c r="S19" s="107">
        <f>+L19*Q19</f>
        <v/>
      </c>
      <c r="T19" s="107">
        <f>+(M19*Q19)</f>
        <v/>
      </c>
      <c r="U19" s="108" t="n"/>
      <c r="V19" s="79" t="n"/>
      <c r="W19" s="80" t="n"/>
      <c r="X19" s="80" t="n"/>
      <c r="Y19" s="80" t="n"/>
      <c r="Z19" s="80" t="n"/>
      <c r="AA19" s="80" t="n"/>
      <c r="AB19" s="80" t="n"/>
      <c r="AC19" s="80" t="n"/>
      <c r="AD19" s="80" t="n"/>
      <c r="AE19" s="80" t="n"/>
      <c r="AF19" s="80" t="n"/>
      <c r="AG19" s="80" t="n"/>
    </row>
    <row r="20">
      <c r="A20" s="102" t="n">
        <v>11</v>
      </c>
      <c r="B20" s="109" t="n"/>
      <c r="C20" s="110" t="n"/>
      <c r="D20" s="110" t="n"/>
      <c r="E20" s="110" t="n"/>
      <c r="F20" s="111" t="n"/>
      <c r="G20" s="112" t="n"/>
      <c r="H20" s="112" t="n"/>
      <c r="I20" s="112" t="n"/>
      <c r="J20" s="113" t="n"/>
      <c r="K20" s="113" t="n"/>
      <c r="L20" s="112" t="n"/>
      <c r="M20" s="114">
        <f>SUM(M15:M19)</f>
        <v/>
      </c>
      <c r="N20" s="114" t="n"/>
      <c r="O20" s="114" t="n"/>
      <c r="P20" s="114">
        <f>SUM(P15:P19)</f>
        <v/>
      </c>
      <c r="Q20" s="115" t="n"/>
      <c r="R20" s="116" t="n"/>
      <c r="S20" s="116" t="n"/>
      <c r="T20" s="116">
        <f>SUM(T15:T19)</f>
        <v/>
      </c>
      <c r="U20" s="117" t="n"/>
      <c r="V20" s="118" t="n"/>
      <c r="W20" s="80" t="n"/>
      <c r="X20" s="80" t="n"/>
      <c r="Y20" s="80" t="n"/>
      <c r="Z20" s="80" t="n"/>
      <c r="AA20" s="80" t="n"/>
      <c r="AB20" s="80" t="n"/>
      <c r="AC20" s="80" t="n"/>
      <c r="AD20" s="80" t="n"/>
      <c r="AE20" s="80" t="n"/>
      <c r="AF20" s="80" t="n"/>
      <c r="AG20" s="80" t="n"/>
    </row>
    <row r="21" ht="15" customHeight="1" s="335">
      <c r="B21" t="inlineStr">
        <is>
          <t>02/05/2024</t>
        </is>
      </c>
      <c r="C21" t="inlineStr">
        <is>
          <t>2817778</t>
        </is>
      </c>
      <c r="E21" t="inlineStr">
        <is>
          <t>ENTREGADO A BOLIVIA MAR PALMERO TILILA</t>
        </is>
      </c>
      <c r="F21" t="inlineStr">
        <is>
          <t>LA</t>
        </is>
      </c>
      <c r="J21" t="n">
        <v>1372216</v>
      </c>
      <c r="K21" t="n">
        <v>1372240</v>
      </c>
      <c r="L21" t="n">
        <v>25</v>
      </c>
      <c r="M21" s="550">
        <f>M20+I21-L21</f>
        <v/>
      </c>
      <c r="N21" t="inlineStr">
        <is>
          <t>--</t>
        </is>
      </c>
      <c r="O21" t="inlineStr">
        <is>
          <t>--</t>
        </is>
      </c>
      <c r="P21">
        <f>M21</f>
        <v/>
      </c>
      <c r="R21">
        <f>I21*Q21</f>
        <v/>
      </c>
      <c r="S21">
        <f>L21*Q21</f>
        <v/>
      </c>
      <c r="T21">
        <f>T20+R21-S21</f>
        <v/>
      </c>
    </row>
    <row r="22" ht="15" customHeight="1" s="335">
      <c r="B22" t="inlineStr">
        <is>
          <t>02/05/2024</t>
        </is>
      </c>
      <c r="C22" t="inlineStr">
        <is>
          <t>2817778</t>
        </is>
      </c>
      <c r="E22" t="inlineStr">
        <is>
          <t>ENTREGADO A BOLIVIA MAR PALMERO TILILA</t>
        </is>
      </c>
      <c r="F22" t="inlineStr">
        <is>
          <t>LA</t>
        </is>
      </c>
      <c r="J22" t="n">
        <v>1374373</v>
      </c>
      <c r="K22" t="n">
        <v>1374420</v>
      </c>
      <c r="L22" t="n">
        <v>48</v>
      </c>
      <c r="M22" s="550">
        <f>M21+I22-L22</f>
        <v/>
      </c>
      <c r="N22" t="inlineStr">
        <is>
          <t>--</t>
        </is>
      </c>
      <c r="O22" t="inlineStr">
        <is>
          <t>--</t>
        </is>
      </c>
      <c r="P22">
        <f>M22</f>
        <v/>
      </c>
      <c r="R22">
        <f>I22*Q22</f>
        <v/>
      </c>
      <c r="S22">
        <f>L22*Q22</f>
        <v/>
      </c>
      <c r="T22">
        <f>T21+R22-S22</f>
        <v/>
      </c>
    </row>
    <row r="23" ht="15" customHeight="1" s="335">
      <c r="B23" t="inlineStr">
        <is>
          <t>02/05/2024</t>
        </is>
      </c>
      <c r="C23" t="inlineStr">
        <is>
          <t>2817778</t>
        </is>
      </c>
      <c r="E23" t="inlineStr">
        <is>
          <t>DEVOLUCION DE BOLIVIA MAR PALMERO TILILA</t>
        </is>
      </c>
      <c r="F23" t="inlineStr">
        <is>
          <t>LA</t>
        </is>
      </c>
      <c r="G23" t="n">
        <v>1374389</v>
      </c>
      <c r="H23" t="n">
        <v>1374420</v>
      </c>
      <c r="I23" t="n">
        <v>32</v>
      </c>
      <c r="M23" s="550">
        <f>M22+I23-L23</f>
        <v/>
      </c>
      <c r="N23" t="inlineStr">
        <is>
          <t>--</t>
        </is>
      </c>
      <c r="O23" t="inlineStr">
        <is>
          <t>--</t>
        </is>
      </c>
      <c r="P23">
        <f>M23</f>
        <v/>
      </c>
      <c r="R23">
        <f>I23*Q23</f>
        <v/>
      </c>
      <c r="S23">
        <f>L23*Q23</f>
        <v/>
      </c>
      <c r="T23">
        <f>T22+R23-S23</f>
        <v/>
      </c>
    </row>
    <row r="24" ht="15" customHeight="1" s="335">
      <c r="B24" t="inlineStr">
        <is>
          <t>03/05/2024</t>
        </is>
      </c>
      <c r="C24" t="inlineStr">
        <is>
          <t>2819645</t>
        </is>
      </c>
      <c r="E24" t="inlineStr">
        <is>
          <t>ENTREGADO A ANELY CACERES PECHO</t>
        </is>
      </c>
      <c r="F24" t="inlineStr">
        <is>
          <t>LA</t>
        </is>
      </c>
      <c r="J24" t="n">
        <v>1374297</v>
      </c>
      <c r="K24" t="n">
        <v>1374332</v>
      </c>
      <c r="L24" t="n">
        <v>36</v>
      </c>
      <c r="M24" s="550">
        <f>M23+I24-L24</f>
        <v/>
      </c>
      <c r="N24" t="inlineStr">
        <is>
          <t>--</t>
        </is>
      </c>
      <c r="O24" t="inlineStr">
        <is>
          <t>--</t>
        </is>
      </c>
      <c r="P24">
        <f>M24</f>
        <v/>
      </c>
      <c r="R24">
        <f>I24*Q24</f>
        <v/>
      </c>
      <c r="S24">
        <f>L24*Q24</f>
        <v/>
      </c>
      <c r="T24">
        <f>T23+R24-S24</f>
        <v/>
      </c>
    </row>
    <row r="25" ht="15" customHeight="1" s="335">
      <c r="B25" t="inlineStr">
        <is>
          <t>03/05/2024</t>
        </is>
      </c>
      <c r="C25" t="inlineStr">
        <is>
          <t>2819645</t>
        </is>
      </c>
      <c r="E25" t="inlineStr">
        <is>
          <t>DEVOLUCION DE ANELY CACERES PECHO</t>
        </is>
      </c>
      <c r="F25" t="inlineStr">
        <is>
          <t>LA</t>
        </is>
      </c>
      <c r="G25" t="n">
        <v>1374315</v>
      </c>
      <c r="H25" t="n">
        <v>1374332</v>
      </c>
      <c r="I25" t="n">
        <v>18</v>
      </c>
      <c r="M25" s="550">
        <f>M24+I25-L25</f>
        <v/>
      </c>
      <c r="N25" t="inlineStr">
        <is>
          <t>--</t>
        </is>
      </c>
      <c r="O25" t="inlineStr">
        <is>
          <t>--</t>
        </is>
      </c>
      <c r="P25">
        <f>M25</f>
        <v/>
      </c>
      <c r="R25">
        <f>I25*Q25</f>
        <v/>
      </c>
      <c r="S25">
        <f>L25*Q25</f>
        <v/>
      </c>
      <c r="T25">
        <f>T24+R25-S25</f>
        <v/>
      </c>
    </row>
    <row r="26" ht="15" customHeight="1" s="335">
      <c r="B26" t="inlineStr">
        <is>
          <t>03/05/2024</t>
        </is>
      </c>
      <c r="C26" t="inlineStr">
        <is>
          <t>2818847</t>
        </is>
      </c>
      <c r="E26" t="inlineStr">
        <is>
          <t>ENTREGADO A BOLIVIA MAR PALMERO TILILA</t>
        </is>
      </c>
      <c r="F26" t="inlineStr">
        <is>
          <t>LA</t>
        </is>
      </c>
      <c r="J26" t="n">
        <v>1374333</v>
      </c>
      <c r="K26" t="n">
        <v>1374372</v>
      </c>
      <c r="L26" t="n">
        <v>40</v>
      </c>
      <c r="M26" s="550">
        <f>M25+I26-L26</f>
        <v/>
      </c>
      <c r="N26" t="inlineStr">
        <is>
          <t>--</t>
        </is>
      </c>
      <c r="O26" t="inlineStr">
        <is>
          <t>--</t>
        </is>
      </c>
      <c r="P26">
        <f>M26</f>
        <v/>
      </c>
      <c r="R26">
        <f>I26*Q26</f>
        <v/>
      </c>
      <c r="S26">
        <f>L26*Q26</f>
        <v/>
      </c>
      <c r="T26">
        <f>T25+R26-S26</f>
        <v/>
      </c>
    </row>
    <row r="27" ht="15" customHeight="1" s="335">
      <c r="B27" t="inlineStr">
        <is>
          <t>03/05/2024</t>
        </is>
      </c>
      <c r="C27" t="inlineStr">
        <is>
          <t>2818847</t>
        </is>
      </c>
      <c r="E27" t="inlineStr">
        <is>
          <t>ENTREGADO A BOLIVIA MAR PALMERO TILILA</t>
        </is>
      </c>
      <c r="F27" t="inlineStr">
        <is>
          <t>LA</t>
        </is>
      </c>
      <c r="J27" t="n">
        <v>1374389</v>
      </c>
      <c r="K27" t="n">
        <v>1374420</v>
      </c>
      <c r="L27" t="n">
        <v>32</v>
      </c>
      <c r="M27" s="550">
        <f>M26+I27-L27</f>
        <v/>
      </c>
      <c r="N27" t="inlineStr">
        <is>
          <t>--</t>
        </is>
      </c>
      <c r="O27" t="inlineStr">
        <is>
          <t>--</t>
        </is>
      </c>
      <c r="P27">
        <f>M27</f>
        <v/>
      </c>
      <c r="R27">
        <f>I27*Q27</f>
        <v/>
      </c>
      <c r="S27">
        <f>L27*Q27</f>
        <v/>
      </c>
      <c r="T27">
        <f>T26+R27-S27</f>
        <v/>
      </c>
    </row>
    <row r="28" ht="15" customHeight="1" s="335">
      <c r="B28" t="inlineStr">
        <is>
          <t>03/05/2024</t>
        </is>
      </c>
      <c r="C28" t="inlineStr">
        <is>
          <t>2818847</t>
        </is>
      </c>
      <c r="E28" t="inlineStr">
        <is>
          <t>DEVOLUCION DE BOLIVIA MAR PALMERO TILILA</t>
        </is>
      </c>
      <c r="F28" t="inlineStr">
        <is>
          <t>LA</t>
        </is>
      </c>
      <c r="G28" t="n">
        <v>1374408</v>
      </c>
      <c r="H28" t="n">
        <v>1374420</v>
      </c>
      <c r="I28" t="n">
        <v>13</v>
      </c>
      <c r="M28" s="550">
        <f>M27+I28-L28</f>
        <v/>
      </c>
      <c r="N28" t="inlineStr">
        <is>
          <t>--</t>
        </is>
      </c>
      <c r="O28" t="inlineStr">
        <is>
          <t>--</t>
        </is>
      </c>
      <c r="P28">
        <f>M28</f>
        <v/>
      </c>
      <c r="R28">
        <f>I28*Q28</f>
        <v/>
      </c>
      <c r="S28">
        <f>L28*Q28</f>
        <v/>
      </c>
      <c r="T28">
        <f>T27+R28-S28</f>
        <v/>
      </c>
    </row>
    <row r="29" ht="15" customHeight="1" s="335">
      <c r="B29" t="inlineStr">
        <is>
          <t>03/05/2024</t>
        </is>
      </c>
      <c r="C29" t="inlineStr">
        <is>
          <t>2818847</t>
        </is>
      </c>
      <c r="E29" t="inlineStr">
        <is>
          <t>DEVOLUCION DE BOLIVIA MAR PALMERO TILILA</t>
        </is>
      </c>
      <c r="F29" t="inlineStr">
        <is>
          <t>LA</t>
        </is>
      </c>
      <c r="G29" t="n">
        <v>1374333</v>
      </c>
      <c r="H29" t="n">
        <v>1374372</v>
      </c>
      <c r="I29" t="n">
        <v>40</v>
      </c>
      <c r="M29" s="550">
        <f>M28+I29-L29</f>
        <v/>
      </c>
      <c r="N29" t="inlineStr">
        <is>
          <t>--</t>
        </is>
      </c>
      <c r="O29" t="inlineStr">
        <is>
          <t>--</t>
        </is>
      </c>
      <c r="P29">
        <f>M29</f>
        <v/>
      </c>
      <c r="R29">
        <f>I29*Q29</f>
        <v/>
      </c>
      <c r="S29">
        <f>L29*Q29</f>
        <v/>
      </c>
      <c r="T29">
        <f>T28+R29-S29</f>
        <v/>
      </c>
    </row>
    <row r="30" ht="15" customHeight="1" s="335">
      <c r="B30" t="inlineStr">
        <is>
          <t>03/05/2024</t>
        </is>
      </c>
      <c r="C30" t="inlineStr">
        <is>
          <t>2819675</t>
        </is>
      </c>
      <c r="E30" t="inlineStr">
        <is>
          <t>ENTREGADO A FELIX MARQUINA FERNANDEZ</t>
        </is>
      </c>
      <c r="F30" t="inlineStr">
        <is>
          <t>LA</t>
        </is>
      </c>
      <c r="J30" t="n">
        <v>1374247</v>
      </c>
      <c r="K30" t="n">
        <v>1374272</v>
      </c>
      <c r="L30" t="n">
        <v>26</v>
      </c>
      <c r="M30" s="550">
        <f>M29+I30-L30</f>
        <v/>
      </c>
      <c r="N30" t="inlineStr">
        <is>
          <t>--</t>
        </is>
      </c>
      <c r="O30" t="inlineStr">
        <is>
          <t>--</t>
        </is>
      </c>
      <c r="P30">
        <f>M30</f>
        <v/>
      </c>
      <c r="R30">
        <f>I30*Q30</f>
        <v/>
      </c>
      <c r="S30">
        <f>L30*Q30</f>
        <v/>
      </c>
      <c r="T30">
        <f>T29+R30-S30</f>
        <v/>
      </c>
    </row>
    <row r="31" ht="15" customHeight="1" s="335">
      <c r="B31" t="inlineStr">
        <is>
          <t>03/05/2024</t>
        </is>
      </c>
      <c r="C31" t="inlineStr">
        <is>
          <t>2819675</t>
        </is>
      </c>
      <c r="E31" t="inlineStr">
        <is>
          <t>DEVOLUCION DE FELIX MARQUINA FERNANDEZ</t>
        </is>
      </c>
      <c r="F31" t="inlineStr">
        <is>
          <t>LA</t>
        </is>
      </c>
      <c r="G31" t="n">
        <v>1374261</v>
      </c>
      <c r="H31" t="n">
        <v>1374272</v>
      </c>
      <c r="I31" t="n">
        <v>12</v>
      </c>
      <c r="M31" s="550">
        <f>M30+I31-L31</f>
        <v/>
      </c>
      <c r="N31" t="inlineStr">
        <is>
          <t>--</t>
        </is>
      </c>
      <c r="O31" t="inlineStr">
        <is>
          <t>--</t>
        </is>
      </c>
      <c r="P31">
        <f>M31</f>
        <v/>
      </c>
      <c r="R31">
        <f>I31*Q31</f>
        <v/>
      </c>
      <c r="S31">
        <f>L31*Q31</f>
        <v/>
      </c>
      <c r="T31">
        <f>T30+R31-S31</f>
        <v/>
      </c>
    </row>
    <row r="32" ht="15" customHeight="1" s="335">
      <c r="B32" t="inlineStr">
        <is>
          <t>03/05/2024</t>
        </is>
      </c>
      <c r="C32" t="inlineStr">
        <is>
          <t>2819689</t>
        </is>
      </c>
      <c r="E32" t="inlineStr">
        <is>
          <t>ENTREGADO A MIGUEL VILLARPANDO MIRANDA</t>
        </is>
      </c>
      <c r="F32" t="inlineStr">
        <is>
          <t>LA</t>
        </is>
      </c>
      <c r="J32" t="n">
        <v>1374421</v>
      </c>
      <c r="K32" t="n">
        <v>1374460</v>
      </c>
      <c r="L32" t="n">
        <v>40</v>
      </c>
      <c r="M32" s="550">
        <f>M31+I32-L32</f>
        <v/>
      </c>
      <c r="N32" t="inlineStr">
        <is>
          <t>--</t>
        </is>
      </c>
      <c r="O32" t="inlineStr">
        <is>
          <t>--</t>
        </is>
      </c>
      <c r="P32">
        <f>M32</f>
        <v/>
      </c>
      <c r="R32">
        <f>I32*Q32</f>
        <v/>
      </c>
      <c r="S32">
        <f>L32*Q32</f>
        <v/>
      </c>
      <c r="T32">
        <f>T31+R32-S32</f>
        <v/>
      </c>
    </row>
    <row r="33" ht="15" customHeight="1" s="335">
      <c r="B33" t="inlineStr">
        <is>
          <t>03/05/2024</t>
        </is>
      </c>
      <c r="C33" t="inlineStr">
        <is>
          <t>2819689</t>
        </is>
      </c>
      <c r="E33" t="inlineStr">
        <is>
          <t>DEVOLUCION DE MIGUEL VILLARPANDO MIRANDA</t>
        </is>
      </c>
      <c r="F33" t="inlineStr">
        <is>
          <t>LA</t>
        </is>
      </c>
      <c r="G33" t="n">
        <v>1374430</v>
      </c>
      <c r="H33" t="n">
        <v>1374460</v>
      </c>
      <c r="I33" t="n">
        <v>31</v>
      </c>
      <c r="M33" s="550">
        <f>M32+I33-L33</f>
        <v/>
      </c>
      <c r="N33" t="inlineStr">
        <is>
          <t>--</t>
        </is>
      </c>
      <c r="O33" t="inlineStr">
        <is>
          <t>--</t>
        </is>
      </c>
      <c r="P33">
        <f>M33</f>
        <v/>
      </c>
      <c r="R33">
        <f>I33*Q33</f>
        <v/>
      </c>
      <c r="S33">
        <f>L33*Q33</f>
        <v/>
      </c>
      <c r="T33">
        <f>T32+R33-S33</f>
        <v/>
      </c>
    </row>
    <row r="34" ht="15" customHeight="1" s="335">
      <c r="B34" t="inlineStr">
        <is>
          <t>06/05/2024</t>
        </is>
      </c>
      <c r="C34" t="inlineStr">
        <is>
          <t>2820198</t>
        </is>
      </c>
      <c r="E34" t="inlineStr">
        <is>
          <t>ENTREGADO A ANELY CACERES PECHO</t>
        </is>
      </c>
      <c r="F34" t="inlineStr">
        <is>
          <t>LA</t>
        </is>
      </c>
      <c r="J34" t="n">
        <v>1374521</v>
      </c>
      <c r="K34" t="n">
        <v>1374580</v>
      </c>
      <c r="L34" t="n">
        <v>60</v>
      </c>
      <c r="M34" s="550">
        <f>M33+I34-L34</f>
        <v/>
      </c>
      <c r="N34" t="inlineStr">
        <is>
          <t>--</t>
        </is>
      </c>
      <c r="O34" t="inlineStr">
        <is>
          <t>--</t>
        </is>
      </c>
      <c r="P34">
        <f>M34</f>
        <v/>
      </c>
      <c r="R34">
        <f>I34*Q34</f>
        <v/>
      </c>
      <c r="S34">
        <f>L34*Q34</f>
        <v/>
      </c>
      <c r="T34">
        <f>T33+R34-S34</f>
        <v/>
      </c>
    </row>
    <row r="35" ht="15" customHeight="1" s="335">
      <c r="B35" t="inlineStr">
        <is>
          <t>06/05/2024</t>
        </is>
      </c>
      <c r="C35" t="inlineStr">
        <is>
          <t>2820198</t>
        </is>
      </c>
      <c r="E35" t="inlineStr">
        <is>
          <t>ENTREGADO A ANELY CACERES PECHO</t>
        </is>
      </c>
      <c r="F35" t="inlineStr">
        <is>
          <t>LA</t>
        </is>
      </c>
      <c r="J35" t="n">
        <v>1374315</v>
      </c>
      <c r="K35" t="n">
        <v>1374332</v>
      </c>
      <c r="L35" t="n">
        <v>18</v>
      </c>
      <c r="M35" s="550">
        <f>M34+I35-L35</f>
        <v/>
      </c>
      <c r="N35" t="inlineStr">
        <is>
          <t>--</t>
        </is>
      </c>
      <c r="O35" t="inlineStr">
        <is>
          <t>--</t>
        </is>
      </c>
      <c r="P35">
        <f>M35</f>
        <v/>
      </c>
      <c r="R35">
        <f>I35*Q35</f>
        <v/>
      </c>
      <c r="S35">
        <f>L35*Q35</f>
        <v/>
      </c>
      <c r="T35">
        <f>T34+R35-S35</f>
        <v/>
      </c>
    </row>
    <row r="36" ht="15" customHeight="1" s="335">
      <c r="B36" t="inlineStr">
        <is>
          <t>06/05/2024</t>
        </is>
      </c>
      <c r="C36" t="inlineStr">
        <is>
          <t>2820198</t>
        </is>
      </c>
      <c r="E36" t="inlineStr">
        <is>
          <t>DEVOLUCION DE ANELY CACERES PECHO</t>
        </is>
      </c>
      <c r="F36" t="inlineStr">
        <is>
          <t>LA</t>
        </is>
      </c>
      <c r="G36" t="n">
        <v>1374568</v>
      </c>
      <c r="H36" t="n">
        <v>1374580</v>
      </c>
      <c r="I36" t="n">
        <v>13</v>
      </c>
      <c r="M36" s="550">
        <f>M35+I36-L36</f>
        <v/>
      </c>
      <c r="N36" t="inlineStr">
        <is>
          <t>--</t>
        </is>
      </c>
      <c r="O36" t="inlineStr">
        <is>
          <t>--</t>
        </is>
      </c>
      <c r="P36">
        <f>M36</f>
        <v/>
      </c>
      <c r="R36">
        <f>I36*Q36</f>
        <v/>
      </c>
      <c r="S36">
        <f>L36*Q36</f>
        <v/>
      </c>
      <c r="T36">
        <f>T35+R36-S36</f>
        <v/>
      </c>
    </row>
    <row r="37" ht="15" customHeight="1" s="335">
      <c r="B37" t="inlineStr">
        <is>
          <t>06/05/2024</t>
        </is>
      </c>
      <c r="C37" t="inlineStr">
        <is>
          <t>2820236</t>
        </is>
      </c>
      <c r="E37" t="inlineStr">
        <is>
          <t>ENTREGADO A BOLIVIA MAR PALMERO TILILA</t>
        </is>
      </c>
      <c r="F37" t="inlineStr">
        <is>
          <t>LA</t>
        </is>
      </c>
      <c r="J37" t="n">
        <v>1374333</v>
      </c>
      <c r="K37" t="n">
        <v>1374372</v>
      </c>
      <c r="L37" t="n">
        <v>40</v>
      </c>
      <c r="M37" s="550">
        <f>M36+I37-L37</f>
        <v/>
      </c>
      <c r="N37" t="inlineStr">
        <is>
          <t>--</t>
        </is>
      </c>
      <c r="O37" t="inlineStr">
        <is>
          <t>--</t>
        </is>
      </c>
      <c r="P37">
        <f>M37</f>
        <v/>
      </c>
      <c r="R37">
        <f>I37*Q37</f>
        <v/>
      </c>
      <c r="S37">
        <f>L37*Q37</f>
        <v/>
      </c>
      <c r="T37">
        <f>T36+R37-S37</f>
        <v/>
      </c>
    </row>
    <row r="38" ht="15" customHeight="1" s="335">
      <c r="B38" t="inlineStr">
        <is>
          <t>06/05/2024</t>
        </is>
      </c>
      <c r="C38" t="inlineStr">
        <is>
          <t>2821244</t>
        </is>
      </c>
      <c r="E38" t="inlineStr">
        <is>
          <t>ENTREGADO A BOLIVIA MAR PALMERO TILILA</t>
        </is>
      </c>
      <c r="F38" t="inlineStr">
        <is>
          <t>LA</t>
        </is>
      </c>
      <c r="J38" t="n">
        <v>1374781</v>
      </c>
      <c r="K38" t="n">
        <v>1374820</v>
      </c>
      <c r="L38" t="n">
        <v>40</v>
      </c>
      <c r="M38" s="550">
        <f>M37+I38-L38</f>
        <v/>
      </c>
      <c r="N38" t="inlineStr">
        <is>
          <t>--</t>
        </is>
      </c>
      <c r="O38" t="inlineStr">
        <is>
          <t>--</t>
        </is>
      </c>
      <c r="P38">
        <f>M38</f>
        <v/>
      </c>
      <c r="R38">
        <f>I38*Q38</f>
        <v/>
      </c>
      <c r="S38">
        <f>L38*Q38</f>
        <v/>
      </c>
      <c r="T38">
        <f>T37+R38-S38</f>
        <v/>
      </c>
    </row>
    <row r="39" ht="15" customHeight="1" s="335">
      <c r="B39" t="inlineStr">
        <is>
          <t>06/05/2024</t>
        </is>
      </c>
      <c r="C39" t="inlineStr">
        <is>
          <t>2820236</t>
        </is>
      </c>
      <c r="E39" t="inlineStr">
        <is>
          <t>ENTREGADO A BOLIVIA MAR PALMERO TILILA</t>
        </is>
      </c>
      <c r="F39" t="inlineStr">
        <is>
          <t>LA</t>
        </is>
      </c>
      <c r="J39" t="n">
        <v>1374408</v>
      </c>
      <c r="K39" t="n">
        <v>1374420</v>
      </c>
      <c r="L39" t="n">
        <v>13</v>
      </c>
      <c r="M39" s="550">
        <f>M38+I39-L39</f>
        <v/>
      </c>
      <c r="N39" t="inlineStr">
        <is>
          <t>--</t>
        </is>
      </c>
      <c r="O39" t="inlineStr">
        <is>
          <t>--</t>
        </is>
      </c>
      <c r="P39">
        <f>M39</f>
        <v/>
      </c>
      <c r="R39">
        <f>I39*Q39</f>
        <v/>
      </c>
      <c r="S39">
        <f>L39*Q39</f>
        <v/>
      </c>
      <c r="T39">
        <f>T38+R39-S39</f>
        <v/>
      </c>
    </row>
    <row r="40" ht="15" customHeight="1" s="335">
      <c r="B40" t="inlineStr">
        <is>
          <t>06/05/2024</t>
        </is>
      </c>
      <c r="C40" t="inlineStr">
        <is>
          <t>2821244</t>
        </is>
      </c>
      <c r="E40" t="inlineStr">
        <is>
          <t>DEVOLUCION DE BOLIVIA MAR PALMERO TILILA</t>
        </is>
      </c>
      <c r="F40" t="inlineStr">
        <is>
          <t>LA</t>
        </is>
      </c>
      <c r="G40" t="n">
        <v>1374781</v>
      </c>
      <c r="H40" t="n">
        <v>1374820</v>
      </c>
      <c r="I40" t="n">
        <v>40</v>
      </c>
      <c r="M40" s="550">
        <f>M39+I40-L40</f>
        <v/>
      </c>
      <c r="N40" t="inlineStr">
        <is>
          <t>--</t>
        </is>
      </c>
      <c r="O40" t="inlineStr">
        <is>
          <t>--</t>
        </is>
      </c>
      <c r="P40">
        <f>M40</f>
        <v/>
      </c>
      <c r="R40">
        <f>I40*Q40</f>
        <v/>
      </c>
      <c r="S40">
        <f>L40*Q40</f>
        <v/>
      </c>
      <c r="T40">
        <f>T39+R40-S40</f>
        <v/>
      </c>
    </row>
    <row r="41" ht="15" customHeight="1" s="335">
      <c r="B41" t="inlineStr">
        <is>
          <t>06/05/2024</t>
        </is>
      </c>
      <c r="C41" t="inlineStr">
        <is>
          <t>2820194</t>
        </is>
      </c>
      <c r="E41" t="inlineStr">
        <is>
          <t>ENTREGADO A FELIX MARQUINA FERNANDEZ</t>
        </is>
      </c>
      <c r="F41" t="inlineStr">
        <is>
          <t>LA</t>
        </is>
      </c>
      <c r="J41" t="n">
        <v>1374261</v>
      </c>
      <c r="K41" t="n">
        <v>1374272</v>
      </c>
      <c r="L41" t="n">
        <v>12</v>
      </c>
      <c r="M41" s="550">
        <f>M40+I41-L41</f>
        <v/>
      </c>
      <c r="N41" t="inlineStr">
        <is>
          <t>--</t>
        </is>
      </c>
      <c r="O41" t="inlineStr">
        <is>
          <t>--</t>
        </is>
      </c>
      <c r="P41">
        <f>M41</f>
        <v/>
      </c>
      <c r="R41">
        <f>I41*Q41</f>
        <v/>
      </c>
      <c r="S41">
        <f>L41*Q41</f>
        <v/>
      </c>
      <c r="T41">
        <f>T40+R41-S41</f>
        <v/>
      </c>
    </row>
    <row r="42" ht="15" customHeight="1" s="335">
      <c r="B42" t="inlineStr">
        <is>
          <t>06/05/2024</t>
        </is>
      </c>
      <c r="C42" t="inlineStr">
        <is>
          <t>2820194</t>
        </is>
      </c>
      <c r="E42" t="inlineStr">
        <is>
          <t>ENTREGADO A FELIX MARQUINA FERNANDEZ</t>
        </is>
      </c>
      <c r="F42" t="inlineStr">
        <is>
          <t>LA</t>
        </is>
      </c>
      <c r="J42" t="n">
        <v>1374461</v>
      </c>
      <c r="K42" t="n">
        <v>1374520</v>
      </c>
      <c r="L42" t="n">
        <v>60</v>
      </c>
      <c r="M42" s="550">
        <f>M41+I42-L42</f>
        <v/>
      </c>
      <c r="N42" t="inlineStr">
        <is>
          <t>--</t>
        </is>
      </c>
      <c r="O42" t="inlineStr">
        <is>
          <t>--</t>
        </is>
      </c>
      <c r="P42">
        <f>M42</f>
        <v/>
      </c>
      <c r="R42">
        <f>I42*Q42</f>
        <v/>
      </c>
      <c r="S42">
        <f>L42*Q42</f>
        <v/>
      </c>
      <c r="T42">
        <f>T41+R42-S42</f>
        <v/>
      </c>
    </row>
    <row r="43" ht="15" customHeight="1" s="335">
      <c r="B43" t="inlineStr">
        <is>
          <t>06/05/2024</t>
        </is>
      </c>
      <c r="C43" t="inlineStr">
        <is>
          <t>2820194</t>
        </is>
      </c>
      <c r="E43" t="inlineStr">
        <is>
          <t>DEVOLUCION DE FELIX MARQUINA FERNANDEZ</t>
        </is>
      </c>
      <c r="F43" t="inlineStr">
        <is>
          <t>LA</t>
        </is>
      </c>
      <c r="G43" t="n">
        <v>1374503</v>
      </c>
      <c r="H43" t="n">
        <v>1374520</v>
      </c>
      <c r="I43" t="n">
        <v>18</v>
      </c>
      <c r="M43" s="550">
        <f>M42+I43-L43</f>
        <v/>
      </c>
      <c r="N43" t="inlineStr">
        <is>
          <t>--</t>
        </is>
      </c>
      <c r="O43" t="inlineStr">
        <is>
          <t>--</t>
        </is>
      </c>
      <c r="P43">
        <f>M43</f>
        <v/>
      </c>
      <c r="R43">
        <f>I43*Q43</f>
        <v/>
      </c>
      <c r="S43">
        <f>L43*Q43</f>
        <v/>
      </c>
      <c r="T43">
        <f>T42+R43-S43</f>
        <v/>
      </c>
    </row>
    <row r="44" ht="15" customHeight="1" s="335">
      <c r="B44" t="inlineStr">
        <is>
          <t>06/05/2024</t>
        </is>
      </c>
      <c r="C44" t="inlineStr">
        <is>
          <t>2820215</t>
        </is>
      </c>
      <c r="E44" t="inlineStr">
        <is>
          <t>ENTREGADO A IVAR LIMBERT FLORES AYAVIRI</t>
        </is>
      </c>
      <c r="F44" t="inlineStr">
        <is>
          <t>LA</t>
        </is>
      </c>
      <c r="J44" t="n">
        <v>1374621</v>
      </c>
      <c r="K44" t="n">
        <v>1374700</v>
      </c>
      <c r="L44" t="n">
        <v>80</v>
      </c>
      <c r="M44" s="550">
        <f>M43+I44-L44</f>
        <v/>
      </c>
      <c r="N44" t="inlineStr">
        <is>
          <t>--</t>
        </is>
      </c>
      <c r="O44" t="inlineStr">
        <is>
          <t>--</t>
        </is>
      </c>
      <c r="P44">
        <f>M44</f>
        <v/>
      </c>
      <c r="R44">
        <f>I44*Q44</f>
        <v/>
      </c>
      <c r="S44">
        <f>L44*Q44</f>
        <v/>
      </c>
      <c r="T44">
        <f>T43+R44-S44</f>
        <v/>
      </c>
    </row>
    <row r="45" ht="15" customHeight="1" s="335">
      <c r="B45" t="inlineStr">
        <is>
          <t>06/05/2024</t>
        </is>
      </c>
      <c r="C45" t="inlineStr">
        <is>
          <t>2820215</t>
        </is>
      </c>
      <c r="E45" t="inlineStr">
        <is>
          <t>DEVOLUCION DE IVAR LIMBERT FLORES AYAVIRI</t>
        </is>
      </c>
      <c r="F45" t="inlineStr">
        <is>
          <t>LA</t>
        </is>
      </c>
      <c r="G45" t="n">
        <v>1374677</v>
      </c>
      <c r="H45" t="n">
        <v>1374700</v>
      </c>
      <c r="I45" t="n">
        <v>24</v>
      </c>
      <c r="M45" s="550">
        <f>M44+I45-L45</f>
        <v/>
      </c>
      <c r="N45" t="inlineStr">
        <is>
          <t>--</t>
        </is>
      </c>
      <c r="O45" t="inlineStr">
        <is>
          <t>--</t>
        </is>
      </c>
      <c r="P45">
        <f>M45</f>
        <v/>
      </c>
      <c r="R45">
        <f>I45*Q45</f>
        <v/>
      </c>
      <c r="S45">
        <f>L45*Q45</f>
        <v/>
      </c>
      <c r="T45">
        <f>T44+R45-S45</f>
        <v/>
      </c>
    </row>
    <row r="46" ht="15" customHeight="1" s="335">
      <c r="B46" t="inlineStr">
        <is>
          <t>06/05/2024</t>
        </is>
      </c>
      <c r="C46" t="inlineStr">
        <is>
          <t>2820225</t>
        </is>
      </c>
      <c r="E46" t="inlineStr">
        <is>
          <t>ENTREGADO A MIGUEL ANGEL GARCIA ORTEGA</t>
        </is>
      </c>
      <c r="F46" t="inlineStr">
        <is>
          <t>LA</t>
        </is>
      </c>
      <c r="J46" t="n">
        <v>1374701</v>
      </c>
      <c r="K46" t="n">
        <v>1374780</v>
      </c>
      <c r="L46" t="n">
        <v>80</v>
      </c>
      <c r="M46" s="550">
        <f>M45+I46-L46</f>
        <v/>
      </c>
      <c r="N46" t="inlineStr">
        <is>
          <t>--</t>
        </is>
      </c>
      <c r="O46" t="inlineStr">
        <is>
          <t>--</t>
        </is>
      </c>
      <c r="P46">
        <f>M46</f>
        <v/>
      </c>
      <c r="R46">
        <f>I46*Q46</f>
        <v/>
      </c>
      <c r="S46">
        <f>L46*Q46</f>
        <v/>
      </c>
      <c r="T46">
        <f>T45+R46-S46</f>
        <v/>
      </c>
    </row>
    <row r="47" ht="15" customHeight="1" s="335">
      <c r="B47" t="inlineStr">
        <is>
          <t>06/05/2024</t>
        </is>
      </c>
      <c r="C47" t="inlineStr">
        <is>
          <t>2820225</t>
        </is>
      </c>
      <c r="E47" t="inlineStr">
        <is>
          <t>DEVOLUCION DE MIGUEL ANGEL GARCIA ORTEGA</t>
        </is>
      </c>
      <c r="F47" t="inlineStr">
        <is>
          <t>LA</t>
        </is>
      </c>
      <c r="G47" t="n">
        <v>1374726</v>
      </c>
      <c r="H47" t="n">
        <v>1374780</v>
      </c>
      <c r="I47" t="n">
        <v>55</v>
      </c>
      <c r="M47" s="550">
        <f>M46+I47-L47</f>
        <v/>
      </c>
      <c r="N47" t="inlineStr">
        <is>
          <t>--</t>
        </is>
      </c>
      <c r="O47" t="inlineStr">
        <is>
          <t>--</t>
        </is>
      </c>
      <c r="P47">
        <f>M47</f>
        <v/>
      </c>
      <c r="R47">
        <f>I47*Q47</f>
        <v/>
      </c>
      <c r="S47">
        <f>L47*Q47</f>
        <v/>
      </c>
      <c r="T47">
        <f>T46+R47-S47</f>
        <v/>
      </c>
    </row>
    <row r="48" ht="15" customHeight="1" s="335">
      <c r="B48" t="inlineStr">
        <is>
          <t>06/05/2024</t>
        </is>
      </c>
      <c r="C48" t="inlineStr">
        <is>
          <t>2820205</t>
        </is>
      </c>
      <c r="E48" t="inlineStr">
        <is>
          <t>ENTREGADO A MIGUEL VILLARPANDO MIRANDA</t>
        </is>
      </c>
      <c r="F48" t="inlineStr">
        <is>
          <t>LA</t>
        </is>
      </c>
      <c r="J48" t="n">
        <v>1374581</v>
      </c>
      <c r="K48" t="n">
        <v>1374620</v>
      </c>
      <c r="L48" t="n">
        <v>40</v>
      </c>
      <c r="M48" s="550">
        <f>M47+I48-L48</f>
        <v/>
      </c>
      <c r="N48" t="inlineStr">
        <is>
          <t>--</t>
        </is>
      </c>
      <c r="O48" t="inlineStr">
        <is>
          <t>--</t>
        </is>
      </c>
      <c r="P48">
        <f>M48</f>
        <v/>
      </c>
      <c r="R48">
        <f>I48*Q48</f>
        <v/>
      </c>
      <c r="S48">
        <f>L48*Q48</f>
        <v/>
      </c>
      <c r="T48">
        <f>T47+R48-S48</f>
        <v/>
      </c>
    </row>
    <row r="49" ht="15" customHeight="1" s="335">
      <c r="B49" t="inlineStr">
        <is>
          <t>06/05/2024</t>
        </is>
      </c>
      <c r="C49" t="inlineStr">
        <is>
          <t>2820205</t>
        </is>
      </c>
      <c r="E49" t="inlineStr">
        <is>
          <t>ENTREGADO A MIGUEL VILLARPANDO MIRANDA</t>
        </is>
      </c>
      <c r="F49" t="inlineStr">
        <is>
          <t>LA</t>
        </is>
      </c>
      <c r="J49" t="n">
        <v>1374430</v>
      </c>
      <c r="K49" t="n">
        <v>1374460</v>
      </c>
      <c r="L49" t="n">
        <v>31</v>
      </c>
      <c r="M49" s="550">
        <f>M48+I49-L49</f>
        <v/>
      </c>
      <c r="N49" t="inlineStr">
        <is>
          <t>--</t>
        </is>
      </c>
      <c r="O49" t="inlineStr">
        <is>
          <t>--</t>
        </is>
      </c>
      <c r="P49">
        <f>M49</f>
        <v/>
      </c>
      <c r="R49">
        <f>I49*Q49</f>
        <v/>
      </c>
      <c r="S49">
        <f>L49*Q49</f>
        <v/>
      </c>
      <c r="T49">
        <f>T48+R49-S49</f>
        <v/>
      </c>
    </row>
    <row r="50" ht="15" customHeight="1" s="335">
      <c r="B50" t="inlineStr">
        <is>
          <t>06/05/2024</t>
        </is>
      </c>
      <c r="C50" t="inlineStr">
        <is>
          <t>2820205</t>
        </is>
      </c>
      <c r="E50" t="inlineStr">
        <is>
          <t>DEVOLUCION DE MIGUEL VILLARPANDO MIRANDA</t>
        </is>
      </c>
      <c r="F50" t="inlineStr">
        <is>
          <t>LA</t>
        </is>
      </c>
      <c r="G50" t="n">
        <v>1374595</v>
      </c>
      <c r="H50" t="n">
        <v>1374620</v>
      </c>
      <c r="I50" t="n">
        <v>26</v>
      </c>
      <c r="M50" s="550">
        <f>M49+I50-L50</f>
        <v/>
      </c>
      <c r="N50" t="inlineStr">
        <is>
          <t>--</t>
        </is>
      </c>
      <c r="O50" t="inlineStr">
        <is>
          <t>--</t>
        </is>
      </c>
      <c r="P50">
        <f>M50</f>
        <v/>
      </c>
      <c r="R50">
        <f>I50*Q50</f>
        <v/>
      </c>
      <c r="S50">
        <f>L50*Q50</f>
        <v/>
      </c>
      <c r="T50">
        <f>T49+R50-S50</f>
        <v/>
      </c>
    </row>
    <row r="51" ht="15" customHeight="1" s="335">
      <c r="B51" t="inlineStr">
        <is>
          <t>07/05/2024</t>
        </is>
      </c>
      <c r="C51" t="inlineStr">
        <is>
          <t>2821954</t>
        </is>
      </c>
      <c r="E51" t="inlineStr">
        <is>
          <t>ENTREGADO A ANELY CACERES PECHO</t>
        </is>
      </c>
      <c r="F51" t="inlineStr">
        <is>
          <t>LA</t>
        </is>
      </c>
      <c r="J51" t="n">
        <v>1374881</v>
      </c>
      <c r="K51" t="n">
        <v>1374940</v>
      </c>
      <c r="L51" t="n">
        <v>60</v>
      </c>
      <c r="M51" s="550">
        <f>M50+I51-L51</f>
        <v/>
      </c>
      <c r="N51" t="inlineStr">
        <is>
          <t>--</t>
        </is>
      </c>
      <c r="O51" t="inlineStr">
        <is>
          <t>--</t>
        </is>
      </c>
      <c r="P51">
        <f>M51</f>
        <v/>
      </c>
      <c r="R51">
        <f>I51*Q51</f>
        <v/>
      </c>
      <c r="S51">
        <f>L51*Q51</f>
        <v/>
      </c>
      <c r="T51">
        <f>T50+R51-S51</f>
        <v/>
      </c>
    </row>
    <row r="52" ht="15" customHeight="1" s="335">
      <c r="B52" t="inlineStr">
        <is>
          <t>07/05/2024</t>
        </is>
      </c>
      <c r="C52" t="inlineStr">
        <is>
          <t>2821954</t>
        </is>
      </c>
      <c r="E52" t="inlineStr">
        <is>
          <t>ENTREGADO A ANELY CACERES PECHO</t>
        </is>
      </c>
      <c r="F52" t="inlineStr">
        <is>
          <t>LA</t>
        </is>
      </c>
      <c r="J52" t="n">
        <v>1374568</v>
      </c>
      <c r="K52" t="n">
        <v>1374580</v>
      </c>
      <c r="L52" t="n">
        <v>13</v>
      </c>
      <c r="M52" s="550">
        <f>M51+I52-L52</f>
        <v/>
      </c>
      <c r="N52" t="inlineStr">
        <is>
          <t>--</t>
        </is>
      </c>
      <c r="O52" t="inlineStr">
        <is>
          <t>--</t>
        </is>
      </c>
      <c r="P52">
        <f>M52</f>
        <v/>
      </c>
      <c r="R52">
        <f>I52*Q52</f>
        <v/>
      </c>
      <c r="S52">
        <f>L52*Q52</f>
        <v/>
      </c>
      <c r="T52">
        <f>T51+R52-S52</f>
        <v/>
      </c>
    </row>
    <row r="53" ht="15" customHeight="1" s="335">
      <c r="B53" t="inlineStr">
        <is>
          <t>07/05/2024</t>
        </is>
      </c>
      <c r="C53" t="inlineStr">
        <is>
          <t>2821954</t>
        </is>
      </c>
      <c r="E53" t="inlineStr">
        <is>
          <t>DEVOLUCION DE ANELY CACERES PECHO</t>
        </is>
      </c>
      <c r="F53" t="inlineStr">
        <is>
          <t>LA</t>
        </is>
      </c>
      <c r="G53" t="n">
        <v>1374918</v>
      </c>
      <c r="H53" t="n">
        <v>1374940</v>
      </c>
      <c r="I53" t="n">
        <v>23</v>
      </c>
      <c r="M53" s="550">
        <f>M52+I53-L53</f>
        <v/>
      </c>
      <c r="N53" t="inlineStr">
        <is>
          <t>--</t>
        </is>
      </c>
      <c r="O53" t="inlineStr">
        <is>
          <t>--</t>
        </is>
      </c>
      <c r="P53">
        <f>M53</f>
        <v/>
      </c>
      <c r="R53">
        <f>I53*Q53</f>
        <v/>
      </c>
      <c r="S53">
        <f>L53*Q53</f>
        <v/>
      </c>
      <c r="T53">
        <f>T52+R53-S53</f>
        <v/>
      </c>
    </row>
    <row r="54" ht="15" customHeight="1" s="335">
      <c r="B54" t="inlineStr">
        <is>
          <t>07/05/2024</t>
        </is>
      </c>
      <c r="C54" t="inlineStr">
        <is>
          <t>2822006</t>
        </is>
      </c>
      <c r="E54" t="inlineStr">
        <is>
          <t>ENTREGADO A BOLIVIA MAR PALMERO TILILA</t>
        </is>
      </c>
      <c r="F54" t="inlineStr">
        <is>
          <t>LA</t>
        </is>
      </c>
      <c r="J54" t="n">
        <v>1527049</v>
      </c>
      <c r="K54" t="n">
        <v>1527080</v>
      </c>
      <c r="L54" t="n">
        <v>32</v>
      </c>
      <c r="M54" s="550">
        <f>M53+I54-L54</f>
        <v/>
      </c>
      <c r="N54" t="inlineStr">
        <is>
          <t>--</t>
        </is>
      </c>
      <c r="O54" t="inlineStr">
        <is>
          <t>--</t>
        </is>
      </c>
      <c r="P54">
        <f>M54</f>
        <v/>
      </c>
      <c r="R54">
        <f>I54*Q54</f>
        <v/>
      </c>
      <c r="S54">
        <f>L54*Q54</f>
        <v/>
      </c>
      <c r="T54">
        <f>T53+R54-S54</f>
        <v/>
      </c>
    </row>
    <row r="55" ht="15" customHeight="1" s="335">
      <c r="B55" t="inlineStr">
        <is>
          <t>07/05/2024</t>
        </is>
      </c>
      <c r="C55" t="inlineStr">
        <is>
          <t>2822006</t>
        </is>
      </c>
      <c r="E55" t="inlineStr">
        <is>
          <t>ENTREGADO A BOLIVIA MAR PALMERO TILILA</t>
        </is>
      </c>
      <c r="F55" t="inlineStr">
        <is>
          <t>LA</t>
        </is>
      </c>
      <c r="J55" t="n">
        <v>1374781</v>
      </c>
      <c r="K55" t="n">
        <v>1374820</v>
      </c>
      <c r="L55" t="n">
        <v>40</v>
      </c>
      <c r="M55" s="550">
        <f>M54+I55-L55</f>
        <v/>
      </c>
      <c r="N55" t="inlineStr">
        <is>
          <t>--</t>
        </is>
      </c>
      <c r="O55" t="inlineStr">
        <is>
          <t>--</t>
        </is>
      </c>
      <c r="P55">
        <f>M55</f>
        <v/>
      </c>
      <c r="R55">
        <f>I55*Q55</f>
        <v/>
      </c>
      <c r="S55">
        <f>L55*Q55</f>
        <v/>
      </c>
      <c r="T55">
        <f>T54+R55-S55</f>
        <v/>
      </c>
    </row>
    <row r="56" ht="15" customHeight="1" s="335">
      <c r="B56" t="inlineStr">
        <is>
          <t>07/05/2024</t>
        </is>
      </c>
      <c r="C56" t="inlineStr">
        <is>
          <t>2822006</t>
        </is>
      </c>
      <c r="E56" t="inlineStr">
        <is>
          <t>DEVOLUCION DE BOLIVIA MAR PALMERO TILILA</t>
        </is>
      </c>
      <c r="F56" t="inlineStr">
        <is>
          <t>LA</t>
        </is>
      </c>
      <c r="G56" t="n">
        <v>1527054</v>
      </c>
      <c r="H56" t="n">
        <v>1527080</v>
      </c>
      <c r="I56" t="n">
        <v>27</v>
      </c>
      <c r="M56" s="550">
        <f>M55+I56-L56</f>
        <v/>
      </c>
      <c r="N56" t="inlineStr">
        <is>
          <t>--</t>
        </is>
      </c>
      <c r="O56" t="inlineStr">
        <is>
          <t>--</t>
        </is>
      </c>
      <c r="P56">
        <f>M56</f>
        <v/>
      </c>
      <c r="R56">
        <f>I56*Q56</f>
        <v/>
      </c>
      <c r="S56">
        <f>L56*Q56</f>
        <v/>
      </c>
      <c r="T56">
        <f>T55+R56-S56</f>
        <v/>
      </c>
    </row>
    <row r="57" ht="15" customHeight="1" s="335">
      <c r="B57" t="inlineStr">
        <is>
          <t>07/05/2024</t>
        </is>
      </c>
      <c r="C57" t="inlineStr">
        <is>
          <t>2821945</t>
        </is>
      </c>
      <c r="E57" t="inlineStr">
        <is>
          <t>ENTREGADO A FELIX MARQUINA FERNANDEZ</t>
        </is>
      </c>
      <c r="F57" t="inlineStr">
        <is>
          <t>LA</t>
        </is>
      </c>
      <c r="J57" t="n">
        <v>1374821</v>
      </c>
      <c r="K57" t="n">
        <v>1374880</v>
      </c>
      <c r="L57" t="n">
        <v>60</v>
      </c>
      <c r="M57" s="550">
        <f>M56+I57-L57</f>
        <v/>
      </c>
      <c r="N57" t="inlineStr">
        <is>
          <t>--</t>
        </is>
      </c>
      <c r="O57" t="inlineStr">
        <is>
          <t>--</t>
        </is>
      </c>
      <c r="P57">
        <f>M57</f>
        <v/>
      </c>
      <c r="R57">
        <f>I57*Q57</f>
        <v/>
      </c>
      <c r="S57">
        <f>L57*Q57</f>
        <v/>
      </c>
      <c r="T57">
        <f>T56+R57-S57</f>
        <v/>
      </c>
    </row>
    <row r="58" ht="15" customHeight="1" s="335">
      <c r="B58" t="inlineStr">
        <is>
          <t>07/05/2024</t>
        </is>
      </c>
      <c r="C58" t="inlineStr">
        <is>
          <t>2821945</t>
        </is>
      </c>
      <c r="E58" t="inlineStr">
        <is>
          <t>ENTREGADO A FELIX MARQUINA FERNANDEZ</t>
        </is>
      </c>
      <c r="F58" t="inlineStr">
        <is>
          <t>LA</t>
        </is>
      </c>
      <c r="J58" t="n">
        <v>1374503</v>
      </c>
      <c r="K58" t="n">
        <v>1374520</v>
      </c>
      <c r="L58" t="n">
        <v>18</v>
      </c>
      <c r="M58" s="550">
        <f>M57+I58-L58</f>
        <v/>
      </c>
      <c r="N58" t="inlineStr">
        <is>
          <t>--</t>
        </is>
      </c>
      <c r="O58" t="inlineStr">
        <is>
          <t>--</t>
        </is>
      </c>
      <c r="P58">
        <f>M58</f>
        <v/>
      </c>
      <c r="R58">
        <f>I58*Q58</f>
        <v/>
      </c>
      <c r="S58">
        <f>L58*Q58</f>
        <v/>
      </c>
      <c r="T58">
        <f>T57+R58-S58</f>
        <v/>
      </c>
    </row>
    <row r="59" ht="15" customHeight="1" s="335">
      <c r="B59" t="inlineStr">
        <is>
          <t>07/05/2024</t>
        </is>
      </c>
      <c r="C59" t="inlineStr">
        <is>
          <t>2821945</t>
        </is>
      </c>
      <c r="E59" t="inlineStr">
        <is>
          <t>DEVOLUCION DE FELIX MARQUINA FERNANDEZ</t>
        </is>
      </c>
      <c r="F59" t="inlineStr">
        <is>
          <t>LA</t>
        </is>
      </c>
      <c r="G59" t="n">
        <v>1374846</v>
      </c>
      <c r="H59" t="n">
        <v>1374880</v>
      </c>
      <c r="I59" t="n">
        <v>35</v>
      </c>
      <c r="M59" s="550">
        <f>M58+I59-L59</f>
        <v/>
      </c>
      <c r="N59" t="inlineStr">
        <is>
          <t>--</t>
        </is>
      </c>
      <c r="O59" t="inlineStr">
        <is>
          <t>--</t>
        </is>
      </c>
      <c r="P59">
        <f>M59</f>
        <v/>
      </c>
      <c r="R59">
        <f>I59*Q59</f>
        <v/>
      </c>
      <c r="S59">
        <f>L59*Q59</f>
        <v/>
      </c>
      <c r="T59">
        <f>T58+R59-S59</f>
        <v/>
      </c>
    </row>
    <row r="60" ht="15" customHeight="1" s="335">
      <c r="B60" t="inlineStr">
        <is>
          <t>07/05/2024</t>
        </is>
      </c>
      <c r="C60" t="inlineStr">
        <is>
          <t>2821972</t>
        </is>
      </c>
      <c r="E60" t="inlineStr">
        <is>
          <t>ENTREGADO A IVAR LIMBERT FLORES AYAVIRI</t>
        </is>
      </c>
      <c r="F60" t="inlineStr">
        <is>
          <t>LA</t>
        </is>
      </c>
      <c r="J60" t="n">
        <v>1374677</v>
      </c>
      <c r="K60" t="n">
        <v>1374700</v>
      </c>
      <c r="L60" t="n">
        <v>24</v>
      </c>
      <c r="M60" s="550">
        <f>M59+I60-L60</f>
        <v/>
      </c>
      <c r="N60" t="inlineStr">
        <is>
          <t>--</t>
        </is>
      </c>
      <c r="O60" t="inlineStr">
        <is>
          <t>--</t>
        </is>
      </c>
      <c r="P60">
        <f>M60</f>
        <v/>
      </c>
      <c r="R60">
        <f>I60*Q60</f>
        <v/>
      </c>
      <c r="S60">
        <f>L60*Q60</f>
        <v/>
      </c>
      <c r="T60">
        <f>T59+R60-S60</f>
        <v/>
      </c>
    </row>
    <row r="61" ht="15" customHeight="1" s="335">
      <c r="B61" t="inlineStr">
        <is>
          <t>07/05/2024</t>
        </is>
      </c>
      <c r="C61" t="inlineStr">
        <is>
          <t>2821972</t>
        </is>
      </c>
      <c r="E61" t="inlineStr">
        <is>
          <t>ENTREGADO A IVAR LIMBERT FLORES AYAVIRI</t>
        </is>
      </c>
      <c r="F61" t="inlineStr">
        <is>
          <t>LA</t>
        </is>
      </c>
      <c r="J61" t="n">
        <v>1374941</v>
      </c>
      <c r="K61" t="n">
        <v>1375000</v>
      </c>
      <c r="L61" t="n">
        <v>60</v>
      </c>
      <c r="M61" s="550">
        <f>M60+I61-L61</f>
        <v/>
      </c>
      <c r="N61" t="inlineStr">
        <is>
          <t>--</t>
        </is>
      </c>
      <c r="O61" t="inlineStr">
        <is>
          <t>--</t>
        </is>
      </c>
      <c r="P61">
        <f>M61</f>
        <v/>
      </c>
      <c r="R61">
        <f>I61*Q61</f>
        <v/>
      </c>
      <c r="S61">
        <f>L61*Q61</f>
        <v/>
      </c>
      <c r="T61">
        <f>T60+R61-S61</f>
        <v/>
      </c>
    </row>
    <row r="62" ht="15" customHeight="1" s="335">
      <c r="B62" t="inlineStr">
        <is>
          <t>07/05/2024</t>
        </is>
      </c>
      <c r="C62" t="inlineStr">
        <is>
          <t>2821972</t>
        </is>
      </c>
      <c r="E62" t="inlineStr">
        <is>
          <t>DEVOLUCION DE IVAR LIMBERT FLORES AYAVIRI</t>
        </is>
      </c>
      <c r="F62" t="inlineStr">
        <is>
          <t>LA</t>
        </is>
      </c>
      <c r="G62" t="n">
        <v>1374957</v>
      </c>
      <c r="H62" t="n">
        <v>1374972</v>
      </c>
      <c r="I62" t="n">
        <v>16</v>
      </c>
      <c r="M62" s="550">
        <f>M61+I62-L62</f>
        <v/>
      </c>
      <c r="N62" t="inlineStr">
        <is>
          <t>--</t>
        </is>
      </c>
      <c r="O62" t="inlineStr">
        <is>
          <t>--</t>
        </is>
      </c>
      <c r="P62">
        <f>M62</f>
        <v/>
      </c>
      <c r="R62">
        <f>I62*Q62</f>
        <v/>
      </c>
      <c r="S62">
        <f>L62*Q62</f>
        <v/>
      </c>
      <c r="T62">
        <f>T61+R62-S62</f>
        <v/>
      </c>
    </row>
    <row r="63" ht="15" customHeight="1" s="335">
      <c r="B63" t="inlineStr">
        <is>
          <t>07/05/2024</t>
        </is>
      </c>
      <c r="C63" t="inlineStr">
        <is>
          <t>2821972</t>
        </is>
      </c>
      <c r="E63" t="inlineStr">
        <is>
          <t>DEVOLUCION DE IVAR LIMBERT FLORES AYAVIRI</t>
        </is>
      </c>
      <c r="F63" t="inlineStr">
        <is>
          <t>LA</t>
        </is>
      </c>
      <c r="G63" t="n">
        <v>1374977</v>
      </c>
      <c r="H63" t="n">
        <v>1375000</v>
      </c>
      <c r="I63" t="n">
        <v>24</v>
      </c>
      <c r="M63" s="550">
        <f>M62+I63-L63</f>
        <v/>
      </c>
      <c r="N63" t="inlineStr">
        <is>
          <t>--</t>
        </is>
      </c>
      <c r="O63" t="inlineStr">
        <is>
          <t>--</t>
        </is>
      </c>
      <c r="P63">
        <f>M63</f>
        <v/>
      </c>
      <c r="R63">
        <f>I63*Q63</f>
        <v/>
      </c>
      <c r="S63">
        <f>L63*Q63</f>
        <v/>
      </c>
      <c r="T63">
        <f>T62+R63-S63</f>
        <v/>
      </c>
    </row>
    <row r="64" ht="15" customHeight="1" s="335">
      <c r="B64" t="inlineStr">
        <is>
          <t>07/05/2024</t>
        </is>
      </c>
      <c r="C64" t="inlineStr">
        <is>
          <t>2821998</t>
        </is>
      </c>
      <c r="E64" t="inlineStr">
        <is>
          <t>ENTREGADO A MIGUEL ANGEL GARCIA ORTEGA</t>
        </is>
      </c>
      <c r="F64" t="inlineStr">
        <is>
          <t>LA</t>
        </is>
      </c>
      <c r="J64" t="n">
        <v>1374726</v>
      </c>
      <c r="K64" t="n">
        <v>1374780</v>
      </c>
      <c r="L64" t="n">
        <v>55</v>
      </c>
      <c r="M64" s="550">
        <f>M63+I64-L64</f>
        <v/>
      </c>
      <c r="N64" t="inlineStr">
        <is>
          <t>--</t>
        </is>
      </c>
      <c r="O64" t="inlineStr">
        <is>
          <t>--</t>
        </is>
      </c>
      <c r="P64">
        <f>M64</f>
        <v/>
      </c>
      <c r="R64">
        <f>I64*Q64</f>
        <v/>
      </c>
      <c r="S64">
        <f>L64*Q64</f>
        <v/>
      </c>
      <c r="T64">
        <f>T63+R64-S64</f>
        <v/>
      </c>
    </row>
    <row r="65" ht="15" customHeight="1" s="335">
      <c r="B65" t="inlineStr">
        <is>
          <t>07/05/2024</t>
        </is>
      </c>
      <c r="C65" t="inlineStr">
        <is>
          <t>2821998</t>
        </is>
      </c>
      <c r="E65" t="inlineStr">
        <is>
          <t>DEVOLUCION DE MIGUEL ANGEL GARCIA ORTEGA</t>
        </is>
      </c>
      <c r="F65" t="inlineStr">
        <is>
          <t>LA</t>
        </is>
      </c>
      <c r="G65" t="n">
        <v>1374770</v>
      </c>
      <c r="H65" t="n">
        <v>1374780</v>
      </c>
      <c r="I65" t="n">
        <v>11</v>
      </c>
      <c r="M65" s="550">
        <f>M64+I65-L65</f>
        <v/>
      </c>
      <c r="N65" t="inlineStr">
        <is>
          <t>--</t>
        </is>
      </c>
      <c r="O65" t="inlineStr">
        <is>
          <t>--</t>
        </is>
      </c>
      <c r="P65">
        <f>M65</f>
        <v/>
      </c>
      <c r="R65">
        <f>I65*Q65</f>
        <v/>
      </c>
      <c r="S65">
        <f>L65*Q65</f>
        <v/>
      </c>
      <c r="T65">
        <f>T64+R65-S65</f>
        <v/>
      </c>
    </row>
    <row r="66" ht="15" customHeight="1" s="335">
      <c r="B66" t="inlineStr">
        <is>
          <t>07/05/2024</t>
        </is>
      </c>
      <c r="C66" t="inlineStr">
        <is>
          <t>2821977</t>
        </is>
      </c>
      <c r="E66" t="inlineStr">
        <is>
          <t>ENTREGADO A MIGUEL VILLARPANDO MIRANDA</t>
        </is>
      </c>
      <c r="F66" t="inlineStr">
        <is>
          <t>LA</t>
        </is>
      </c>
      <c r="J66" t="n">
        <v>1374595</v>
      </c>
      <c r="K66" t="n">
        <v>1374620</v>
      </c>
      <c r="L66" t="n">
        <v>26</v>
      </c>
      <c r="M66" s="550">
        <f>M65+I66-L66</f>
        <v/>
      </c>
      <c r="N66" t="inlineStr">
        <is>
          <t>--</t>
        </is>
      </c>
      <c r="O66" t="inlineStr">
        <is>
          <t>--</t>
        </is>
      </c>
      <c r="P66">
        <f>M66</f>
        <v/>
      </c>
      <c r="R66">
        <f>I66*Q66</f>
        <v/>
      </c>
      <c r="S66">
        <f>L66*Q66</f>
        <v/>
      </c>
      <c r="T66">
        <f>T65+R66-S66</f>
        <v/>
      </c>
    </row>
    <row r="67" ht="15" customHeight="1" s="335">
      <c r="B67" t="inlineStr">
        <is>
          <t>07/05/2024</t>
        </is>
      </c>
      <c r="C67" t="inlineStr">
        <is>
          <t>2821977</t>
        </is>
      </c>
      <c r="E67" t="inlineStr">
        <is>
          <t>ENTREGADO A MIGUEL VILLARPANDO MIRANDA</t>
        </is>
      </c>
      <c r="F67" t="inlineStr">
        <is>
          <t>LA</t>
        </is>
      </c>
      <c r="J67" t="n">
        <v>1527001</v>
      </c>
      <c r="K67" t="n">
        <v>1527048</v>
      </c>
      <c r="L67" t="n">
        <v>48</v>
      </c>
      <c r="M67" s="550">
        <f>M66+I67-L67</f>
        <v/>
      </c>
      <c r="N67" t="inlineStr">
        <is>
          <t>--</t>
        </is>
      </c>
      <c r="O67" t="inlineStr">
        <is>
          <t>--</t>
        </is>
      </c>
      <c r="P67">
        <f>M67</f>
        <v/>
      </c>
      <c r="R67">
        <f>I67*Q67</f>
        <v/>
      </c>
      <c r="S67">
        <f>L67*Q67</f>
        <v/>
      </c>
      <c r="T67">
        <f>T66+R67-S67</f>
        <v/>
      </c>
    </row>
    <row r="68" ht="15" customHeight="1" s="335">
      <c r="B68" t="inlineStr">
        <is>
          <t>07/05/2024</t>
        </is>
      </c>
      <c r="C68" t="inlineStr">
        <is>
          <t>2821977</t>
        </is>
      </c>
      <c r="E68" t="inlineStr">
        <is>
          <t>DEVOLUCION DE MIGUEL VILLARPANDO MIRANDA</t>
        </is>
      </c>
      <c r="F68" t="inlineStr">
        <is>
          <t>LA</t>
        </is>
      </c>
      <c r="G68" t="n">
        <v>1527012</v>
      </c>
      <c r="H68" t="n">
        <v>1527048</v>
      </c>
      <c r="I68" t="n">
        <v>37</v>
      </c>
      <c r="M68" s="550">
        <f>M67+I68-L68</f>
        <v/>
      </c>
      <c r="N68" t="inlineStr">
        <is>
          <t>--</t>
        </is>
      </c>
      <c r="O68" t="inlineStr">
        <is>
          <t>--</t>
        </is>
      </c>
      <c r="P68">
        <f>M68</f>
        <v/>
      </c>
      <c r="R68">
        <f>I68*Q68</f>
        <v/>
      </c>
      <c r="S68">
        <f>L68*Q68</f>
        <v/>
      </c>
      <c r="T68">
        <f>T67+R68-S68</f>
        <v/>
      </c>
    </row>
    <row r="69" ht="15" customHeight="1" s="335">
      <c r="B69" t="inlineStr">
        <is>
          <t>08/05/2024</t>
        </is>
      </c>
      <c r="C69" t="inlineStr">
        <is>
          <t>2823610</t>
        </is>
      </c>
      <c r="E69" t="inlineStr">
        <is>
          <t>ENTREGADO A ANELY CACERES PECHO</t>
        </is>
      </c>
      <c r="F69" t="inlineStr">
        <is>
          <t>LA</t>
        </is>
      </c>
      <c r="J69" t="n">
        <v>1527121</v>
      </c>
      <c r="K69" t="n">
        <v>1527172</v>
      </c>
      <c r="L69" t="n">
        <v>52</v>
      </c>
      <c r="M69" s="550">
        <f>M68+I69-L69</f>
        <v/>
      </c>
      <c r="N69" t="inlineStr">
        <is>
          <t>--</t>
        </is>
      </c>
      <c r="O69" t="inlineStr">
        <is>
          <t>--</t>
        </is>
      </c>
      <c r="P69">
        <f>M69</f>
        <v/>
      </c>
      <c r="R69">
        <f>I69*Q69</f>
        <v/>
      </c>
      <c r="S69">
        <f>L69*Q69</f>
        <v/>
      </c>
      <c r="T69">
        <f>T68+R69-S69</f>
        <v/>
      </c>
    </row>
    <row r="70" ht="15" customHeight="1" s="335">
      <c r="B70" t="inlineStr">
        <is>
          <t>08/05/2024</t>
        </is>
      </c>
      <c r="C70" t="inlineStr">
        <is>
          <t>2823610</t>
        </is>
      </c>
      <c r="E70" t="inlineStr">
        <is>
          <t>ENTREGADO A ANELY CACERES PECHO</t>
        </is>
      </c>
      <c r="F70" t="inlineStr">
        <is>
          <t>LA</t>
        </is>
      </c>
      <c r="J70" t="n">
        <v>1374918</v>
      </c>
      <c r="K70" t="n">
        <v>1374940</v>
      </c>
      <c r="L70" t="n">
        <v>23</v>
      </c>
      <c r="M70" s="550">
        <f>M69+I70-L70</f>
        <v/>
      </c>
      <c r="N70" t="inlineStr">
        <is>
          <t>--</t>
        </is>
      </c>
      <c r="O70" t="inlineStr">
        <is>
          <t>--</t>
        </is>
      </c>
      <c r="P70">
        <f>M70</f>
        <v/>
      </c>
      <c r="R70">
        <f>I70*Q70</f>
        <v/>
      </c>
      <c r="S70">
        <f>L70*Q70</f>
        <v/>
      </c>
      <c r="T70">
        <f>T69+R70-S70</f>
        <v/>
      </c>
    </row>
    <row r="71" ht="15" customHeight="1" s="335">
      <c r="B71" t="inlineStr">
        <is>
          <t>08/05/2024</t>
        </is>
      </c>
      <c r="C71" t="inlineStr">
        <is>
          <t>2823610</t>
        </is>
      </c>
      <c r="E71" t="inlineStr">
        <is>
          <t>DEVOLUCION DE ANELY CACERES PECHO</t>
        </is>
      </c>
      <c r="F71" t="inlineStr">
        <is>
          <t>LA</t>
        </is>
      </c>
      <c r="G71" t="n">
        <v>1527144</v>
      </c>
      <c r="H71" t="n">
        <v>1527172</v>
      </c>
      <c r="I71" t="n">
        <v>29</v>
      </c>
      <c r="M71" s="550">
        <f>M70+I71-L71</f>
        <v/>
      </c>
      <c r="N71" t="inlineStr">
        <is>
          <t>--</t>
        </is>
      </c>
      <c r="O71" t="inlineStr">
        <is>
          <t>--</t>
        </is>
      </c>
      <c r="P71">
        <f>M71</f>
        <v/>
      </c>
      <c r="R71">
        <f>I71*Q71</f>
        <v/>
      </c>
      <c r="S71">
        <f>L71*Q71</f>
        <v/>
      </c>
      <c r="T71">
        <f>T70+R71-S71</f>
        <v/>
      </c>
    </row>
    <row r="72" ht="15" customHeight="1" s="335">
      <c r="B72" t="inlineStr">
        <is>
          <t>08/05/2024</t>
        </is>
      </c>
      <c r="C72" t="inlineStr">
        <is>
          <t>2823631</t>
        </is>
      </c>
      <c r="E72" t="inlineStr">
        <is>
          <t>ENTREGADO A BOLIVIA MAR PALMERO TILILA</t>
        </is>
      </c>
      <c r="F72" t="inlineStr">
        <is>
          <t>LA</t>
        </is>
      </c>
      <c r="J72" t="n">
        <v>1527313</v>
      </c>
      <c r="K72" t="n">
        <v>1527360</v>
      </c>
      <c r="L72" t="n">
        <v>48</v>
      </c>
      <c r="M72" s="550">
        <f>M71+I72-L72</f>
        <v/>
      </c>
      <c r="N72" t="inlineStr">
        <is>
          <t>--</t>
        </is>
      </c>
      <c r="O72" t="inlineStr">
        <is>
          <t>--</t>
        </is>
      </c>
      <c r="P72">
        <f>M72</f>
        <v/>
      </c>
      <c r="R72">
        <f>I72*Q72</f>
        <v/>
      </c>
      <c r="S72">
        <f>L72*Q72</f>
        <v/>
      </c>
      <c r="T72">
        <f>T71+R72-S72</f>
        <v/>
      </c>
    </row>
    <row r="73" ht="15" customHeight="1" s="335">
      <c r="B73" t="inlineStr">
        <is>
          <t>08/05/2024</t>
        </is>
      </c>
      <c r="C73" t="inlineStr">
        <is>
          <t>2823631</t>
        </is>
      </c>
      <c r="E73" t="inlineStr">
        <is>
          <t>ENTREGADO A BOLIVIA MAR PALMERO TILILA</t>
        </is>
      </c>
      <c r="F73" t="inlineStr">
        <is>
          <t>LA</t>
        </is>
      </c>
      <c r="J73" t="n">
        <v>1527054</v>
      </c>
      <c r="K73" t="n">
        <v>1527080</v>
      </c>
      <c r="L73" t="n">
        <v>27</v>
      </c>
      <c r="M73" s="550">
        <f>M72+I73-L73</f>
        <v/>
      </c>
      <c r="N73" t="inlineStr">
        <is>
          <t>--</t>
        </is>
      </c>
      <c r="O73" t="inlineStr">
        <is>
          <t>--</t>
        </is>
      </c>
      <c r="P73">
        <f>M73</f>
        <v/>
      </c>
      <c r="R73">
        <f>I73*Q73</f>
        <v/>
      </c>
      <c r="S73">
        <f>L73*Q73</f>
        <v/>
      </c>
      <c r="T73">
        <f>T72+R73-S73</f>
        <v/>
      </c>
    </row>
    <row r="74" ht="15" customHeight="1" s="335">
      <c r="B74" t="inlineStr">
        <is>
          <t>08/05/2024</t>
        </is>
      </c>
      <c r="C74" t="inlineStr">
        <is>
          <t>2823631</t>
        </is>
      </c>
      <c r="E74" t="inlineStr">
        <is>
          <t>DEVOLUCION DE BOLIVIA MAR PALMERO TILILA</t>
        </is>
      </c>
      <c r="F74" t="inlineStr">
        <is>
          <t>LA</t>
        </is>
      </c>
      <c r="G74" t="n">
        <v>1527315</v>
      </c>
      <c r="H74" t="n">
        <v>1527360</v>
      </c>
      <c r="I74" t="n">
        <v>46</v>
      </c>
      <c r="M74" s="550">
        <f>M73+I74-L74</f>
        <v/>
      </c>
      <c r="N74" t="inlineStr">
        <is>
          <t>--</t>
        </is>
      </c>
      <c r="O74" t="inlineStr">
        <is>
          <t>--</t>
        </is>
      </c>
      <c r="P74">
        <f>M74</f>
        <v/>
      </c>
      <c r="R74">
        <f>I74*Q74</f>
        <v/>
      </c>
      <c r="S74">
        <f>L74*Q74</f>
        <v/>
      </c>
      <c r="T74">
        <f>T73+R74-S74</f>
        <v/>
      </c>
    </row>
    <row r="75" ht="15" customHeight="1" s="335">
      <c r="B75" t="inlineStr">
        <is>
          <t>08/05/2024</t>
        </is>
      </c>
      <c r="C75" t="inlineStr">
        <is>
          <t>2823605</t>
        </is>
      </c>
      <c r="E75" t="inlineStr">
        <is>
          <t>ENTREGADO A FELIX MARQUINA FERNANDEZ</t>
        </is>
      </c>
      <c r="F75" t="inlineStr">
        <is>
          <t>LA</t>
        </is>
      </c>
      <c r="J75" t="n">
        <v>1527081</v>
      </c>
      <c r="K75" t="n">
        <v>1527120</v>
      </c>
      <c r="L75" t="n">
        <v>40</v>
      </c>
      <c r="M75" s="550">
        <f>M74+I75-L75</f>
        <v/>
      </c>
      <c r="N75" t="inlineStr">
        <is>
          <t>--</t>
        </is>
      </c>
      <c r="O75" t="inlineStr">
        <is>
          <t>--</t>
        </is>
      </c>
      <c r="P75">
        <f>M75</f>
        <v/>
      </c>
      <c r="R75">
        <f>I75*Q75</f>
        <v/>
      </c>
      <c r="S75">
        <f>L75*Q75</f>
        <v/>
      </c>
      <c r="T75">
        <f>T74+R75-S75</f>
        <v/>
      </c>
    </row>
    <row r="76" ht="15" customHeight="1" s="335">
      <c r="B76" t="inlineStr">
        <is>
          <t>08/05/2024</t>
        </is>
      </c>
      <c r="C76" t="inlineStr">
        <is>
          <t>2823605</t>
        </is>
      </c>
      <c r="E76" t="inlineStr">
        <is>
          <t>ENTREGADO A FELIX MARQUINA FERNANDEZ</t>
        </is>
      </c>
      <c r="F76" t="inlineStr">
        <is>
          <t>LA</t>
        </is>
      </c>
      <c r="J76" t="n">
        <v>1374846</v>
      </c>
      <c r="K76" t="n">
        <v>1374880</v>
      </c>
      <c r="L76" t="n">
        <v>35</v>
      </c>
      <c r="M76" s="550">
        <f>M75+I76-L76</f>
        <v/>
      </c>
      <c r="N76" t="inlineStr">
        <is>
          <t>--</t>
        </is>
      </c>
      <c r="O76" t="inlineStr">
        <is>
          <t>--</t>
        </is>
      </c>
      <c r="P76">
        <f>M76</f>
        <v/>
      </c>
      <c r="R76">
        <f>I76*Q76</f>
        <v/>
      </c>
      <c r="S76">
        <f>L76*Q76</f>
        <v/>
      </c>
      <c r="T76">
        <f>T75+R76-S76</f>
        <v/>
      </c>
    </row>
    <row r="77" ht="15" customHeight="1" s="335">
      <c r="B77" t="inlineStr">
        <is>
          <t>08/05/2024</t>
        </is>
      </c>
      <c r="C77" t="inlineStr">
        <is>
          <t>2823605</t>
        </is>
      </c>
      <c r="E77" t="inlineStr">
        <is>
          <t>DEVOLUCION DE FELIX MARQUINA FERNANDEZ</t>
        </is>
      </c>
      <c r="F77" t="inlineStr">
        <is>
          <t>LA</t>
        </is>
      </c>
      <c r="G77" t="n">
        <v>1527086</v>
      </c>
      <c r="H77" t="n">
        <v>1527120</v>
      </c>
      <c r="I77" t="n">
        <v>35</v>
      </c>
      <c r="M77" s="550">
        <f>M76+I77-L77</f>
        <v/>
      </c>
      <c r="N77" t="inlineStr">
        <is>
          <t>--</t>
        </is>
      </c>
      <c r="O77" t="inlineStr">
        <is>
          <t>--</t>
        </is>
      </c>
      <c r="P77">
        <f>M77</f>
        <v/>
      </c>
      <c r="R77">
        <f>I77*Q77</f>
        <v/>
      </c>
      <c r="S77">
        <f>L77*Q77</f>
        <v/>
      </c>
      <c r="T77">
        <f>T76+R77-S77</f>
        <v/>
      </c>
    </row>
    <row r="78" ht="15" customHeight="1" s="335">
      <c r="B78" t="inlineStr">
        <is>
          <t>08/05/2024</t>
        </is>
      </c>
      <c r="C78" t="inlineStr">
        <is>
          <t>2823617</t>
        </is>
      </c>
      <c r="E78" t="inlineStr">
        <is>
          <t>ENTREGADO A IVAR LIMBERT FLORES AYAVIRI</t>
        </is>
      </c>
      <c r="F78" t="inlineStr">
        <is>
          <t>LA</t>
        </is>
      </c>
      <c r="J78" t="n">
        <v>1527173</v>
      </c>
      <c r="K78" t="n">
        <v>1527204</v>
      </c>
      <c r="L78" t="n">
        <v>32</v>
      </c>
      <c r="M78" s="550">
        <f>M77+I78-L78</f>
        <v/>
      </c>
      <c r="N78" t="inlineStr">
        <is>
          <t>--</t>
        </is>
      </c>
      <c r="O78" t="inlineStr">
        <is>
          <t>--</t>
        </is>
      </c>
      <c r="P78">
        <f>M78</f>
        <v/>
      </c>
      <c r="R78">
        <f>I78*Q78</f>
        <v/>
      </c>
      <c r="S78">
        <f>L78*Q78</f>
        <v/>
      </c>
      <c r="T78">
        <f>T77+R78-S78</f>
        <v/>
      </c>
    </row>
    <row r="79" ht="15" customHeight="1" s="335">
      <c r="B79" t="inlineStr">
        <is>
          <t>08/05/2024</t>
        </is>
      </c>
      <c r="C79" t="inlineStr">
        <is>
          <t>2823617</t>
        </is>
      </c>
      <c r="E79" t="inlineStr">
        <is>
          <t>ENTREGADO A IVAR LIMBERT FLORES AYAVIRI</t>
        </is>
      </c>
      <c r="F79" t="inlineStr">
        <is>
          <t>LA</t>
        </is>
      </c>
      <c r="J79" t="n">
        <v>1374957</v>
      </c>
      <c r="K79" t="n">
        <v>1374972</v>
      </c>
      <c r="L79" t="n">
        <v>16</v>
      </c>
      <c r="M79" s="550">
        <f>M78+I79-L79</f>
        <v/>
      </c>
      <c r="N79" t="inlineStr">
        <is>
          <t>--</t>
        </is>
      </c>
      <c r="O79" t="inlineStr">
        <is>
          <t>--</t>
        </is>
      </c>
      <c r="P79">
        <f>M79</f>
        <v/>
      </c>
      <c r="R79">
        <f>I79*Q79</f>
        <v/>
      </c>
      <c r="S79">
        <f>L79*Q79</f>
        <v/>
      </c>
      <c r="T79">
        <f>T78+R79-S79</f>
        <v/>
      </c>
    </row>
    <row r="80" ht="15" customHeight="1" s="335">
      <c r="B80" t="inlineStr">
        <is>
          <t>08/05/2024</t>
        </is>
      </c>
      <c r="C80" t="inlineStr">
        <is>
          <t>2823617</t>
        </is>
      </c>
      <c r="E80" t="inlineStr">
        <is>
          <t>ENTREGADO A IVAR LIMBERT FLORES AYAVIRI</t>
        </is>
      </c>
      <c r="F80" t="inlineStr">
        <is>
          <t>LA</t>
        </is>
      </c>
      <c r="J80" t="n">
        <v>1374977</v>
      </c>
      <c r="K80" t="n">
        <v>1375000</v>
      </c>
      <c r="L80" t="n">
        <v>24</v>
      </c>
      <c r="M80" s="550">
        <f>M79+I80-L80</f>
        <v/>
      </c>
      <c r="N80" t="inlineStr">
        <is>
          <t>--</t>
        </is>
      </c>
      <c r="O80" t="inlineStr">
        <is>
          <t>--</t>
        </is>
      </c>
      <c r="P80">
        <f>M80</f>
        <v/>
      </c>
      <c r="R80">
        <f>I80*Q80</f>
        <v/>
      </c>
      <c r="S80">
        <f>L80*Q80</f>
        <v/>
      </c>
      <c r="T80">
        <f>T79+R80-S80</f>
        <v/>
      </c>
    </row>
    <row r="81" ht="15" customHeight="1" s="335">
      <c r="B81" t="inlineStr">
        <is>
          <t>08/05/2024</t>
        </is>
      </c>
      <c r="C81" t="inlineStr">
        <is>
          <t>2823617</t>
        </is>
      </c>
      <c r="E81" t="inlineStr">
        <is>
          <t>DEVOLUCION DE IVAR LIMBERT FLORES AYAVIRI</t>
        </is>
      </c>
      <c r="F81" t="inlineStr">
        <is>
          <t>LA</t>
        </is>
      </c>
      <c r="G81" t="n">
        <v>1374998</v>
      </c>
      <c r="H81" t="n">
        <v>1375000</v>
      </c>
      <c r="I81" t="n">
        <v>3</v>
      </c>
      <c r="M81" s="550">
        <f>M80+I81-L81</f>
        <v/>
      </c>
      <c r="N81" t="inlineStr">
        <is>
          <t>--</t>
        </is>
      </c>
      <c r="O81" t="inlineStr">
        <is>
          <t>--</t>
        </is>
      </c>
      <c r="P81">
        <f>M81</f>
        <v/>
      </c>
      <c r="R81">
        <f>I81*Q81</f>
        <v/>
      </c>
      <c r="S81">
        <f>L81*Q81</f>
        <v/>
      </c>
      <c r="T81">
        <f>T80+R81-S81</f>
        <v/>
      </c>
    </row>
    <row r="82" ht="15" customHeight="1" s="335">
      <c r="B82" t="inlineStr">
        <is>
          <t>08/05/2024</t>
        </is>
      </c>
      <c r="C82" t="inlineStr">
        <is>
          <t>2823617</t>
        </is>
      </c>
      <c r="E82" t="inlineStr">
        <is>
          <t>DEVOLUCION DE IVAR LIMBERT FLORES AYAVIRI</t>
        </is>
      </c>
      <c r="F82" t="inlineStr">
        <is>
          <t>LA</t>
        </is>
      </c>
      <c r="G82" t="n">
        <v>1527173</v>
      </c>
      <c r="H82" t="n">
        <v>1527204</v>
      </c>
      <c r="I82" t="n">
        <v>32</v>
      </c>
      <c r="M82" s="550">
        <f>M81+I82-L82</f>
        <v/>
      </c>
      <c r="N82" t="inlineStr">
        <is>
          <t>--</t>
        </is>
      </c>
      <c r="O82" t="inlineStr">
        <is>
          <t>--</t>
        </is>
      </c>
      <c r="P82">
        <f>M82</f>
        <v/>
      </c>
      <c r="R82">
        <f>I82*Q82</f>
        <v/>
      </c>
      <c r="S82">
        <f>L82*Q82</f>
        <v/>
      </c>
      <c r="T82">
        <f>T81+R82-S82</f>
        <v/>
      </c>
    </row>
    <row r="83" ht="15" customHeight="1" s="335">
      <c r="B83" t="inlineStr">
        <is>
          <t>08/05/2024</t>
        </is>
      </c>
      <c r="C83" t="inlineStr">
        <is>
          <t>2823623</t>
        </is>
      </c>
      <c r="E83" t="inlineStr">
        <is>
          <t>ENTREGADO A MIGUEL ANGEL GARCIA ORTEGA</t>
        </is>
      </c>
      <c r="F83" t="inlineStr">
        <is>
          <t>LA</t>
        </is>
      </c>
      <c r="J83" t="n">
        <v>1374770</v>
      </c>
      <c r="K83" t="n">
        <v>1374780</v>
      </c>
      <c r="L83" t="n">
        <v>11</v>
      </c>
      <c r="M83" s="550">
        <f>M82+I83-L83</f>
        <v/>
      </c>
      <c r="N83" t="inlineStr">
        <is>
          <t>--</t>
        </is>
      </c>
      <c r="O83" t="inlineStr">
        <is>
          <t>--</t>
        </is>
      </c>
      <c r="P83">
        <f>M83</f>
        <v/>
      </c>
      <c r="R83">
        <f>I83*Q83</f>
        <v/>
      </c>
      <c r="S83">
        <f>L83*Q83</f>
        <v/>
      </c>
      <c r="T83">
        <f>T82+R83-S83</f>
        <v/>
      </c>
    </row>
    <row r="84" ht="15" customHeight="1" s="335">
      <c r="B84" t="inlineStr">
        <is>
          <t>08/05/2024</t>
        </is>
      </c>
      <c r="C84" t="inlineStr">
        <is>
          <t>2823623</t>
        </is>
      </c>
      <c r="E84" t="inlineStr">
        <is>
          <t>ENTREGADO A MIGUEL ANGEL GARCIA ORTEGA</t>
        </is>
      </c>
      <c r="F84" t="inlineStr">
        <is>
          <t>LA</t>
        </is>
      </c>
      <c r="J84" t="n">
        <v>1527245</v>
      </c>
      <c r="K84" t="n">
        <v>1527312</v>
      </c>
      <c r="L84" t="n">
        <v>68</v>
      </c>
      <c r="M84" s="550">
        <f>M83+I84-L84</f>
        <v/>
      </c>
      <c r="N84" t="inlineStr">
        <is>
          <t>--</t>
        </is>
      </c>
      <c r="O84" t="inlineStr">
        <is>
          <t>--</t>
        </is>
      </c>
      <c r="P84">
        <f>M84</f>
        <v/>
      </c>
      <c r="R84">
        <f>I84*Q84</f>
        <v/>
      </c>
      <c r="S84">
        <f>L84*Q84</f>
        <v/>
      </c>
      <c r="T84">
        <f>T83+R84-S84</f>
        <v/>
      </c>
    </row>
    <row r="85" ht="15" customHeight="1" s="335">
      <c r="B85" t="inlineStr">
        <is>
          <t>08/05/2024</t>
        </is>
      </c>
      <c r="C85" t="inlineStr">
        <is>
          <t>2823623</t>
        </is>
      </c>
      <c r="E85" t="inlineStr">
        <is>
          <t>DEVOLUCION DE MIGUEL ANGEL GARCIA ORTEGA</t>
        </is>
      </c>
      <c r="F85" t="inlineStr">
        <is>
          <t>LA</t>
        </is>
      </c>
      <c r="G85" t="n">
        <v>1527269</v>
      </c>
      <c r="H85" t="n">
        <v>1527312</v>
      </c>
      <c r="I85" t="n">
        <v>44</v>
      </c>
      <c r="M85" s="550">
        <f>M84+I85-L85</f>
        <v/>
      </c>
      <c r="N85" t="inlineStr">
        <is>
          <t>--</t>
        </is>
      </c>
      <c r="O85" t="inlineStr">
        <is>
          <t>--</t>
        </is>
      </c>
      <c r="P85">
        <f>M85</f>
        <v/>
      </c>
      <c r="R85">
        <f>I85*Q85</f>
        <v/>
      </c>
      <c r="S85">
        <f>L85*Q85</f>
        <v/>
      </c>
      <c r="T85">
        <f>T84+R85-S85</f>
        <v/>
      </c>
    </row>
    <row r="86" ht="15" customHeight="1" s="335">
      <c r="B86" t="inlineStr">
        <is>
          <t>08/05/2024</t>
        </is>
      </c>
      <c r="C86" t="inlineStr">
        <is>
          <t>2823620</t>
        </is>
      </c>
      <c r="E86" t="inlineStr">
        <is>
          <t>ENTREGADO A MIGUEL VILLARPANDO MIRANDA</t>
        </is>
      </c>
      <c r="F86" t="inlineStr">
        <is>
          <t>LA</t>
        </is>
      </c>
      <c r="J86" t="n">
        <v>1527205</v>
      </c>
      <c r="K86" t="n">
        <v>1527244</v>
      </c>
      <c r="L86" t="n">
        <v>40</v>
      </c>
      <c r="M86" s="550">
        <f>M85+I86-L86</f>
        <v/>
      </c>
      <c r="N86" t="inlineStr">
        <is>
          <t>--</t>
        </is>
      </c>
      <c r="O86" t="inlineStr">
        <is>
          <t>--</t>
        </is>
      </c>
      <c r="P86">
        <f>M86</f>
        <v/>
      </c>
      <c r="R86">
        <f>I86*Q86</f>
        <v/>
      </c>
      <c r="S86">
        <f>L86*Q86</f>
        <v/>
      </c>
      <c r="T86">
        <f>T85+R86-S86</f>
        <v/>
      </c>
    </row>
    <row r="87" ht="15" customHeight="1" s="335">
      <c r="B87" t="inlineStr">
        <is>
          <t>08/05/2024</t>
        </is>
      </c>
      <c r="C87" t="inlineStr">
        <is>
          <t>2823620</t>
        </is>
      </c>
      <c r="E87" t="inlineStr">
        <is>
          <t>ENTREGADO A MIGUEL VILLARPANDO MIRANDA</t>
        </is>
      </c>
      <c r="F87" t="inlineStr">
        <is>
          <t>LA</t>
        </is>
      </c>
      <c r="J87" t="n">
        <v>1527012</v>
      </c>
      <c r="K87" t="n">
        <v>1527048</v>
      </c>
      <c r="L87" t="n">
        <v>37</v>
      </c>
      <c r="M87" s="550">
        <f>M86+I87-L87</f>
        <v/>
      </c>
      <c r="N87" t="inlineStr">
        <is>
          <t>--</t>
        </is>
      </c>
      <c r="O87" t="inlineStr">
        <is>
          <t>--</t>
        </is>
      </c>
      <c r="P87">
        <f>M87</f>
        <v/>
      </c>
      <c r="R87">
        <f>I87*Q87</f>
        <v/>
      </c>
      <c r="S87">
        <f>L87*Q87</f>
        <v/>
      </c>
      <c r="T87">
        <f>T86+R87-S87</f>
        <v/>
      </c>
    </row>
    <row r="88" ht="15" customHeight="1" s="335">
      <c r="B88" t="inlineStr">
        <is>
          <t>08/05/2024</t>
        </is>
      </c>
      <c r="C88" t="inlineStr">
        <is>
          <t>2823620</t>
        </is>
      </c>
      <c r="E88" t="inlineStr">
        <is>
          <t>DEVOLUCION DE MIGUEL VILLARPANDO MIRANDA</t>
        </is>
      </c>
      <c r="F88" t="inlineStr">
        <is>
          <t>LA</t>
        </is>
      </c>
      <c r="G88" t="n">
        <v>1527213</v>
      </c>
      <c r="H88" t="n">
        <v>1527244</v>
      </c>
      <c r="I88" t="n">
        <v>32</v>
      </c>
      <c r="M88" s="550">
        <f>M87+I88-L88</f>
        <v/>
      </c>
      <c r="N88" t="inlineStr">
        <is>
          <t>--</t>
        </is>
      </c>
      <c r="O88" t="inlineStr">
        <is>
          <t>--</t>
        </is>
      </c>
      <c r="P88">
        <f>M88</f>
        <v/>
      </c>
      <c r="R88">
        <f>I88*Q88</f>
        <v/>
      </c>
      <c r="S88">
        <f>L88*Q88</f>
        <v/>
      </c>
      <c r="T88">
        <f>T87+R88-S88</f>
        <v/>
      </c>
    </row>
    <row r="89" ht="15" customHeight="1" s="335">
      <c r="B89" t="inlineStr">
        <is>
          <t>09/05/2024</t>
        </is>
      </c>
      <c r="C89" t="inlineStr">
        <is>
          <t>2825536</t>
        </is>
      </c>
      <c r="E89" t="inlineStr">
        <is>
          <t>ENTREGADO A ANELY CACERES PECHO</t>
        </is>
      </c>
      <c r="F89" t="inlineStr">
        <is>
          <t>LA</t>
        </is>
      </c>
      <c r="J89" t="n">
        <v>1527144</v>
      </c>
      <c r="K89" t="n">
        <v>1527172</v>
      </c>
      <c r="L89" t="n">
        <v>29</v>
      </c>
      <c r="M89" s="550">
        <f>M88+I89-L89</f>
        <v/>
      </c>
      <c r="N89" t="inlineStr">
        <is>
          <t>--</t>
        </is>
      </c>
      <c r="O89" t="inlineStr">
        <is>
          <t>--</t>
        </is>
      </c>
      <c r="P89">
        <f>M89</f>
        <v/>
      </c>
      <c r="R89">
        <f>I89*Q89</f>
        <v/>
      </c>
      <c r="S89">
        <f>L89*Q89</f>
        <v/>
      </c>
      <c r="T89">
        <f>T88+R89-S89</f>
        <v/>
      </c>
    </row>
    <row r="90" ht="15" customHeight="1" s="335">
      <c r="B90" t="inlineStr">
        <is>
          <t>09/05/2024</t>
        </is>
      </c>
      <c r="C90" t="inlineStr">
        <is>
          <t>2825536</t>
        </is>
      </c>
      <c r="E90" t="inlineStr">
        <is>
          <t>ENTREGADO A ANELY CACERES PECHO</t>
        </is>
      </c>
      <c r="F90" t="inlineStr">
        <is>
          <t>LA</t>
        </is>
      </c>
      <c r="J90" t="n">
        <v>1527473</v>
      </c>
      <c r="K90" t="n">
        <v>1527512</v>
      </c>
      <c r="L90" t="n">
        <v>40</v>
      </c>
      <c r="M90" s="550">
        <f>M89+I90-L90</f>
        <v/>
      </c>
      <c r="N90" t="inlineStr">
        <is>
          <t>--</t>
        </is>
      </c>
      <c r="O90" t="inlineStr">
        <is>
          <t>--</t>
        </is>
      </c>
      <c r="P90">
        <f>M90</f>
        <v/>
      </c>
      <c r="R90">
        <f>I90*Q90</f>
        <v/>
      </c>
      <c r="S90">
        <f>L90*Q90</f>
        <v/>
      </c>
      <c r="T90">
        <f>T89+R90-S90</f>
        <v/>
      </c>
    </row>
    <row r="91" ht="15" customHeight="1" s="335">
      <c r="B91" t="inlineStr">
        <is>
          <t>09/05/2024</t>
        </is>
      </c>
      <c r="C91" t="inlineStr">
        <is>
          <t>2825536</t>
        </is>
      </c>
      <c r="E91" t="inlineStr">
        <is>
          <t>DEVOLUCION DE ANELY CACERES PECHO</t>
        </is>
      </c>
      <c r="F91" t="inlineStr">
        <is>
          <t>LA</t>
        </is>
      </c>
      <c r="G91" t="n">
        <v>1527505</v>
      </c>
      <c r="H91" t="n">
        <v>1527512</v>
      </c>
      <c r="I91" t="n">
        <v>8</v>
      </c>
      <c r="M91" s="550">
        <f>M90+I91-L91</f>
        <v/>
      </c>
      <c r="N91" t="inlineStr">
        <is>
          <t>--</t>
        </is>
      </c>
      <c r="O91" t="inlineStr">
        <is>
          <t>--</t>
        </is>
      </c>
      <c r="P91">
        <f>M91</f>
        <v/>
      </c>
      <c r="R91">
        <f>I91*Q91</f>
        <v/>
      </c>
      <c r="S91">
        <f>L91*Q91</f>
        <v/>
      </c>
      <c r="T91">
        <f>T90+R91-S91</f>
        <v/>
      </c>
    </row>
    <row r="92" ht="15" customHeight="1" s="335">
      <c r="B92" t="inlineStr">
        <is>
          <t>09/05/2024</t>
        </is>
      </c>
      <c r="C92" t="inlineStr">
        <is>
          <t>2825510</t>
        </is>
      </c>
      <c r="E92" t="inlineStr">
        <is>
          <t>ENTREGADO A BOLIVIA MAR PALMERO TILILA</t>
        </is>
      </c>
      <c r="F92" t="inlineStr">
        <is>
          <t>LA</t>
        </is>
      </c>
      <c r="J92" t="n">
        <v>1527315</v>
      </c>
      <c r="K92" t="n">
        <v>1527360</v>
      </c>
      <c r="L92" t="n">
        <v>46</v>
      </c>
      <c r="M92" s="550">
        <f>M91+I92-L92</f>
        <v/>
      </c>
      <c r="N92" t="inlineStr">
        <is>
          <t>--</t>
        </is>
      </c>
      <c r="O92" t="inlineStr">
        <is>
          <t>--</t>
        </is>
      </c>
      <c r="P92">
        <f>M92</f>
        <v/>
      </c>
      <c r="R92">
        <f>I92*Q92</f>
        <v/>
      </c>
      <c r="S92">
        <f>L92*Q92</f>
        <v/>
      </c>
      <c r="T92">
        <f>T91+R92-S92</f>
        <v/>
      </c>
    </row>
    <row r="93" ht="15" customHeight="1" s="335">
      <c r="B93" t="inlineStr">
        <is>
          <t>09/05/2024</t>
        </is>
      </c>
      <c r="C93" t="inlineStr">
        <is>
          <t>2826096</t>
        </is>
      </c>
      <c r="E93" t="inlineStr">
        <is>
          <t>ENTREGADO A BOLIVIA MAR PALMERO TILILA</t>
        </is>
      </c>
      <c r="F93" t="inlineStr">
        <is>
          <t>LA</t>
        </is>
      </c>
      <c r="J93" t="n">
        <v>1527513</v>
      </c>
      <c r="K93" t="n">
        <v>1527544</v>
      </c>
      <c r="L93" t="n">
        <v>32</v>
      </c>
      <c r="M93" s="550">
        <f>M92+I93-L93</f>
        <v/>
      </c>
      <c r="N93" t="inlineStr">
        <is>
          <t>--</t>
        </is>
      </c>
      <c r="O93" t="inlineStr">
        <is>
          <t>--</t>
        </is>
      </c>
      <c r="P93">
        <f>M93</f>
        <v/>
      </c>
      <c r="R93">
        <f>I93*Q93</f>
        <v/>
      </c>
      <c r="S93">
        <f>L93*Q93</f>
        <v/>
      </c>
      <c r="T93">
        <f>T92+R93-S93</f>
        <v/>
      </c>
    </row>
    <row r="94" ht="15" customHeight="1" s="335">
      <c r="B94" t="inlineStr">
        <is>
          <t>09/05/2024</t>
        </is>
      </c>
      <c r="C94" t="inlineStr">
        <is>
          <t>2825510</t>
        </is>
      </c>
      <c r="E94" t="inlineStr">
        <is>
          <t>DEVOLUCION DE BOLIVIA MAR PALMERO TILILA</t>
        </is>
      </c>
      <c r="F94" t="inlineStr">
        <is>
          <t>LA</t>
        </is>
      </c>
      <c r="G94" t="n">
        <v>1527359</v>
      </c>
      <c r="H94" t="n">
        <v>1527360</v>
      </c>
      <c r="I94" t="n">
        <v>2</v>
      </c>
      <c r="M94" s="550">
        <f>M93+I94-L94</f>
        <v/>
      </c>
      <c r="N94" t="inlineStr">
        <is>
          <t>--</t>
        </is>
      </c>
      <c r="O94" t="inlineStr">
        <is>
          <t>--</t>
        </is>
      </c>
      <c r="P94">
        <f>M94</f>
        <v/>
      </c>
      <c r="R94">
        <f>I94*Q94</f>
        <v/>
      </c>
      <c r="S94">
        <f>L94*Q94</f>
        <v/>
      </c>
      <c r="T94">
        <f>T93+R94-S94</f>
        <v/>
      </c>
    </row>
    <row r="95" ht="15" customHeight="1" s="335">
      <c r="B95" t="inlineStr">
        <is>
          <t>09/05/2024</t>
        </is>
      </c>
      <c r="C95" t="inlineStr">
        <is>
          <t>2826096</t>
        </is>
      </c>
      <c r="E95" t="inlineStr">
        <is>
          <t>DEVOLUCION DE BOLIVIA MAR PALMERO TILILA</t>
        </is>
      </c>
      <c r="F95" t="inlineStr">
        <is>
          <t>LA</t>
        </is>
      </c>
      <c r="G95" t="n">
        <v>1527513</v>
      </c>
      <c r="H95" t="n">
        <v>1527544</v>
      </c>
      <c r="I95" t="n">
        <v>32</v>
      </c>
      <c r="M95" s="550">
        <f>M94+I95-L95</f>
        <v/>
      </c>
      <c r="N95" t="inlineStr">
        <is>
          <t>--</t>
        </is>
      </c>
      <c r="O95" t="inlineStr">
        <is>
          <t>--</t>
        </is>
      </c>
      <c r="P95">
        <f>M95</f>
        <v/>
      </c>
      <c r="R95">
        <f>I95*Q95</f>
        <v/>
      </c>
      <c r="S95">
        <f>L95*Q95</f>
        <v/>
      </c>
      <c r="T95">
        <f>T94+R95-S95</f>
        <v/>
      </c>
    </row>
    <row r="96" ht="15" customHeight="1" s="335">
      <c r="B96" t="inlineStr">
        <is>
          <t>09/05/2024</t>
        </is>
      </c>
      <c r="C96" t="inlineStr">
        <is>
          <t>2825484</t>
        </is>
      </c>
      <c r="E96" t="inlineStr">
        <is>
          <t>ENTREGADO A FELIX MARQUINA FERNANDEZ</t>
        </is>
      </c>
      <c r="F96" t="inlineStr">
        <is>
          <t>LA</t>
        </is>
      </c>
      <c r="J96" t="n">
        <v>1527361</v>
      </c>
      <c r="K96" t="n">
        <v>1527400</v>
      </c>
      <c r="L96" t="n">
        <v>40</v>
      </c>
      <c r="M96" s="550">
        <f>M95+I96-L96</f>
        <v/>
      </c>
      <c r="N96" t="inlineStr">
        <is>
          <t>--</t>
        </is>
      </c>
      <c r="O96" t="inlineStr">
        <is>
          <t>--</t>
        </is>
      </c>
      <c r="P96">
        <f>M96</f>
        <v/>
      </c>
      <c r="R96">
        <f>I96*Q96</f>
        <v/>
      </c>
      <c r="S96">
        <f>L96*Q96</f>
        <v/>
      </c>
      <c r="T96">
        <f>T95+R96-S96</f>
        <v/>
      </c>
    </row>
    <row r="97" ht="15" customHeight="1" s="335">
      <c r="B97" t="inlineStr">
        <is>
          <t>09/05/2024</t>
        </is>
      </c>
      <c r="C97" t="inlineStr">
        <is>
          <t>2825484</t>
        </is>
      </c>
      <c r="E97" t="inlineStr">
        <is>
          <t>ENTREGADO A FELIX MARQUINA FERNANDEZ</t>
        </is>
      </c>
      <c r="F97" t="inlineStr">
        <is>
          <t>LA</t>
        </is>
      </c>
      <c r="J97" t="n">
        <v>1527086</v>
      </c>
      <c r="K97" t="n">
        <v>1527120</v>
      </c>
      <c r="L97" t="n">
        <v>35</v>
      </c>
      <c r="M97" s="550">
        <f>M96+I97-L97</f>
        <v/>
      </c>
      <c r="N97" t="inlineStr">
        <is>
          <t>--</t>
        </is>
      </c>
      <c r="O97" t="inlineStr">
        <is>
          <t>--</t>
        </is>
      </c>
      <c r="P97">
        <f>M97</f>
        <v/>
      </c>
      <c r="R97">
        <f>I97*Q97</f>
        <v/>
      </c>
      <c r="S97">
        <f>L97*Q97</f>
        <v/>
      </c>
      <c r="T97">
        <f>T96+R97-S97</f>
        <v/>
      </c>
    </row>
    <row r="98" ht="15" customHeight="1" s="335">
      <c r="B98" t="inlineStr">
        <is>
          <t>09/05/2024</t>
        </is>
      </c>
      <c r="C98" t="inlineStr">
        <is>
          <t>2825484</t>
        </is>
      </c>
      <c r="E98" t="inlineStr">
        <is>
          <t>DEVOLUCION DE FELIX MARQUINA FERNANDEZ</t>
        </is>
      </c>
      <c r="F98" t="inlineStr">
        <is>
          <t>LA</t>
        </is>
      </c>
      <c r="G98" t="n">
        <v>1527370</v>
      </c>
      <c r="H98" t="n">
        <v>1527400</v>
      </c>
      <c r="I98" t="n">
        <v>31</v>
      </c>
      <c r="M98" s="550">
        <f>M97+I98-L98</f>
        <v/>
      </c>
      <c r="N98" t="inlineStr">
        <is>
          <t>--</t>
        </is>
      </c>
      <c r="O98" t="inlineStr">
        <is>
          <t>--</t>
        </is>
      </c>
      <c r="P98">
        <f>M98</f>
        <v/>
      </c>
      <c r="R98">
        <f>I98*Q98</f>
        <v/>
      </c>
      <c r="S98">
        <f>L98*Q98</f>
        <v/>
      </c>
      <c r="T98">
        <f>T97+R98-S98</f>
        <v/>
      </c>
    </row>
    <row r="99" ht="15" customHeight="1" s="335">
      <c r="B99" t="inlineStr">
        <is>
          <t>09/05/2024</t>
        </is>
      </c>
      <c r="C99" t="inlineStr">
        <is>
          <t>2825488</t>
        </is>
      </c>
      <c r="E99" t="inlineStr">
        <is>
          <t>ENTREGADO A IVAR LIMBERT FLORES AYAVIRI</t>
        </is>
      </c>
      <c r="F99" t="inlineStr">
        <is>
          <t>LA</t>
        </is>
      </c>
      <c r="J99" t="n">
        <v>1374998</v>
      </c>
      <c r="K99" t="n">
        <v>1375000</v>
      </c>
      <c r="L99" t="n">
        <v>3</v>
      </c>
      <c r="M99" s="550">
        <f>M98+I99-L99</f>
        <v/>
      </c>
      <c r="N99" t="inlineStr">
        <is>
          <t>--</t>
        </is>
      </c>
      <c r="O99" t="inlineStr">
        <is>
          <t>--</t>
        </is>
      </c>
      <c r="P99">
        <f>M99</f>
        <v/>
      </c>
      <c r="R99">
        <f>I99*Q99</f>
        <v/>
      </c>
      <c r="S99">
        <f>L99*Q99</f>
        <v/>
      </c>
      <c r="T99">
        <f>T98+R99-S99</f>
        <v/>
      </c>
    </row>
    <row r="100" ht="15" customHeight="1" s="335">
      <c r="B100" t="inlineStr">
        <is>
          <t>09/05/2024</t>
        </is>
      </c>
      <c r="C100" t="inlineStr">
        <is>
          <t>2825488</t>
        </is>
      </c>
      <c r="E100" t="inlineStr">
        <is>
          <t>ENTREGADO A IVAR LIMBERT FLORES AYAVIRI</t>
        </is>
      </c>
      <c r="F100" t="inlineStr">
        <is>
          <t>LA</t>
        </is>
      </c>
      <c r="J100" t="n">
        <v>1527401</v>
      </c>
      <c r="K100" t="n">
        <v>1527432</v>
      </c>
      <c r="L100" t="n">
        <v>32</v>
      </c>
      <c r="M100" s="550">
        <f>M99+I100-L100</f>
        <v/>
      </c>
      <c r="N100" t="inlineStr">
        <is>
          <t>--</t>
        </is>
      </c>
      <c r="O100" t="inlineStr">
        <is>
          <t>--</t>
        </is>
      </c>
      <c r="P100">
        <f>M100</f>
        <v/>
      </c>
      <c r="R100">
        <f>I100*Q100</f>
        <v/>
      </c>
      <c r="S100">
        <f>L100*Q100</f>
        <v/>
      </c>
      <c r="T100">
        <f>T99+R100-S100</f>
        <v/>
      </c>
    </row>
    <row r="101" ht="15" customHeight="1" s="335">
      <c r="B101" t="inlineStr">
        <is>
          <t>09/05/2024</t>
        </is>
      </c>
      <c r="C101" t="inlineStr">
        <is>
          <t>2825488</t>
        </is>
      </c>
      <c r="E101" t="inlineStr">
        <is>
          <t>ENTREGADO A IVAR LIMBERT FLORES AYAVIRI</t>
        </is>
      </c>
      <c r="F101" t="inlineStr">
        <is>
          <t>LA</t>
        </is>
      </c>
      <c r="J101" t="n">
        <v>1527173</v>
      </c>
      <c r="K101" t="n">
        <v>1527204</v>
      </c>
      <c r="L101" t="n">
        <v>32</v>
      </c>
      <c r="M101" s="550">
        <f>M100+I101-L101</f>
        <v/>
      </c>
      <c r="N101" t="inlineStr">
        <is>
          <t>--</t>
        </is>
      </c>
      <c r="O101" t="inlineStr">
        <is>
          <t>--</t>
        </is>
      </c>
      <c r="P101">
        <f>M101</f>
        <v/>
      </c>
      <c r="R101">
        <f>I101*Q101</f>
        <v/>
      </c>
      <c r="S101">
        <f>L101*Q101</f>
        <v/>
      </c>
      <c r="T101">
        <f>T100+R101-S101</f>
        <v/>
      </c>
    </row>
    <row r="102" ht="15" customHeight="1" s="335">
      <c r="B102" t="inlineStr">
        <is>
          <t>09/05/2024</t>
        </is>
      </c>
      <c r="C102" t="inlineStr">
        <is>
          <t>2825488</t>
        </is>
      </c>
      <c r="E102" t="inlineStr">
        <is>
          <t>DEVOLUCION DE IVAR LIMBERT FLORES AYAVIRI</t>
        </is>
      </c>
      <c r="F102" t="inlineStr">
        <is>
          <t>LA</t>
        </is>
      </c>
      <c r="G102" t="n">
        <v>1527176</v>
      </c>
      <c r="H102" t="n">
        <v>1527204</v>
      </c>
      <c r="I102" t="n">
        <v>29</v>
      </c>
      <c r="M102" s="550">
        <f>M101+I102-L102</f>
        <v/>
      </c>
      <c r="N102" t="inlineStr">
        <is>
          <t>--</t>
        </is>
      </c>
      <c r="O102" t="inlineStr">
        <is>
          <t>--</t>
        </is>
      </c>
      <c r="P102">
        <f>M102</f>
        <v/>
      </c>
      <c r="R102">
        <f>I102*Q102</f>
        <v/>
      </c>
      <c r="S102">
        <f>L102*Q102</f>
        <v/>
      </c>
      <c r="T102">
        <f>T101+R102-S102</f>
        <v/>
      </c>
    </row>
    <row r="103" ht="15" customHeight="1" s="335">
      <c r="B103" t="inlineStr">
        <is>
          <t>09/05/2024</t>
        </is>
      </c>
      <c r="C103" t="inlineStr">
        <is>
          <t>2825488</t>
        </is>
      </c>
      <c r="E103" t="inlineStr">
        <is>
          <t>DEVOLUCION DE IVAR LIMBERT FLORES AYAVIRI</t>
        </is>
      </c>
      <c r="F103" t="inlineStr">
        <is>
          <t>LA</t>
        </is>
      </c>
      <c r="G103" t="n">
        <v>1527401</v>
      </c>
      <c r="H103" t="n">
        <v>1527432</v>
      </c>
      <c r="I103" t="n">
        <v>32</v>
      </c>
      <c r="M103" s="550">
        <f>M102+I103-L103</f>
        <v/>
      </c>
      <c r="N103" t="inlineStr">
        <is>
          <t>--</t>
        </is>
      </c>
      <c r="O103" t="inlineStr">
        <is>
          <t>--</t>
        </is>
      </c>
      <c r="P103">
        <f>M103</f>
        <v/>
      </c>
      <c r="R103">
        <f>I103*Q103</f>
        <v/>
      </c>
      <c r="S103">
        <f>L103*Q103</f>
        <v/>
      </c>
      <c r="T103">
        <f>T102+R103-S103</f>
        <v/>
      </c>
    </row>
    <row r="104" ht="15" customHeight="1" s="335">
      <c r="B104" t="inlineStr">
        <is>
          <t>09/05/2024</t>
        </is>
      </c>
      <c r="C104" t="inlineStr">
        <is>
          <t>2825504</t>
        </is>
      </c>
      <c r="E104" t="inlineStr">
        <is>
          <t>ENTREGADO A MIGUEL ANGEL GARCIA ORTEGA</t>
        </is>
      </c>
      <c r="F104" t="inlineStr">
        <is>
          <t>LA</t>
        </is>
      </c>
      <c r="J104" t="n">
        <v>1527269</v>
      </c>
      <c r="K104" t="n">
        <v>1527312</v>
      </c>
      <c r="L104" t="n">
        <v>44</v>
      </c>
      <c r="M104" s="550">
        <f>M103+I104-L104</f>
        <v/>
      </c>
      <c r="N104" t="inlineStr">
        <is>
          <t>--</t>
        </is>
      </c>
      <c r="O104" t="inlineStr">
        <is>
          <t>--</t>
        </is>
      </c>
      <c r="P104">
        <f>M104</f>
        <v/>
      </c>
      <c r="R104">
        <f>I104*Q104</f>
        <v/>
      </c>
      <c r="S104">
        <f>L104*Q104</f>
        <v/>
      </c>
      <c r="T104">
        <f>T103+R104-S104</f>
        <v/>
      </c>
    </row>
    <row r="105" ht="15" customHeight="1" s="335">
      <c r="B105" t="inlineStr">
        <is>
          <t>09/05/2024</t>
        </is>
      </c>
      <c r="C105" t="inlineStr">
        <is>
          <t>2825504</t>
        </is>
      </c>
      <c r="E105" t="inlineStr">
        <is>
          <t>DEVOLUCION DE MIGUEL ANGEL GARCIA ORTEGA</t>
        </is>
      </c>
      <c r="F105" t="inlineStr">
        <is>
          <t>LA</t>
        </is>
      </c>
      <c r="G105" t="n">
        <v>1527303</v>
      </c>
      <c r="H105" t="n">
        <v>1527312</v>
      </c>
      <c r="I105" t="n">
        <v>10</v>
      </c>
      <c r="M105" s="550">
        <f>M104+I105-L105</f>
        <v/>
      </c>
      <c r="N105" t="inlineStr">
        <is>
          <t>--</t>
        </is>
      </c>
      <c r="O105" t="inlineStr">
        <is>
          <t>--</t>
        </is>
      </c>
      <c r="P105">
        <f>M105</f>
        <v/>
      </c>
      <c r="R105">
        <f>I105*Q105</f>
        <v/>
      </c>
      <c r="S105">
        <f>L105*Q105</f>
        <v/>
      </c>
      <c r="T105">
        <f>T104+R105-S105</f>
        <v/>
      </c>
    </row>
    <row r="106" ht="15" customHeight="1" s="335">
      <c r="B106" t="inlineStr">
        <is>
          <t>09/05/2024</t>
        </is>
      </c>
      <c r="C106" t="inlineStr">
        <is>
          <t>2825492</t>
        </is>
      </c>
      <c r="E106" t="inlineStr">
        <is>
          <t>ENTREGADO A MIGUEL VILLARPANDO MIRANDA</t>
        </is>
      </c>
      <c r="F106" t="inlineStr">
        <is>
          <t>LA</t>
        </is>
      </c>
      <c r="J106" t="n">
        <v>1527433</v>
      </c>
      <c r="K106" t="n">
        <v>1527472</v>
      </c>
      <c r="L106" t="n">
        <v>40</v>
      </c>
      <c r="M106" s="550">
        <f>M105+I106-L106</f>
        <v/>
      </c>
      <c r="N106" t="inlineStr">
        <is>
          <t>--</t>
        </is>
      </c>
      <c r="O106" t="inlineStr">
        <is>
          <t>--</t>
        </is>
      </c>
      <c r="P106">
        <f>M106</f>
        <v/>
      </c>
      <c r="R106">
        <f>I106*Q106</f>
        <v/>
      </c>
      <c r="S106">
        <f>L106*Q106</f>
        <v/>
      </c>
      <c r="T106">
        <f>T105+R106-S106</f>
        <v/>
      </c>
    </row>
    <row r="107" ht="15" customHeight="1" s="335">
      <c r="B107" t="inlineStr">
        <is>
          <t>09/05/2024</t>
        </is>
      </c>
      <c r="C107" t="inlineStr">
        <is>
          <t>2825492</t>
        </is>
      </c>
      <c r="E107" t="inlineStr">
        <is>
          <t>ENTREGADO A MIGUEL VILLARPANDO MIRANDA</t>
        </is>
      </c>
      <c r="F107" t="inlineStr">
        <is>
          <t>LA</t>
        </is>
      </c>
      <c r="J107" t="n">
        <v>1527213</v>
      </c>
      <c r="K107" t="n">
        <v>1527244</v>
      </c>
      <c r="L107" t="n">
        <v>32</v>
      </c>
      <c r="M107" s="550">
        <f>M106+I107-L107</f>
        <v/>
      </c>
      <c r="N107" t="inlineStr">
        <is>
          <t>--</t>
        </is>
      </c>
      <c r="O107" t="inlineStr">
        <is>
          <t>--</t>
        </is>
      </c>
      <c r="P107">
        <f>M107</f>
        <v/>
      </c>
      <c r="R107">
        <f>I107*Q107</f>
        <v/>
      </c>
      <c r="S107">
        <f>L107*Q107</f>
        <v/>
      </c>
      <c r="T107">
        <f>T106+R107-S107</f>
        <v/>
      </c>
    </row>
    <row r="108" ht="15" customHeight="1" s="335">
      <c r="B108" t="inlineStr">
        <is>
          <t>09/05/2024</t>
        </is>
      </c>
      <c r="C108" t="inlineStr">
        <is>
          <t>2825492</t>
        </is>
      </c>
      <c r="E108" t="inlineStr">
        <is>
          <t>DEVOLUCION DE MIGUEL VILLARPANDO MIRANDA</t>
        </is>
      </c>
      <c r="F108" t="inlineStr">
        <is>
          <t>LA</t>
        </is>
      </c>
      <c r="G108" t="n">
        <v>1527444</v>
      </c>
      <c r="H108" t="n">
        <v>1527472</v>
      </c>
      <c r="I108" t="n">
        <v>29</v>
      </c>
      <c r="M108" s="550">
        <f>M107+I108-L108</f>
        <v/>
      </c>
      <c r="N108" t="inlineStr">
        <is>
          <t>--</t>
        </is>
      </c>
      <c r="O108" t="inlineStr">
        <is>
          <t>--</t>
        </is>
      </c>
      <c r="P108">
        <f>M108</f>
        <v/>
      </c>
      <c r="R108">
        <f>I108*Q108</f>
        <v/>
      </c>
      <c r="S108">
        <f>L108*Q108</f>
        <v/>
      </c>
      <c r="T108">
        <f>T107+R108-S108</f>
        <v/>
      </c>
    </row>
    <row r="109" ht="15" customHeight="1" s="335">
      <c r="B109" t="inlineStr">
        <is>
          <t>10/05/2024</t>
        </is>
      </c>
      <c r="C109" t="inlineStr">
        <is>
          <t>2826910</t>
        </is>
      </c>
      <c r="E109" t="inlineStr">
        <is>
          <t>ENTREGADO A ANELY CACERES PECHO</t>
        </is>
      </c>
      <c r="F109" t="inlineStr">
        <is>
          <t>LA</t>
        </is>
      </c>
      <c r="J109" t="n">
        <v>1527585</v>
      </c>
      <c r="K109" t="n">
        <v>1527664</v>
      </c>
      <c r="L109" t="n">
        <v>80</v>
      </c>
      <c r="M109" s="550">
        <f>M108+I109-L109</f>
        <v/>
      </c>
      <c r="N109" t="inlineStr">
        <is>
          <t>--</t>
        </is>
      </c>
      <c r="O109" t="inlineStr">
        <is>
          <t>--</t>
        </is>
      </c>
      <c r="P109">
        <f>M109</f>
        <v/>
      </c>
      <c r="R109">
        <f>I109*Q109</f>
        <v/>
      </c>
      <c r="S109">
        <f>L109*Q109</f>
        <v/>
      </c>
      <c r="T109">
        <f>T108+R109-S109</f>
        <v/>
      </c>
    </row>
    <row r="110" ht="15" customHeight="1" s="335">
      <c r="B110" t="inlineStr">
        <is>
          <t>10/05/2024</t>
        </is>
      </c>
      <c r="C110" t="inlineStr">
        <is>
          <t>2826910</t>
        </is>
      </c>
      <c r="E110" t="inlineStr">
        <is>
          <t>ENTREGADO A ANELY CACERES PECHO</t>
        </is>
      </c>
      <c r="F110" t="inlineStr">
        <is>
          <t>LA</t>
        </is>
      </c>
      <c r="J110" t="n">
        <v>1527505</v>
      </c>
      <c r="K110" t="n">
        <v>1527512</v>
      </c>
      <c r="L110" t="n">
        <v>8</v>
      </c>
      <c r="M110" s="550">
        <f>M109+I110-L110</f>
        <v/>
      </c>
      <c r="N110" t="inlineStr">
        <is>
          <t>--</t>
        </is>
      </c>
      <c r="O110" t="inlineStr">
        <is>
          <t>--</t>
        </is>
      </c>
      <c r="P110">
        <f>M110</f>
        <v/>
      </c>
      <c r="R110">
        <f>I110*Q110</f>
        <v/>
      </c>
      <c r="S110">
        <f>L110*Q110</f>
        <v/>
      </c>
      <c r="T110">
        <f>T109+R110-S110</f>
        <v/>
      </c>
    </row>
    <row r="111" ht="15" customHeight="1" s="335">
      <c r="B111" t="inlineStr">
        <is>
          <t>10/05/2024</t>
        </is>
      </c>
      <c r="C111" t="inlineStr">
        <is>
          <t>2826910</t>
        </is>
      </c>
      <c r="E111" t="inlineStr">
        <is>
          <t>DEVOLUCION DE ANELY CACERES PECHO</t>
        </is>
      </c>
      <c r="F111" t="inlineStr">
        <is>
          <t>LA</t>
        </is>
      </c>
      <c r="G111" t="n">
        <v>1527634</v>
      </c>
      <c r="H111" t="n">
        <v>1527664</v>
      </c>
      <c r="I111" t="n">
        <v>31</v>
      </c>
      <c r="M111" s="550">
        <f>M110+I111-L111</f>
        <v/>
      </c>
      <c r="N111" t="inlineStr">
        <is>
          <t>--</t>
        </is>
      </c>
      <c r="O111" t="inlineStr">
        <is>
          <t>--</t>
        </is>
      </c>
      <c r="P111">
        <f>M111</f>
        <v/>
      </c>
      <c r="R111">
        <f>I111*Q111</f>
        <v/>
      </c>
      <c r="S111">
        <f>L111*Q111</f>
        <v/>
      </c>
      <c r="T111">
        <f>T110+R111-S111</f>
        <v/>
      </c>
    </row>
    <row r="112" ht="15" customHeight="1" s="335">
      <c r="B112" t="inlineStr">
        <is>
          <t>10/05/2024</t>
        </is>
      </c>
      <c r="C112" t="inlineStr">
        <is>
          <t>2826932</t>
        </is>
      </c>
      <c r="E112" t="inlineStr">
        <is>
          <t>ENTREGADO A BOLIVIA MAR PALMERO TILILA</t>
        </is>
      </c>
      <c r="F112" t="inlineStr">
        <is>
          <t>LA</t>
        </is>
      </c>
      <c r="J112" t="n">
        <v>1527359</v>
      </c>
      <c r="K112" t="n">
        <v>1527360</v>
      </c>
      <c r="L112" t="n">
        <v>2</v>
      </c>
      <c r="M112" s="550">
        <f>M111+I112-L112</f>
        <v/>
      </c>
      <c r="N112" t="inlineStr">
        <is>
          <t>--</t>
        </is>
      </c>
      <c r="O112" t="inlineStr">
        <is>
          <t>--</t>
        </is>
      </c>
      <c r="P112">
        <f>M112</f>
        <v/>
      </c>
      <c r="R112">
        <f>I112*Q112</f>
        <v/>
      </c>
      <c r="S112">
        <f>L112*Q112</f>
        <v/>
      </c>
      <c r="T112">
        <f>T111+R112-S112</f>
        <v/>
      </c>
    </row>
    <row r="113" ht="15" customHeight="1" s="335">
      <c r="B113" t="inlineStr">
        <is>
          <t>10/05/2024</t>
        </is>
      </c>
      <c r="C113" t="inlineStr">
        <is>
          <t>2826932</t>
        </is>
      </c>
      <c r="E113" t="inlineStr">
        <is>
          <t>ENTREGADO A BOLIVIA MAR PALMERO TILILA</t>
        </is>
      </c>
      <c r="F113" t="inlineStr">
        <is>
          <t>LA</t>
        </is>
      </c>
      <c r="J113" t="n">
        <v>1527513</v>
      </c>
      <c r="K113" t="n">
        <v>1527544</v>
      </c>
      <c r="L113" t="n">
        <v>32</v>
      </c>
      <c r="M113" s="550">
        <f>M112+I113-L113</f>
        <v/>
      </c>
      <c r="N113" t="inlineStr">
        <is>
          <t>--</t>
        </is>
      </c>
      <c r="O113" t="inlineStr">
        <is>
          <t>--</t>
        </is>
      </c>
      <c r="P113">
        <f>M113</f>
        <v/>
      </c>
      <c r="R113">
        <f>I113*Q113</f>
        <v/>
      </c>
      <c r="S113">
        <f>L113*Q113</f>
        <v/>
      </c>
      <c r="T113">
        <f>T112+R113-S113</f>
        <v/>
      </c>
    </row>
    <row r="114" ht="15" customHeight="1" s="335">
      <c r="B114" t="inlineStr">
        <is>
          <t>10/05/2024</t>
        </is>
      </c>
      <c r="C114" t="inlineStr">
        <is>
          <t>2826932</t>
        </is>
      </c>
      <c r="E114" t="inlineStr">
        <is>
          <t>ENTREGADO A BOLIVIA MAR PALMERO TILILA</t>
        </is>
      </c>
      <c r="F114" t="inlineStr">
        <is>
          <t>LA</t>
        </is>
      </c>
      <c r="J114" t="n">
        <v>1527176</v>
      </c>
      <c r="K114" t="n">
        <v>1527204</v>
      </c>
      <c r="L114" t="n">
        <v>29</v>
      </c>
      <c r="M114" s="550">
        <f>M113+I114-L114</f>
        <v/>
      </c>
      <c r="N114" t="inlineStr">
        <is>
          <t>--</t>
        </is>
      </c>
      <c r="O114" t="inlineStr">
        <is>
          <t>--</t>
        </is>
      </c>
      <c r="P114">
        <f>M114</f>
        <v/>
      </c>
      <c r="R114">
        <f>I114*Q114</f>
        <v/>
      </c>
      <c r="S114">
        <f>L114*Q114</f>
        <v/>
      </c>
      <c r="T114">
        <f>T113+R114-S114</f>
        <v/>
      </c>
    </row>
    <row r="115" ht="15" customHeight="1" s="335">
      <c r="B115" t="inlineStr">
        <is>
          <t>10/05/2024</t>
        </is>
      </c>
      <c r="C115" t="inlineStr">
        <is>
          <t>2826932</t>
        </is>
      </c>
      <c r="E115" t="inlineStr">
        <is>
          <t>DEVOLUCION DE BOLIVIA MAR PALMERO TILILA</t>
        </is>
      </c>
      <c r="F115" t="inlineStr">
        <is>
          <t>LA</t>
        </is>
      </c>
      <c r="G115" t="n">
        <v>1527187</v>
      </c>
      <c r="H115" t="n">
        <v>1527204</v>
      </c>
      <c r="I115" t="n">
        <v>18</v>
      </c>
      <c r="M115" s="550">
        <f>M114+I115-L115</f>
        <v/>
      </c>
      <c r="N115" t="inlineStr">
        <is>
          <t>--</t>
        </is>
      </c>
      <c r="O115" t="inlineStr">
        <is>
          <t>--</t>
        </is>
      </c>
      <c r="P115">
        <f>M115</f>
        <v/>
      </c>
      <c r="R115">
        <f>I115*Q115</f>
        <v/>
      </c>
      <c r="S115">
        <f>L115*Q115</f>
        <v/>
      </c>
      <c r="T115">
        <f>T114+R115-S115</f>
        <v/>
      </c>
    </row>
    <row r="116" ht="15" customHeight="1" s="335">
      <c r="B116" t="inlineStr">
        <is>
          <t>10/05/2024</t>
        </is>
      </c>
      <c r="C116" t="inlineStr">
        <is>
          <t>2826906</t>
        </is>
      </c>
      <c r="E116" t="inlineStr">
        <is>
          <t>ENTREGADO A FELIX MARQUINA FERNANDEZ</t>
        </is>
      </c>
      <c r="F116" t="inlineStr">
        <is>
          <t>LA</t>
        </is>
      </c>
      <c r="J116" t="n">
        <v>1527545</v>
      </c>
      <c r="K116" t="n">
        <v>1527584</v>
      </c>
      <c r="L116" t="n">
        <v>40</v>
      </c>
      <c r="M116" s="550">
        <f>M115+I116-L116</f>
        <v/>
      </c>
      <c r="N116" t="inlineStr">
        <is>
          <t>--</t>
        </is>
      </c>
      <c r="O116" t="inlineStr">
        <is>
          <t>--</t>
        </is>
      </c>
      <c r="P116">
        <f>M116</f>
        <v/>
      </c>
      <c r="R116">
        <f>I116*Q116</f>
        <v/>
      </c>
      <c r="S116">
        <f>L116*Q116</f>
        <v/>
      </c>
      <c r="T116">
        <f>T115+R116-S116</f>
        <v/>
      </c>
    </row>
    <row r="117" ht="15" customHeight="1" s="335">
      <c r="B117" t="inlineStr">
        <is>
          <t>10/05/2024</t>
        </is>
      </c>
      <c r="C117" t="inlineStr">
        <is>
          <t>2826906</t>
        </is>
      </c>
      <c r="E117" t="inlineStr">
        <is>
          <t>ENTREGADO A FELIX MARQUINA FERNANDEZ</t>
        </is>
      </c>
      <c r="F117" t="inlineStr">
        <is>
          <t>LA</t>
        </is>
      </c>
      <c r="J117" t="n">
        <v>1527370</v>
      </c>
      <c r="K117" t="n">
        <v>1527400</v>
      </c>
      <c r="L117" t="n">
        <v>31</v>
      </c>
      <c r="M117" s="550">
        <f>M116+I117-L117</f>
        <v/>
      </c>
      <c r="N117" t="inlineStr">
        <is>
          <t>--</t>
        </is>
      </c>
      <c r="O117" t="inlineStr">
        <is>
          <t>--</t>
        </is>
      </c>
      <c r="P117">
        <f>M117</f>
        <v/>
      </c>
      <c r="R117">
        <f>I117*Q117</f>
        <v/>
      </c>
      <c r="S117">
        <f>L117*Q117</f>
        <v/>
      </c>
      <c r="T117">
        <f>T116+R117-S117</f>
        <v/>
      </c>
    </row>
    <row r="118" ht="15" customHeight="1" s="335">
      <c r="B118" t="inlineStr">
        <is>
          <t>10/05/2024</t>
        </is>
      </c>
      <c r="C118" t="inlineStr">
        <is>
          <t>2826906</t>
        </is>
      </c>
      <c r="E118" t="inlineStr">
        <is>
          <t>DEVOLUCION DE FELIX MARQUINA FERNANDEZ</t>
        </is>
      </c>
      <c r="F118" t="inlineStr">
        <is>
          <t>LA</t>
        </is>
      </c>
      <c r="G118" t="n">
        <v>1527561</v>
      </c>
      <c r="H118" t="n">
        <v>1527584</v>
      </c>
      <c r="I118" t="n">
        <v>24</v>
      </c>
      <c r="M118" s="550">
        <f>M117+I118-L118</f>
        <v/>
      </c>
      <c r="N118" t="inlineStr">
        <is>
          <t>--</t>
        </is>
      </c>
      <c r="O118" t="inlineStr">
        <is>
          <t>--</t>
        </is>
      </c>
      <c r="P118">
        <f>M118</f>
        <v/>
      </c>
      <c r="R118">
        <f>I118*Q118</f>
        <v/>
      </c>
      <c r="S118">
        <f>L118*Q118</f>
        <v/>
      </c>
      <c r="T118">
        <f>T117+R118-S118</f>
        <v/>
      </c>
    </row>
    <row r="119" ht="15" customHeight="1" s="335">
      <c r="B119" t="inlineStr">
        <is>
          <t>10/05/2024</t>
        </is>
      </c>
      <c r="C119" t="inlineStr">
        <is>
          <t>2827591</t>
        </is>
      </c>
      <c r="E119" t="inlineStr">
        <is>
          <t>ENTREGADO A MIGUEL ANGEL GARCIA ORTEGA</t>
        </is>
      </c>
      <c r="F119" t="inlineStr">
        <is>
          <t>LA</t>
        </is>
      </c>
      <c r="J119" t="n">
        <v>1527665</v>
      </c>
      <c r="K119" t="n">
        <v>1527724</v>
      </c>
      <c r="L119" t="n">
        <v>60</v>
      </c>
      <c r="M119" s="550">
        <f>M118+I119-L119</f>
        <v/>
      </c>
      <c r="N119" t="inlineStr">
        <is>
          <t>--</t>
        </is>
      </c>
      <c r="O119" t="inlineStr">
        <is>
          <t>--</t>
        </is>
      </c>
      <c r="P119">
        <f>M119</f>
        <v/>
      </c>
      <c r="R119">
        <f>I119*Q119</f>
        <v/>
      </c>
      <c r="S119">
        <f>L119*Q119</f>
        <v/>
      </c>
      <c r="T119">
        <f>T118+R119-S119</f>
        <v/>
      </c>
    </row>
    <row r="120" ht="15" customHeight="1" s="335">
      <c r="B120" t="inlineStr">
        <is>
          <t>10/05/2024</t>
        </is>
      </c>
      <c r="C120" t="inlineStr">
        <is>
          <t>2827591</t>
        </is>
      </c>
      <c r="E120" t="inlineStr">
        <is>
          <t>DEVOLUCION DE MIGUEL ANGEL GARCIA ORTEGA</t>
        </is>
      </c>
      <c r="F120" t="inlineStr">
        <is>
          <t>LA</t>
        </is>
      </c>
      <c r="G120" t="n">
        <v>1527707</v>
      </c>
      <c r="H120" t="n">
        <v>1527724</v>
      </c>
      <c r="I120" t="n">
        <v>18</v>
      </c>
      <c r="M120" s="550">
        <f>M119+I120-L120</f>
        <v/>
      </c>
      <c r="N120" t="inlineStr">
        <is>
          <t>--</t>
        </is>
      </c>
      <c r="O120" t="inlineStr">
        <is>
          <t>--</t>
        </is>
      </c>
      <c r="P120">
        <f>M120</f>
        <v/>
      </c>
      <c r="R120">
        <f>I120*Q120</f>
        <v/>
      </c>
      <c r="S120">
        <f>L120*Q120</f>
        <v/>
      </c>
      <c r="T120">
        <f>T119+R120-S120</f>
        <v/>
      </c>
    </row>
    <row r="121" ht="15" customHeight="1" s="335">
      <c r="B121" t="inlineStr">
        <is>
          <t>10/05/2024</t>
        </is>
      </c>
      <c r="C121" t="inlineStr">
        <is>
          <t>2826935</t>
        </is>
      </c>
      <c r="E121" t="inlineStr">
        <is>
          <t>ENTREGADO A MIGUEL VILLARPANDO MIRANDA</t>
        </is>
      </c>
      <c r="F121" t="inlineStr">
        <is>
          <t>LA</t>
        </is>
      </c>
      <c r="J121" t="n">
        <v>1527307</v>
      </c>
      <c r="K121" t="n">
        <v>1527312</v>
      </c>
      <c r="L121" t="n">
        <v>6</v>
      </c>
      <c r="M121" s="550">
        <f>M120+I121-L121</f>
        <v/>
      </c>
      <c r="N121" t="inlineStr">
        <is>
          <t>--</t>
        </is>
      </c>
      <c r="O121" t="inlineStr">
        <is>
          <t>--</t>
        </is>
      </c>
      <c r="P121">
        <f>M121</f>
        <v/>
      </c>
      <c r="R121">
        <f>I121*Q121</f>
        <v/>
      </c>
      <c r="S121">
        <f>L121*Q121</f>
        <v/>
      </c>
      <c r="T121">
        <f>T120+R121-S121</f>
        <v/>
      </c>
    </row>
    <row r="122" ht="15" customHeight="1" s="335">
      <c r="B122" t="inlineStr">
        <is>
          <t>10/05/2024</t>
        </is>
      </c>
      <c r="C122" t="inlineStr">
        <is>
          <t>2826935</t>
        </is>
      </c>
      <c r="E122" t="inlineStr">
        <is>
          <t>ENTREGADO A MIGUEL VILLARPANDO MIRANDA</t>
        </is>
      </c>
      <c r="F122" t="inlineStr">
        <is>
          <t>LA</t>
        </is>
      </c>
      <c r="J122" t="n">
        <v>1527444</v>
      </c>
      <c r="K122" t="n">
        <v>1527472</v>
      </c>
      <c r="L122" t="n">
        <v>29</v>
      </c>
      <c r="M122" s="550">
        <f>M121+I122-L122</f>
        <v/>
      </c>
      <c r="N122" t="inlineStr">
        <is>
          <t>--</t>
        </is>
      </c>
      <c r="O122" t="inlineStr">
        <is>
          <t>--</t>
        </is>
      </c>
      <c r="P122">
        <f>M122</f>
        <v/>
      </c>
      <c r="R122">
        <f>I122*Q122</f>
        <v/>
      </c>
      <c r="S122">
        <f>L122*Q122</f>
        <v/>
      </c>
      <c r="T122">
        <f>T121+R122-S122</f>
        <v/>
      </c>
    </row>
    <row r="123" ht="15" customHeight="1" s="335">
      <c r="B123" t="inlineStr">
        <is>
          <t>10/05/2024</t>
        </is>
      </c>
      <c r="C123" t="inlineStr">
        <is>
          <t>2826935</t>
        </is>
      </c>
      <c r="E123" t="inlineStr">
        <is>
          <t>ENTREGADO A MIGUEL VILLARPANDO MIRANDA</t>
        </is>
      </c>
      <c r="F123" t="inlineStr">
        <is>
          <t>LA</t>
        </is>
      </c>
      <c r="J123" t="n">
        <v>1527401</v>
      </c>
      <c r="K123" t="n">
        <v>1527432</v>
      </c>
      <c r="L123" t="n">
        <v>32</v>
      </c>
      <c r="M123" s="550">
        <f>M122+I123-L123</f>
        <v/>
      </c>
      <c r="N123" t="inlineStr">
        <is>
          <t>--</t>
        </is>
      </c>
      <c r="O123" t="inlineStr">
        <is>
          <t>--</t>
        </is>
      </c>
      <c r="P123">
        <f>M123</f>
        <v/>
      </c>
      <c r="R123">
        <f>I123*Q123</f>
        <v/>
      </c>
      <c r="S123">
        <f>L123*Q123</f>
        <v/>
      </c>
      <c r="T123">
        <f>T122+R123-S123</f>
        <v/>
      </c>
    </row>
    <row r="124" ht="15" customHeight="1" s="335">
      <c r="B124" t="inlineStr">
        <is>
          <t>10/05/2024</t>
        </is>
      </c>
      <c r="C124" t="inlineStr">
        <is>
          <t>2826935</t>
        </is>
      </c>
      <c r="E124" t="inlineStr">
        <is>
          <t>DEVOLUCION DE MIGUEL VILLARPANDO MIRANDA</t>
        </is>
      </c>
      <c r="F124" t="inlineStr">
        <is>
          <t>LA</t>
        </is>
      </c>
      <c r="G124" t="n">
        <v>1527452</v>
      </c>
      <c r="H124" t="n">
        <v>1527472</v>
      </c>
      <c r="I124" t="n">
        <v>21</v>
      </c>
      <c r="M124" s="550">
        <f>M123+I124-L124</f>
        <v/>
      </c>
      <c r="N124" t="inlineStr">
        <is>
          <t>--</t>
        </is>
      </c>
      <c r="O124" t="inlineStr">
        <is>
          <t>--</t>
        </is>
      </c>
      <c r="P124">
        <f>M124</f>
        <v/>
      </c>
      <c r="R124">
        <f>I124*Q124</f>
        <v/>
      </c>
      <c r="S124">
        <f>L124*Q124</f>
        <v/>
      </c>
      <c r="T124">
        <f>T123+R124-S124</f>
        <v/>
      </c>
    </row>
    <row r="125" ht="15" customHeight="1" s="335">
      <c r="B125" t="inlineStr">
        <is>
          <t>13/05/2024</t>
        </is>
      </c>
      <c r="C125" t="inlineStr">
        <is>
          <t>2829154</t>
        </is>
      </c>
      <c r="E125" t="inlineStr">
        <is>
          <t>ENTREGADO A ANELY CACERES PECHO</t>
        </is>
      </c>
      <c r="F125" t="inlineStr">
        <is>
          <t>LA</t>
        </is>
      </c>
      <c r="J125" t="n">
        <v>1527777</v>
      </c>
      <c r="K125" t="n">
        <v>1527816</v>
      </c>
      <c r="L125" t="n">
        <v>40</v>
      </c>
      <c r="M125" s="550">
        <f>M124+I125-L125</f>
        <v/>
      </c>
      <c r="N125" t="inlineStr">
        <is>
          <t>--</t>
        </is>
      </c>
      <c r="O125" t="inlineStr">
        <is>
          <t>--</t>
        </is>
      </c>
      <c r="P125">
        <f>M125</f>
        <v/>
      </c>
      <c r="R125">
        <f>I125*Q125</f>
        <v/>
      </c>
      <c r="S125">
        <f>L125*Q125</f>
        <v/>
      </c>
      <c r="T125">
        <f>T124+R125-S125</f>
        <v/>
      </c>
    </row>
    <row r="126" ht="15" customHeight="1" s="335">
      <c r="B126" t="inlineStr">
        <is>
          <t>13/05/2024</t>
        </is>
      </c>
      <c r="C126" t="inlineStr">
        <is>
          <t>2829154</t>
        </is>
      </c>
      <c r="E126" t="inlineStr">
        <is>
          <t>ENTREGADO A ANELY CACERES PECHO</t>
        </is>
      </c>
      <c r="F126" t="inlineStr">
        <is>
          <t>LA</t>
        </is>
      </c>
      <c r="J126" t="n">
        <v>1527634</v>
      </c>
      <c r="K126" t="n">
        <v>1527664</v>
      </c>
      <c r="L126" t="n">
        <v>31</v>
      </c>
      <c r="M126" s="550">
        <f>M125+I126-L126</f>
        <v/>
      </c>
      <c r="N126" t="inlineStr">
        <is>
          <t>--</t>
        </is>
      </c>
      <c r="O126" t="inlineStr">
        <is>
          <t>--</t>
        </is>
      </c>
      <c r="P126">
        <f>M126</f>
        <v/>
      </c>
      <c r="R126">
        <f>I126*Q126</f>
        <v/>
      </c>
      <c r="S126">
        <f>L126*Q126</f>
        <v/>
      </c>
      <c r="T126">
        <f>T125+R126-S126</f>
        <v/>
      </c>
    </row>
    <row r="127" ht="15" customHeight="1" s="335">
      <c r="B127" t="inlineStr">
        <is>
          <t>13/05/2024</t>
        </is>
      </c>
      <c r="C127" t="inlineStr">
        <is>
          <t>2829153</t>
        </is>
      </c>
      <c r="E127" t="inlineStr">
        <is>
          <t>ENTREGADO A FELIX MARQUINA FERNANDEZ</t>
        </is>
      </c>
      <c r="F127" t="inlineStr">
        <is>
          <t>LA</t>
        </is>
      </c>
      <c r="J127" t="n">
        <v>1527725</v>
      </c>
      <c r="K127" t="n">
        <v>1527776</v>
      </c>
      <c r="L127" t="n">
        <v>52</v>
      </c>
      <c r="M127" s="550">
        <f>M126+I127-L127</f>
        <v/>
      </c>
      <c r="N127" t="inlineStr">
        <is>
          <t>--</t>
        </is>
      </c>
      <c r="O127" t="inlineStr">
        <is>
          <t>--</t>
        </is>
      </c>
      <c r="P127">
        <f>M127</f>
        <v/>
      </c>
      <c r="R127">
        <f>I127*Q127</f>
        <v/>
      </c>
      <c r="S127">
        <f>L127*Q127</f>
        <v/>
      </c>
      <c r="T127">
        <f>T126+R127-S127</f>
        <v/>
      </c>
    </row>
    <row r="128" ht="15" customHeight="1" s="335">
      <c r="B128" t="inlineStr">
        <is>
          <t>13/05/2024</t>
        </is>
      </c>
      <c r="C128" t="inlineStr">
        <is>
          <t>2829153</t>
        </is>
      </c>
      <c r="E128" t="inlineStr">
        <is>
          <t>ENTREGADO A FELIX MARQUINA FERNANDEZ</t>
        </is>
      </c>
      <c r="F128" t="inlineStr">
        <is>
          <t>LA</t>
        </is>
      </c>
      <c r="J128" t="n">
        <v>1527561</v>
      </c>
      <c r="K128" t="n">
        <v>1527584</v>
      </c>
      <c r="L128" t="n">
        <v>24</v>
      </c>
      <c r="M128" s="550">
        <f>M127+I128-L128</f>
        <v/>
      </c>
      <c r="N128" t="inlineStr">
        <is>
          <t>--</t>
        </is>
      </c>
      <c r="O128" t="inlineStr">
        <is>
          <t>--</t>
        </is>
      </c>
      <c r="P128">
        <f>M128</f>
        <v/>
      </c>
      <c r="R128">
        <f>I128*Q128</f>
        <v/>
      </c>
      <c r="S128">
        <f>L128*Q128</f>
        <v/>
      </c>
      <c r="T128">
        <f>T127+R128-S128</f>
        <v/>
      </c>
    </row>
    <row r="129" ht="15" customHeight="1" s="335">
      <c r="B129" t="inlineStr">
        <is>
          <t>13/05/2024</t>
        </is>
      </c>
      <c r="C129" t="inlineStr">
        <is>
          <t>2829521</t>
        </is>
      </c>
      <c r="E129" t="inlineStr">
        <is>
          <t>ENTREGADO A FRANKLIN POZO HERRERA</t>
        </is>
      </c>
      <c r="F129" t="inlineStr">
        <is>
          <t>LA</t>
        </is>
      </c>
      <c r="J129" t="n">
        <v>1527917</v>
      </c>
      <c r="K129" t="n">
        <v>1527956</v>
      </c>
      <c r="L129" t="n">
        <v>40</v>
      </c>
      <c r="M129" s="550">
        <f>M128+I129-L129</f>
        <v/>
      </c>
      <c r="N129" t="inlineStr">
        <is>
          <t>--</t>
        </is>
      </c>
      <c r="O129" t="inlineStr">
        <is>
          <t>--</t>
        </is>
      </c>
      <c r="P129">
        <f>M129</f>
        <v/>
      </c>
      <c r="R129">
        <f>I129*Q129</f>
        <v/>
      </c>
      <c r="S129">
        <f>L129*Q129</f>
        <v/>
      </c>
      <c r="T129">
        <f>T128+R129-S129</f>
        <v/>
      </c>
    </row>
    <row r="130" ht="15" customHeight="1" s="335">
      <c r="B130" t="inlineStr">
        <is>
          <t>13/05/2024</t>
        </is>
      </c>
      <c r="C130" t="inlineStr">
        <is>
          <t>2829521</t>
        </is>
      </c>
      <c r="E130" t="inlineStr">
        <is>
          <t>ENTREGADO A FRANKLIN POZO HERRERA</t>
        </is>
      </c>
      <c r="F130" t="inlineStr">
        <is>
          <t>LA</t>
        </is>
      </c>
      <c r="J130" t="n">
        <v>1527187</v>
      </c>
      <c r="K130" t="n">
        <v>1527204</v>
      </c>
      <c r="L130" t="n">
        <v>18</v>
      </c>
      <c r="M130" s="550">
        <f>M129+I130-L130</f>
        <v/>
      </c>
      <c r="N130" t="inlineStr">
        <is>
          <t>--</t>
        </is>
      </c>
      <c r="O130" t="inlineStr">
        <is>
          <t>--</t>
        </is>
      </c>
      <c r="P130">
        <f>M130</f>
        <v/>
      </c>
      <c r="R130">
        <f>I130*Q130</f>
        <v/>
      </c>
      <c r="S130">
        <f>L130*Q130</f>
        <v/>
      </c>
      <c r="T130">
        <f>T129+R130-S130</f>
        <v/>
      </c>
    </row>
    <row r="131" ht="15" customHeight="1" s="335">
      <c r="B131" t="inlineStr">
        <is>
          <t>13/05/2024</t>
        </is>
      </c>
      <c r="C131" t="inlineStr">
        <is>
          <t>2829158</t>
        </is>
      </c>
      <c r="E131" t="inlineStr">
        <is>
          <t>ENTREGADO A MIGUEL ANGEL GARCIA ORTEGA</t>
        </is>
      </c>
      <c r="F131" t="inlineStr">
        <is>
          <t>LA</t>
        </is>
      </c>
      <c r="J131" t="n">
        <v>1527707</v>
      </c>
      <c r="K131" t="n">
        <v>1527724</v>
      </c>
      <c r="L131" t="n">
        <v>18</v>
      </c>
      <c r="M131" s="550">
        <f>M130+I131-L131</f>
        <v/>
      </c>
      <c r="N131" t="inlineStr">
        <is>
          <t>--</t>
        </is>
      </c>
      <c r="O131" t="inlineStr">
        <is>
          <t>--</t>
        </is>
      </c>
      <c r="P131">
        <f>M131</f>
        <v/>
      </c>
      <c r="R131">
        <f>I131*Q131</f>
        <v/>
      </c>
      <c r="S131">
        <f>L131*Q131</f>
        <v/>
      </c>
      <c r="T131">
        <f>T130+R131-S131</f>
        <v/>
      </c>
    </row>
    <row r="132" ht="15" customHeight="1" s="335">
      <c r="B132" t="inlineStr">
        <is>
          <t>13/05/2024</t>
        </is>
      </c>
      <c r="C132" t="inlineStr">
        <is>
          <t>2829158</t>
        </is>
      </c>
      <c r="E132" t="inlineStr">
        <is>
          <t>ENTREGADO A MIGUEL ANGEL GARCIA ORTEGA</t>
        </is>
      </c>
      <c r="F132" t="inlineStr">
        <is>
          <t>LA</t>
        </is>
      </c>
      <c r="J132" t="n">
        <v>1527865</v>
      </c>
      <c r="K132" t="n">
        <v>1527916</v>
      </c>
      <c r="L132" t="n">
        <v>52</v>
      </c>
      <c r="M132" s="550">
        <f>M131+I132-L132</f>
        <v/>
      </c>
      <c r="N132" t="inlineStr">
        <is>
          <t>--</t>
        </is>
      </c>
      <c r="O132" t="inlineStr">
        <is>
          <t>--</t>
        </is>
      </c>
      <c r="P132">
        <f>M132</f>
        <v/>
      </c>
      <c r="R132">
        <f>I132*Q132</f>
        <v/>
      </c>
      <c r="S132">
        <f>L132*Q132</f>
        <v/>
      </c>
      <c r="T132">
        <f>T131+R132-S132</f>
        <v/>
      </c>
    </row>
    <row r="133" ht="15" customHeight="1" s="335">
      <c r="B133" t="inlineStr">
        <is>
          <t>13/05/2024</t>
        </is>
      </c>
      <c r="C133" t="inlineStr">
        <is>
          <t>2829157</t>
        </is>
      </c>
      <c r="E133" t="inlineStr">
        <is>
          <t>ENTREGADO A MIGUEL VILLARPANDO MIRANDA</t>
        </is>
      </c>
      <c r="F133" t="inlineStr">
        <is>
          <t>LA</t>
        </is>
      </c>
      <c r="J133" t="n">
        <v>1527452</v>
      </c>
      <c r="K133" t="n">
        <v>1527472</v>
      </c>
      <c r="L133" t="n">
        <v>21</v>
      </c>
      <c r="M133" s="550">
        <f>M132+I133-L133</f>
        <v/>
      </c>
      <c r="N133" t="inlineStr">
        <is>
          <t>--</t>
        </is>
      </c>
      <c r="O133" t="inlineStr">
        <is>
          <t>--</t>
        </is>
      </c>
      <c r="P133">
        <f>M133</f>
        <v/>
      </c>
      <c r="R133">
        <f>I133*Q133</f>
        <v/>
      </c>
      <c r="S133">
        <f>L133*Q133</f>
        <v/>
      </c>
      <c r="T133">
        <f>T132+R133-S133</f>
        <v/>
      </c>
    </row>
    <row r="134" ht="15" customHeight="1" s="335">
      <c r="B134" t="inlineStr">
        <is>
          <t>13/05/2024</t>
        </is>
      </c>
      <c r="C134" t="inlineStr">
        <is>
          <t>2829157</t>
        </is>
      </c>
      <c r="E134" t="inlineStr">
        <is>
          <t>ENTREGADO A MIGUEL VILLARPANDO MIRANDA</t>
        </is>
      </c>
      <c r="F134" t="inlineStr">
        <is>
          <t>LA</t>
        </is>
      </c>
      <c r="J134" t="n">
        <v>1527817</v>
      </c>
      <c r="K134" t="n">
        <v>1527864</v>
      </c>
      <c r="L134" t="n">
        <v>48</v>
      </c>
      <c r="M134" s="550">
        <f>M133+I134-L134</f>
        <v/>
      </c>
      <c r="N134" t="inlineStr">
        <is>
          <t>--</t>
        </is>
      </c>
      <c r="O134" t="inlineStr">
        <is>
          <t>--</t>
        </is>
      </c>
      <c r="P134">
        <f>M134</f>
        <v/>
      </c>
      <c r="R134">
        <f>I134*Q134</f>
        <v/>
      </c>
      <c r="S134">
        <f>L134*Q134</f>
        <v/>
      </c>
      <c r="T134">
        <f>T133+R134-S134</f>
        <v/>
      </c>
    </row>
    <row r="135" ht="15" customHeight="1" s="335"/>
    <row r="136" ht="15" customHeight="1" s="335"/>
    <row r="137" ht="15" customHeight="1" s="335"/>
    <row r="138" ht="15" customHeight="1" s="335"/>
    <row r="139" ht="15" customHeight="1" s="335"/>
    <row r="140" ht="15" customHeight="1" s="335"/>
    <row r="141" ht="15" customHeight="1" s="335"/>
    <row r="142" ht="15" customHeight="1" s="335"/>
    <row r="143" ht="15" customHeight="1" s="335"/>
    <row r="144" ht="15" customHeight="1" s="335"/>
    <row r="145" ht="15" customHeight="1" s="335"/>
    <row r="146" ht="15" customHeight="1" s="335"/>
    <row r="147" ht="15" customHeight="1" s="335"/>
    <row r="148" ht="15" customHeight="1" s="335"/>
    <row r="149" ht="15" customHeight="1" s="335"/>
    <row r="150" ht="15" customHeight="1" s="335"/>
    <row r="151" ht="15" customHeight="1" s="335"/>
    <row r="152" ht="15" customHeight="1" s="335"/>
    <row r="153" ht="15" customHeight="1" s="335"/>
    <row r="154" ht="15" customHeight="1" s="335"/>
    <row r="155" ht="15" customHeight="1" s="335"/>
    <row r="156" ht="15" customHeight="1" s="335"/>
    <row r="157" ht="15" customHeight="1" s="335"/>
    <row r="158" ht="15" customHeight="1" s="335"/>
    <row r="159" ht="15" customHeight="1" s="335"/>
    <row r="160" ht="15" customHeight="1" s="335"/>
    <row r="161" ht="15" customHeight="1" s="335"/>
    <row r="162" ht="15" customHeight="1" s="335"/>
    <row r="163" ht="15" customHeight="1" s="335"/>
    <row r="164" ht="15" customHeight="1" s="335"/>
    <row r="165" ht="15" customHeight="1" s="335"/>
    <row r="166" ht="15" customHeight="1" s="335"/>
    <row r="167" ht="15" customHeight="1" s="335"/>
    <row r="168" ht="15" customHeight="1" s="335"/>
    <row r="169" ht="15" customHeight="1" s="335"/>
    <row r="170" ht="15" customHeight="1" s="335"/>
    <row r="171" ht="15" customHeight="1" s="335"/>
    <row r="172" ht="15" customHeight="1" s="335"/>
    <row r="173" ht="15" customHeight="1" s="335"/>
    <row r="174" ht="15" customHeight="1" s="335"/>
    <row r="175" ht="15" customHeight="1" s="335"/>
    <row r="176" ht="15" customHeight="1" s="335"/>
    <row r="177" ht="15" customHeight="1" s="335"/>
    <row r="178" ht="15" customHeight="1" s="335"/>
    <row r="179" ht="15" customHeight="1" s="335"/>
    <row r="180" ht="15" customHeight="1" s="335"/>
    <row r="181" ht="15" customHeight="1" s="335"/>
    <row r="182" ht="15" customHeight="1" s="335"/>
    <row r="183" ht="15" customHeight="1" s="335"/>
    <row r="184" ht="15" customHeight="1" s="335"/>
    <row r="185" ht="15" customHeight="1" s="335"/>
    <row r="186" ht="15" customHeight="1" s="335"/>
    <row r="187" ht="15" customHeight="1" s="335"/>
    <row r="188" ht="15" customHeight="1" s="335"/>
    <row r="189" ht="15" customHeight="1" s="335"/>
    <row r="190" ht="15" customHeight="1" s="335"/>
    <row r="191" ht="15" customHeight="1" s="335"/>
    <row r="192" ht="15" customHeight="1" s="335"/>
    <row r="193" ht="15" customHeight="1" s="335"/>
    <row r="194" ht="15" customHeight="1" s="335"/>
    <row r="195" ht="15" customHeight="1" s="335"/>
    <row r="196" ht="15" customHeight="1" s="335"/>
    <row r="197" ht="15" customHeight="1" s="335"/>
    <row r="198" ht="15" customHeight="1" s="335"/>
    <row r="199" ht="15" customHeight="1" s="335"/>
    <row r="200" ht="15" customHeight="1" s="335"/>
    <row r="201" ht="15" customHeight="1" s="335"/>
    <row r="202" ht="15" customHeight="1" s="335"/>
    <row r="203" ht="15" customHeight="1" s="335"/>
    <row r="204" ht="15" customHeight="1" s="335"/>
    <row r="205" ht="15" customHeight="1" s="335"/>
    <row r="206" ht="15" customHeight="1" s="335"/>
    <row r="207" ht="15" customHeight="1" s="335"/>
    <row r="208" ht="15" customHeight="1" s="335"/>
    <row r="209" ht="15" customHeight="1" s="335"/>
    <row r="210" ht="15" customHeight="1" s="335"/>
    <row r="211" ht="15" customHeight="1" s="335"/>
    <row r="212" ht="15" customHeight="1" s="335"/>
    <row r="213" ht="15" customHeight="1" s="335"/>
    <row r="214" ht="15" customHeight="1" s="335"/>
    <row r="215" ht="15" customHeight="1" s="335"/>
    <row r="216" ht="15" customHeight="1" s="335"/>
    <row r="217" ht="15" customHeight="1" s="335"/>
    <row r="218" ht="15" customHeight="1" s="335"/>
    <row r="219" ht="15" customHeight="1" s="335"/>
    <row r="220" ht="15" customHeight="1" s="335"/>
    <row r="221" ht="15" customHeight="1" s="335"/>
    <row r="222" ht="15" customHeight="1" s="335"/>
    <row r="223" ht="15" customHeight="1" s="335"/>
    <row r="224" ht="15" customHeight="1" s="335"/>
    <row r="225" ht="15" customHeight="1" s="335"/>
    <row r="226" ht="15" customHeight="1" s="335"/>
    <row r="227" ht="15" customHeight="1" s="335"/>
    <row r="228" ht="15" customHeight="1" s="335"/>
    <row r="229" ht="15" customHeight="1" s="335"/>
    <row r="230" ht="15" customHeight="1" s="335"/>
    <row r="231" ht="15" customHeight="1" s="335"/>
    <row r="232" ht="15" customHeight="1" s="335"/>
    <row r="233" ht="15" customHeight="1" s="335"/>
    <row r="234" ht="15" customHeight="1" s="335"/>
    <row r="235" ht="15" customHeight="1" s="335"/>
    <row r="236" ht="15" customHeight="1" s="335"/>
    <row r="237" ht="15" customHeight="1" s="335"/>
    <row r="238" ht="15" customHeight="1" s="335"/>
    <row r="239" ht="15" customHeight="1" s="335"/>
    <row r="240" ht="15" customHeight="1" s="335"/>
    <row r="241" ht="15" customHeight="1" s="335"/>
    <row r="242" ht="15" customHeight="1" s="335"/>
    <row r="243" ht="15" customHeight="1" s="335"/>
    <row r="244" ht="15" customHeight="1" s="335"/>
    <row r="245" ht="15" customHeight="1" s="335"/>
    <row r="246" ht="15" customHeight="1" s="335"/>
    <row r="247" ht="15" customHeight="1" s="335"/>
    <row r="248" ht="15" customHeight="1" s="335"/>
    <row r="249" ht="15" customHeight="1" s="335"/>
    <row r="250" ht="15" customHeight="1" s="335"/>
    <row r="251" ht="15" customHeight="1" s="335"/>
    <row r="252" ht="15" customHeight="1" s="335"/>
    <row r="253" ht="15" customHeight="1" s="335"/>
    <row r="254" ht="15" customHeight="1" s="335"/>
    <row r="255" ht="15" customHeight="1" s="335"/>
    <row r="256" ht="15" customHeight="1" s="335"/>
    <row r="257" ht="15" customHeight="1" s="335"/>
    <row r="258" ht="15" customHeight="1" s="335"/>
    <row r="259" ht="15" customHeight="1" s="335"/>
    <row r="260" ht="15" customHeight="1" s="335"/>
    <row r="261" ht="15" customHeight="1" s="335"/>
    <row r="262" ht="15" customHeight="1" s="335"/>
    <row r="263" ht="15" customHeight="1" s="335"/>
    <row r="264" ht="15" customHeight="1" s="335"/>
    <row r="265" ht="15" customHeight="1" s="335"/>
    <row r="266" ht="15" customHeight="1" s="335"/>
    <row r="267" ht="15" customHeight="1" s="335"/>
    <row r="268" ht="15" customHeight="1" s="335"/>
    <row r="269" ht="15" customHeight="1" s="335"/>
    <row r="270" ht="15" customHeight="1" s="335"/>
    <row r="271" ht="15" customHeight="1" s="335"/>
    <row r="272" ht="15" customHeight="1" s="335"/>
    <row r="273" ht="15" customHeight="1" s="335"/>
    <row r="274" ht="15" customHeight="1" s="335"/>
    <row r="275" ht="15" customHeight="1" s="335"/>
    <row r="276" ht="15" customHeight="1" s="335"/>
    <row r="277" ht="15" customHeight="1" s="335"/>
    <row r="278" ht="15" customHeight="1" s="335"/>
    <row r="279" ht="15" customHeight="1" s="335"/>
    <row r="280" ht="15" customHeight="1" s="335"/>
    <row r="281" ht="15" customHeight="1" s="335"/>
    <row r="282" ht="15" customHeight="1" s="335"/>
    <row r="283" ht="15" customHeight="1" s="335"/>
    <row r="284" ht="15" customHeight="1" s="335"/>
    <row r="285" ht="15" customHeight="1" s="335"/>
    <row r="286" ht="15" customHeight="1" s="335"/>
    <row r="287" ht="15" customHeight="1" s="335"/>
    <row r="288" ht="15" customHeight="1" s="335"/>
    <row r="289" ht="15" customHeight="1" s="335"/>
    <row r="290" ht="15" customHeight="1" s="335"/>
    <row r="291" ht="15" customHeight="1" s="335"/>
    <row r="292" ht="15" customHeight="1" s="335"/>
    <row r="293" ht="15" customHeight="1" s="335"/>
    <row r="294" ht="15" customHeight="1" s="335"/>
    <row r="295" ht="15" customHeight="1" s="335"/>
    <row r="296" ht="15" customHeight="1" s="335"/>
    <row r="297" ht="15" customHeight="1" s="335"/>
    <row r="298" ht="15" customHeight="1" s="335"/>
    <row r="299" ht="15" customHeight="1" s="335"/>
    <row r="300" ht="15" customHeight="1" s="335"/>
    <row r="301" ht="15" customHeight="1" s="335"/>
    <row r="302" ht="15" customHeight="1" s="335"/>
    <row r="303" ht="15" customHeight="1" s="335"/>
    <row r="304" ht="15" customHeight="1" s="335"/>
    <row r="305" ht="15" customHeight="1" s="335"/>
    <row r="306" ht="15" customHeight="1" s="335"/>
    <row r="307" ht="15" customHeight="1" s="335"/>
    <row r="308" ht="15" customHeight="1" s="335"/>
    <row r="309" ht="15" customHeight="1" s="335"/>
    <row r="310" ht="15" customHeight="1" s="335"/>
    <row r="311" ht="15" customHeight="1" s="335"/>
    <row r="312" ht="15" customHeight="1" s="335"/>
    <row r="313" ht="15" customHeight="1" s="335"/>
    <row r="314" ht="15" customHeight="1" s="335"/>
    <row r="315" ht="15" customHeight="1" s="335"/>
    <row r="316" ht="15" customHeight="1" s="335"/>
    <row r="317" ht="15" customHeight="1" s="335"/>
    <row r="318" ht="15" customHeight="1" s="335"/>
    <row r="319" ht="15" customHeight="1" s="335"/>
    <row r="320" ht="15" customHeight="1" s="335"/>
    <row r="321" ht="15" customHeight="1" s="335"/>
    <row r="322" ht="15" customHeight="1" s="335"/>
    <row r="323" ht="15" customHeight="1" s="335"/>
    <row r="324" ht="15" customHeight="1" s="335"/>
    <row r="325" ht="15" customHeight="1" s="335"/>
    <row r="326" ht="15" customHeight="1" s="335"/>
    <row r="327" ht="15" customHeight="1" s="335"/>
    <row r="328" ht="15" customHeight="1" s="335"/>
    <row r="329" ht="15" customHeight="1" s="335"/>
    <row r="330" ht="15" customHeight="1" s="335"/>
    <row r="331" ht="15" customHeight="1" s="335"/>
    <row r="332" ht="15" customHeight="1" s="335"/>
    <row r="333" ht="15" customHeight="1" s="335"/>
    <row r="334" ht="15" customHeight="1" s="335"/>
    <row r="335" ht="15" customHeight="1" s="335"/>
    <row r="336" ht="15" customHeight="1" s="335"/>
    <row r="337" ht="15" customHeight="1" s="335"/>
    <row r="338" ht="15" customHeight="1" s="335"/>
    <row r="339" ht="15" customHeight="1" s="335"/>
    <row r="340" ht="15" customHeight="1" s="335"/>
    <row r="341" ht="15" customHeight="1" s="335"/>
    <row r="342" ht="15" customHeight="1" s="335"/>
    <row r="343" ht="15" customHeight="1" s="335"/>
    <row r="344" ht="15" customHeight="1" s="335"/>
    <row r="345" ht="15" customHeight="1" s="335"/>
    <row r="346" ht="15" customHeight="1" s="335"/>
    <row r="347" ht="15" customHeight="1" s="335"/>
    <row r="348" ht="15" customHeight="1" s="335"/>
    <row r="349" ht="15" customHeight="1" s="335"/>
    <row r="350" ht="15" customHeight="1" s="335"/>
    <row r="351" ht="15" customHeight="1" s="335"/>
    <row r="352" ht="15" customHeight="1" s="335"/>
    <row r="353" ht="15" customHeight="1" s="335"/>
    <row r="354" ht="15" customHeight="1" s="335"/>
    <row r="355" ht="15" customHeight="1" s="335"/>
    <row r="356" ht="15" customHeight="1" s="335"/>
    <row r="357" ht="15" customHeight="1" s="335"/>
    <row r="358" ht="15" customHeight="1" s="335"/>
    <row r="359" ht="15" customHeight="1" s="335"/>
    <row r="360" ht="15" customHeight="1" s="335"/>
    <row r="361" ht="15" customHeight="1" s="335"/>
    <row r="362" ht="15" customHeight="1" s="335"/>
    <row r="363" ht="15" customHeight="1" s="335"/>
    <row r="364" ht="15" customHeight="1" s="335"/>
    <row r="365" ht="15" customHeight="1" s="335"/>
    <row r="366" ht="15" customHeight="1" s="335"/>
    <row r="367" ht="15" customHeight="1" s="335"/>
    <row r="368" ht="15" customHeight="1" s="335"/>
    <row r="369" ht="15" customHeight="1" s="335"/>
    <row r="370" ht="15" customHeight="1" s="335"/>
    <row r="371" ht="15" customHeight="1" s="335"/>
    <row r="372" ht="15" customHeight="1" s="335"/>
    <row r="373" ht="15" customHeight="1" s="335"/>
    <row r="374" ht="15" customHeight="1" s="335"/>
    <row r="375" ht="15" customHeight="1" s="335"/>
    <row r="376" ht="15" customHeight="1" s="335"/>
    <row r="377" ht="15" customHeight="1" s="335"/>
    <row r="378" ht="15" customHeight="1" s="335"/>
    <row r="379" ht="15" customHeight="1" s="335"/>
    <row r="380" ht="15" customHeight="1" s="335"/>
    <row r="381" ht="15" customHeight="1" s="335"/>
    <row r="382" ht="15" customHeight="1" s="335"/>
    <row r="383" ht="15" customHeight="1" s="335"/>
    <row r="384" ht="15" customHeight="1" s="335"/>
    <row r="385" ht="15" customHeight="1" s="335"/>
    <row r="386" ht="15" customHeight="1" s="335"/>
    <row r="387" ht="15" customHeight="1" s="335"/>
    <row r="388" ht="15" customHeight="1" s="335"/>
    <row r="389" ht="15" customHeight="1" s="335"/>
    <row r="390" ht="15" customHeight="1" s="335"/>
    <row r="391" ht="15" customHeight="1" s="335"/>
    <row r="392" ht="15" customHeight="1" s="335"/>
    <row r="393" ht="15" customHeight="1" s="335"/>
    <row r="394" ht="15" customHeight="1" s="335"/>
    <row r="395" ht="15" customHeight="1" s="335"/>
    <row r="396" ht="15" customHeight="1" s="335"/>
    <row r="397" ht="15" customHeight="1" s="335"/>
    <row r="398" ht="15" customHeight="1" s="335"/>
    <row r="399" ht="15" customHeight="1" s="335"/>
    <row r="400" ht="15" customHeight="1" s="335"/>
    <row r="401" ht="15" customHeight="1" s="335"/>
    <row r="402" ht="15" customHeight="1" s="335"/>
    <row r="403" ht="15" customHeight="1" s="335"/>
    <row r="404" ht="15" customHeight="1" s="335"/>
    <row r="405" ht="15" customHeight="1" s="335"/>
    <row r="406" ht="15" customHeight="1" s="335"/>
    <row r="407" ht="15" customHeight="1" s="335"/>
    <row r="408" ht="15" customHeight="1" s="335"/>
    <row r="409" ht="15" customHeight="1" s="335"/>
    <row r="410" ht="15" customHeight="1" s="335"/>
    <row r="411" ht="15" customHeight="1" s="335"/>
    <row r="412" ht="15" customHeight="1" s="335"/>
    <row r="413" ht="15" customHeight="1" s="335"/>
    <row r="414" ht="15" customHeight="1" s="335"/>
    <row r="415" ht="15" customHeight="1" s="335"/>
    <row r="416" ht="15" customHeight="1" s="335"/>
    <row r="417" ht="15" customHeight="1" s="335"/>
    <row r="418" ht="15" customHeight="1" s="335"/>
    <row r="419" ht="15" customHeight="1" s="335"/>
    <row r="420" ht="15" customHeight="1" s="335"/>
    <row r="421" ht="15" customHeight="1" s="335"/>
    <row r="422" ht="15" customHeight="1" s="335"/>
    <row r="423" ht="15" customHeight="1" s="335"/>
    <row r="424" ht="15" customHeight="1" s="335"/>
    <row r="425" ht="15" customHeight="1" s="335"/>
    <row r="426" ht="15" customHeight="1" s="335"/>
    <row r="427" ht="15" customHeight="1" s="335"/>
    <row r="428" ht="15" customHeight="1" s="335"/>
    <row r="429" ht="15" customHeight="1" s="335"/>
    <row r="430" ht="15" customHeight="1" s="335"/>
    <row r="431" ht="15" customHeight="1" s="335"/>
    <row r="432" ht="15" customHeight="1" s="335"/>
    <row r="433" ht="15" customHeight="1" s="335"/>
    <row r="434" ht="15" customHeight="1" s="335"/>
    <row r="435" ht="15" customHeight="1" s="335"/>
  </sheetData>
  <mergeCells count="8">
    <mergeCell ref="F13:F14"/>
    <mergeCell ref="M13:M14"/>
    <mergeCell ref="A13:A14"/>
    <mergeCell ref="B13:B14"/>
    <mergeCell ref="Q13:Q14"/>
    <mergeCell ref="J13:L13"/>
    <mergeCell ref="R13:T13"/>
    <mergeCell ref="C13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Hoja2">
    <outlinePr summaryBelow="1" summaryRight="1"/>
    <pageSetUpPr fitToPage="1"/>
  </sheetPr>
  <dimension ref="A2:AI535"/>
  <sheetViews>
    <sheetView view="pageBreakPreview" topLeftCell="A223" zoomScale="90" zoomScaleNormal="100" zoomScaleSheetLayoutView="90" zoomScalePageLayoutView="55" workbookViewId="0">
      <selection activeCell="X520" sqref="X520"/>
    </sheetView>
  </sheetViews>
  <sheetFormatPr baseColWidth="10" defaultRowHeight="12.75"/>
  <cols>
    <col width="0.42578125" customWidth="1" style="377" min="1" max="1"/>
    <col hidden="1" style="377" min="2" max="2"/>
    <col width="1.7109375" customWidth="1" style="377" min="3" max="3"/>
    <col width="0.5703125" customWidth="1" style="377" min="4" max="4"/>
    <col width="3.7109375" customWidth="1" style="377" min="5" max="5"/>
    <col width="22.85546875" customWidth="1" style="377" min="6" max="6"/>
    <col width="20.42578125" customWidth="1" style="377" min="7" max="7"/>
    <col hidden="1" style="377" min="8" max="8"/>
    <col width="6.140625" customWidth="1" style="377" min="9" max="9"/>
    <col width="2.28515625" customWidth="1" style="377" min="10" max="10"/>
    <col width="0.5703125" customWidth="1" style="377" min="11" max="11"/>
    <col width="4.140625" customWidth="1" style="377" min="12" max="12"/>
    <col width="7.7109375" customWidth="1" style="377" min="13" max="13"/>
    <col width="2.85546875" customWidth="1" style="377" min="14" max="14"/>
    <col hidden="1" style="377" min="15" max="15"/>
    <col width="7.5703125" customWidth="1" style="377" min="16" max="16"/>
    <col width="7.140625" customWidth="1" style="377" min="17" max="17"/>
    <col width="4.42578125" customWidth="1" style="377" min="18" max="18"/>
    <col width="2.7109375" customWidth="1" style="377" min="19" max="19"/>
    <col width="4" customWidth="1" style="150" min="20" max="20"/>
    <col width="5.140625" customWidth="1" style="150" min="21" max="21"/>
    <col width="7.42578125" customWidth="1" style="377" min="22" max="22"/>
    <col width="8.85546875" customWidth="1" style="377" min="23" max="23"/>
    <col width="10.5703125" customWidth="1" style="377" min="24" max="24"/>
    <col width="0.5703125" customWidth="1" style="377" min="25" max="25"/>
    <col width="7.140625" customWidth="1" style="377" min="26" max="26"/>
    <col hidden="1" style="377" min="27" max="27"/>
    <col width="9.85546875" customWidth="1" style="377" min="28" max="28"/>
    <col width="6.140625" customWidth="1" style="377" min="29" max="29"/>
    <col width="7.42578125" customWidth="1" style="377" min="30" max="30"/>
    <col width="10.28515625" customWidth="1" style="377" min="31" max="31"/>
    <col width="3.7109375" customWidth="1" style="377" min="32" max="32"/>
    <col hidden="1" style="377" min="33" max="33"/>
    <col width="0.140625" customWidth="1" style="377" min="34" max="34"/>
    <col width="5.7109375" customWidth="1" style="377" min="35" max="35"/>
    <col hidden="1" style="377" min="36" max="36"/>
    <col width="9.140625" customWidth="1" style="377" min="37" max="256"/>
    <col width="0.42578125" customWidth="1" style="377" min="257" max="257"/>
    <col hidden="1" style="377" min="258" max="258"/>
    <col width="1.7109375" customWidth="1" style="377" min="259" max="259"/>
    <col width="0.5703125" customWidth="1" style="377" min="260" max="260"/>
    <col width="2.42578125" customWidth="1" style="377" min="261" max="261"/>
    <col width="15.85546875" customWidth="1" style="377" min="262" max="262"/>
    <col width="12.140625" customWidth="1" style="377" min="263" max="263"/>
    <col hidden="1" style="377" min="264" max="264"/>
    <col width="6.140625" customWidth="1" style="377" min="265" max="265"/>
    <col width="2.28515625" customWidth="1" style="377" min="266" max="266"/>
    <col width="0.5703125" customWidth="1" style="377" min="267" max="267"/>
    <col width="3.140625" customWidth="1" style="377" min="268" max="268"/>
    <col width="6.140625" customWidth="1" style="377" min="269" max="269"/>
    <col width="2.85546875" customWidth="1" style="377" min="270" max="270"/>
    <col hidden="1" style="377" min="271" max="271"/>
    <col width="4" customWidth="1" style="377" min="272" max="272"/>
    <col width="6.140625" customWidth="1" style="377" min="273" max="273"/>
    <col width="4.42578125" customWidth="1" style="377" min="274" max="274"/>
    <col width="1.5703125" customWidth="1" style="377" min="275" max="275"/>
    <col width="5.140625" customWidth="1" style="377" min="276" max="276"/>
    <col width="1.7109375" customWidth="1" style="377" min="277" max="277"/>
    <col width="6.140625" customWidth="1" style="377" min="278" max="279"/>
    <col width="7.28515625" customWidth="1" style="377" min="280" max="280"/>
    <col width="0.5703125" customWidth="1" style="377" min="281" max="281"/>
    <col width="7.140625" customWidth="1" style="377" min="282" max="282"/>
    <col hidden="1" style="377" min="283" max="283"/>
    <col width="4.85546875" customWidth="1" style="377" min="284" max="284"/>
    <col width="6.140625" customWidth="1" style="377" min="285" max="286"/>
    <col width="7.140625" customWidth="1" style="377" min="287" max="287"/>
    <col width="3.7109375" customWidth="1" style="377" min="288" max="288"/>
    <col hidden="1" style="377" min="289" max="289"/>
    <col width="0.140625" customWidth="1" style="377" min="290" max="290"/>
    <col width="5.7109375" customWidth="1" style="377" min="291" max="291"/>
    <col hidden="1" style="377" min="292" max="292"/>
    <col width="9.140625" customWidth="1" style="377" min="293" max="512"/>
    <col width="0.42578125" customWidth="1" style="377" min="513" max="513"/>
    <col hidden="1" style="377" min="514" max="514"/>
    <col width="1.7109375" customWidth="1" style="377" min="515" max="515"/>
    <col width="0.5703125" customWidth="1" style="377" min="516" max="516"/>
    <col width="2.42578125" customWidth="1" style="377" min="517" max="517"/>
    <col width="15.85546875" customWidth="1" style="377" min="518" max="518"/>
    <col width="12.140625" customWidth="1" style="377" min="519" max="519"/>
    <col hidden="1" style="377" min="520" max="520"/>
    <col width="6.140625" customWidth="1" style="377" min="521" max="521"/>
    <col width="2.28515625" customWidth="1" style="377" min="522" max="522"/>
    <col width="0.5703125" customWidth="1" style="377" min="523" max="523"/>
    <col width="3.140625" customWidth="1" style="377" min="524" max="524"/>
    <col width="6.140625" customWidth="1" style="377" min="525" max="525"/>
    <col width="2.85546875" customWidth="1" style="377" min="526" max="526"/>
    <col hidden="1" style="377" min="527" max="527"/>
    <col width="4" customWidth="1" style="377" min="528" max="528"/>
    <col width="6.140625" customWidth="1" style="377" min="529" max="529"/>
    <col width="4.42578125" customWidth="1" style="377" min="530" max="530"/>
    <col width="1.5703125" customWidth="1" style="377" min="531" max="531"/>
    <col width="5.140625" customWidth="1" style="377" min="532" max="532"/>
    <col width="1.7109375" customWidth="1" style="377" min="533" max="533"/>
    <col width="6.140625" customWidth="1" style="377" min="534" max="535"/>
    <col width="7.28515625" customWidth="1" style="377" min="536" max="536"/>
    <col width="0.5703125" customWidth="1" style="377" min="537" max="537"/>
    <col width="7.140625" customWidth="1" style="377" min="538" max="538"/>
    <col hidden="1" style="377" min="539" max="539"/>
    <col width="4.85546875" customWidth="1" style="377" min="540" max="540"/>
    <col width="6.140625" customWidth="1" style="377" min="541" max="542"/>
    <col width="7.140625" customWidth="1" style="377" min="543" max="543"/>
    <col width="3.7109375" customWidth="1" style="377" min="544" max="544"/>
    <col hidden="1" style="377" min="545" max="545"/>
    <col width="0.140625" customWidth="1" style="377" min="546" max="546"/>
    <col width="5.7109375" customWidth="1" style="377" min="547" max="547"/>
    <col hidden="1" style="377" min="548" max="548"/>
    <col width="9.140625" customWidth="1" style="377" min="549" max="768"/>
    <col width="0.42578125" customWidth="1" style="377" min="769" max="769"/>
    <col hidden="1" style="377" min="770" max="770"/>
    <col width="1.7109375" customWidth="1" style="377" min="771" max="771"/>
    <col width="0.5703125" customWidth="1" style="377" min="772" max="772"/>
    <col width="2.42578125" customWidth="1" style="377" min="773" max="773"/>
    <col width="15.85546875" customWidth="1" style="377" min="774" max="774"/>
    <col width="12.140625" customWidth="1" style="377" min="775" max="775"/>
    <col hidden="1" style="377" min="776" max="776"/>
    <col width="6.140625" customWidth="1" style="377" min="777" max="777"/>
    <col width="2.28515625" customWidth="1" style="377" min="778" max="778"/>
    <col width="0.5703125" customWidth="1" style="377" min="779" max="779"/>
    <col width="3.140625" customWidth="1" style="377" min="780" max="780"/>
    <col width="6.140625" customWidth="1" style="377" min="781" max="781"/>
    <col width="2.85546875" customWidth="1" style="377" min="782" max="782"/>
    <col hidden="1" style="377" min="783" max="783"/>
    <col width="4" customWidth="1" style="377" min="784" max="784"/>
    <col width="6.140625" customWidth="1" style="377" min="785" max="785"/>
    <col width="4.42578125" customWidth="1" style="377" min="786" max="786"/>
    <col width="1.5703125" customWidth="1" style="377" min="787" max="787"/>
    <col width="5.140625" customWidth="1" style="377" min="788" max="788"/>
    <col width="1.7109375" customWidth="1" style="377" min="789" max="789"/>
    <col width="6.140625" customWidth="1" style="377" min="790" max="791"/>
    <col width="7.28515625" customWidth="1" style="377" min="792" max="792"/>
    <col width="0.5703125" customWidth="1" style="377" min="793" max="793"/>
    <col width="7.140625" customWidth="1" style="377" min="794" max="794"/>
    <col hidden="1" style="377" min="795" max="795"/>
    <col width="4.85546875" customWidth="1" style="377" min="796" max="796"/>
    <col width="6.140625" customWidth="1" style="377" min="797" max="798"/>
    <col width="7.140625" customWidth="1" style="377" min="799" max="799"/>
    <col width="3.7109375" customWidth="1" style="377" min="800" max="800"/>
    <col hidden="1" style="377" min="801" max="801"/>
    <col width="0.140625" customWidth="1" style="377" min="802" max="802"/>
    <col width="5.7109375" customWidth="1" style="377" min="803" max="803"/>
    <col hidden="1" style="377" min="804" max="804"/>
    <col width="9.140625" customWidth="1" style="377" min="805" max="1024"/>
    <col width="0.42578125" customWidth="1" style="377" min="1025" max="1025"/>
    <col hidden="1" style="377" min="1026" max="1026"/>
    <col width="1.7109375" customWidth="1" style="377" min="1027" max="1027"/>
    <col width="0.5703125" customWidth="1" style="377" min="1028" max="1028"/>
    <col width="2.42578125" customWidth="1" style="377" min="1029" max="1029"/>
    <col width="15.85546875" customWidth="1" style="377" min="1030" max="1030"/>
    <col width="12.140625" customWidth="1" style="377" min="1031" max="1031"/>
    <col hidden="1" style="377" min="1032" max="1032"/>
    <col width="6.140625" customWidth="1" style="377" min="1033" max="1033"/>
    <col width="2.28515625" customWidth="1" style="377" min="1034" max="1034"/>
    <col width="0.5703125" customWidth="1" style="377" min="1035" max="1035"/>
    <col width="3.140625" customWidth="1" style="377" min="1036" max="1036"/>
    <col width="6.140625" customWidth="1" style="377" min="1037" max="1037"/>
    <col width="2.85546875" customWidth="1" style="377" min="1038" max="1038"/>
    <col hidden="1" style="377" min="1039" max="1039"/>
    <col width="4" customWidth="1" style="377" min="1040" max="1040"/>
    <col width="6.140625" customWidth="1" style="377" min="1041" max="1041"/>
    <col width="4.42578125" customWidth="1" style="377" min="1042" max="1042"/>
    <col width="1.5703125" customWidth="1" style="377" min="1043" max="1043"/>
    <col width="5.140625" customWidth="1" style="377" min="1044" max="1044"/>
    <col width="1.7109375" customWidth="1" style="377" min="1045" max="1045"/>
    <col width="6.140625" customWidth="1" style="377" min="1046" max="1047"/>
    <col width="7.28515625" customWidth="1" style="377" min="1048" max="1048"/>
    <col width="0.5703125" customWidth="1" style="377" min="1049" max="1049"/>
    <col width="7.140625" customWidth="1" style="377" min="1050" max="1050"/>
    <col hidden="1" style="377" min="1051" max="1051"/>
    <col width="4.85546875" customWidth="1" style="377" min="1052" max="1052"/>
    <col width="6.140625" customWidth="1" style="377" min="1053" max="1054"/>
    <col width="7.140625" customWidth="1" style="377" min="1055" max="1055"/>
    <col width="3.7109375" customWidth="1" style="377" min="1056" max="1056"/>
    <col hidden="1" style="377" min="1057" max="1057"/>
    <col width="0.140625" customWidth="1" style="377" min="1058" max="1058"/>
    <col width="5.7109375" customWidth="1" style="377" min="1059" max="1059"/>
    <col hidden="1" style="377" min="1060" max="1060"/>
    <col width="9.140625" customWidth="1" style="377" min="1061" max="1280"/>
    <col width="0.42578125" customWidth="1" style="377" min="1281" max="1281"/>
    <col hidden="1" style="377" min="1282" max="1282"/>
    <col width="1.7109375" customWidth="1" style="377" min="1283" max="1283"/>
    <col width="0.5703125" customWidth="1" style="377" min="1284" max="1284"/>
    <col width="2.42578125" customWidth="1" style="377" min="1285" max="1285"/>
    <col width="15.85546875" customWidth="1" style="377" min="1286" max="1286"/>
    <col width="12.140625" customWidth="1" style="377" min="1287" max="1287"/>
    <col hidden="1" style="377" min="1288" max="1288"/>
    <col width="6.140625" customWidth="1" style="377" min="1289" max="1289"/>
    <col width="2.28515625" customWidth="1" style="377" min="1290" max="1290"/>
    <col width="0.5703125" customWidth="1" style="377" min="1291" max="1291"/>
    <col width="3.140625" customWidth="1" style="377" min="1292" max="1292"/>
    <col width="6.140625" customWidth="1" style="377" min="1293" max="1293"/>
    <col width="2.85546875" customWidth="1" style="377" min="1294" max="1294"/>
    <col hidden="1" style="377" min="1295" max="1295"/>
    <col width="4" customWidth="1" style="377" min="1296" max="1296"/>
    <col width="6.140625" customWidth="1" style="377" min="1297" max="1297"/>
    <col width="4.42578125" customWidth="1" style="377" min="1298" max="1298"/>
    <col width="1.5703125" customWidth="1" style="377" min="1299" max="1299"/>
    <col width="5.140625" customWidth="1" style="377" min="1300" max="1300"/>
    <col width="1.7109375" customWidth="1" style="377" min="1301" max="1301"/>
    <col width="6.140625" customWidth="1" style="377" min="1302" max="1303"/>
    <col width="7.28515625" customWidth="1" style="377" min="1304" max="1304"/>
    <col width="0.5703125" customWidth="1" style="377" min="1305" max="1305"/>
    <col width="7.140625" customWidth="1" style="377" min="1306" max="1306"/>
    <col hidden="1" style="377" min="1307" max="1307"/>
    <col width="4.85546875" customWidth="1" style="377" min="1308" max="1308"/>
    <col width="6.140625" customWidth="1" style="377" min="1309" max="1310"/>
    <col width="7.140625" customWidth="1" style="377" min="1311" max="1311"/>
    <col width="3.7109375" customWidth="1" style="377" min="1312" max="1312"/>
    <col hidden="1" style="377" min="1313" max="1313"/>
    <col width="0.140625" customWidth="1" style="377" min="1314" max="1314"/>
    <col width="5.7109375" customWidth="1" style="377" min="1315" max="1315"/>
    <col hidden="1" style="377" min="1316" max="1316"/>
    <col width="9.140625" customWidth="1" style="377" min="1317" max="1536"/>
    <col width="0.42578125" customWidth="1" style="377" min="1537" max="1537"/>
    <col hidden="1" style="377" min="1538" max="1538"/>
    <col width="1.7109375" customWidth="1" style="377" min="1539" max="1539"/>
    <col width="0.5703125" customWidth="1" style="377" min="1540" max="1540"/>
    <col width="2.42578125" customWidth="1" style="377" min="1541" max="1541"/>
    <col width="15.85546875" customWidth="1" style="377" min="1542" max="1542"/>
    <col width="12.140625" customWidth="1" style="377" min="1543" max="1543"/>
    <col hidden="1" style="377" min="1544" max="1544"/>
    <col width="6.140625" customWidth="1" style="377" min="1545" max="1545"/>
    <col width="2.28515625" customWidth="1" style="377" min="1546" max="1546"/>
    <col width="0.5703125" customWidth="1" style="377" min="1547" max="1547"/>
    <col width="3.140625" customWidth="1" style="377" min="1548" max="1548"/>
    <col width="6.140625" customWidth="1" style="377" min="1549" max="1549"/>
    <col width="2.85546875" customWidth="1" style="377" min="1550" max="1550"/>
    <col hidden="1" style="377" min="1551" max="1551"/>
    <col width="4" customWidth="1" style="377" min="1552" max="1552"/>
    <col width="6.140625" customWidth="1" style="377" min="1553" max="1553"/>
    <col width="4.42578125" customWidth="1" style="377" min="1554" max="1554"/>
    <col width="1.5703125" customWidth="1" style="377" min="1555" max="1555"/>
    <col width="5.140625" customWidth="1" style="377" min="1556" max="1556"/>
    <col width="1.7109375" customWidth="1" style="377" min="1557" max="1557"/>
    <col width="6.140625" customWidth="1" style="377" min="1558" max="1559"/>
    <col width="7.28515625" customWidth="1" style="377" min="1560" max="1560"/>
    <col width="0.5703125" customWidth="1" style="377" min="1561" max="1561"/>
    <col width="7.140625" customWidth="1" style="377" min="1562" max="1562"/>
    <col hidden="1" style="377" min="1563" max="1563"/>
    <col width="4.85546875" customWidth="1" style="377" min="1564" max="1564"/>
    <col width="6.140625" customWidth="1" style="377" min="1565" max="1566"/>
    <col width="7.140625" customWidth="1" style="377" min="1567" max="1567"/>
    <col width="3.7109375" customWidth="1" style="377" min="1568" max="1568"/>
    <col hidden="1" style="377" min="1569" max="1569"/>
    <col width="0.140625" customWidth="1" style="377" min="1570" max="1570"/>
    <col width="5.7109375" customWidth="1" style="377" min="1571" max="1571"/>
    <col hidden="1" style="377" min="1572" max="1572"/>
    <col width="9.140625" customWidth="1" style="377" min="1573" max="1792"/>
    <col width="0.42578125" customWidth="1" style="377" min="1793" max="1793"/>
    <col hidden="1" style="377" min="1794" max="1794"/>
    <col width="1.7109375" customWidth="1" style="377" min="1795" max="1795"/>
    <col width="0.5703125" customWidth="1" style="377" min="1796" max="1796"/>
    <col width="2.42578125" customWidth="1" style="377" min="1797" max="1797"/>
    <col width="15.85546875" customWidth="1" style="377" min="1798" max="1798"/>
    <col width="12.140625" customWidth="1" style="377" min="1799" max="1799"/>
    <col hidden="1" style="377" min="1800" max="1800"/>
    <col width="6.140625" customWidth="1" style="377" min="1801" max="1801"/>
    <col width="2.28515625" customWidth="1" style="377" min="1802" max="1802"/>
    <col width="0.5703125" customWidth="1" style="377" min="1803" max="1803"/>
    <col width="3.140625" customWidth="1" style="377" min="1804" max="1804"/>
    <col width="6.140625" customWidth="1" style="377" min="1805" max="1805"/>
    <col width="2.85546875" customWidth="1" style="377" min="1806" max="1806"/>
    <col hidden="1" style="377" min="1807" max="1807"/>
    <col width="4" customWidth="1" style="377" min="1808" max="1808"/>
    <col width="6.140625" customWidth="1" style="377" min="1809" max="1809"/>
    <col width="4.42578125" customWidth="1" style="377" min="1810" max="1810"/>
    <col width="1.5703125" customWidth="1" style="377" min="1811" max="1811"/>
    <col width="5.140625" customWidth="1" style="377" min="1812" max="1812"/>
    <col width="1.7109375" customWidth="1" style="377" min="1813" max="1813"/>
    <col width="6.140625" customWidth="1" style="377" min="1814" max="1815"/>
    <col width="7.28515625" customWidth="1" style="377" min="1816" max="1816"/>
    <col width="0.5703125" customWidth="1" style="377" min="1817" max="1817"/>
    <col width="7.140625" customWidth="1" style="377" min="1818" max="1818"/>
    <col hidden="1" style="377" min="1819" max="1819"/>
    <col width="4.85546875" customWidth="1" style="377" min="1820" max="1820"/>
    <col width="6.140625" customWidth="1" style="377" min="1821" max="1822"/>
    <col width="7.140625" customWidth="1" style="377" min="1823" max="1823"/>
    <col width="3.7109375" customWidth="1" style="377" min="1824" max="1824"/>
    <col hidden="1" style="377" min="1825" max="1825"/>
    <col width="0.140625" customWidth="1" style="377" min="1826" max="1826"/>
    <col width="5.7109375" customWidth="1" style="377" min="1827" max="1827"/>
    <col hidden="1" style="377" min="1828" max="1828"/>
    <col width="9.140625" customWidth="1" style="377" min="1829" max="2048"/>
    <col width="0.42578125" customWidth="1" style="377" min="2049" max="2049"/>
    <col hidden="1" style="377" min="2050" max="2050"/>
    <col width="1.7109375" customWidth="1" style="377" min="2051" max="2051"/>
    <col width="0.5703125" customWidth="1" style="377" min="2052" max="2052"/>
    <col width="2.42578125" customWidth="1" style="377" min="2053" max="2053"/>
    <col width="15.85546875" customWidth="1" style="377" min="2054" max="2054"/>
    <col width="12.140625" customWidth="1" style="377" min="2055" max="2055"/>
    <col hidden="1" style="377" min="2056" max="2056"/>
    <col width="6.140625" customWidth="1" style="377" min="2057" max="2057"/>
    <col width="2.28515625" customWidth="1" style="377" min="2058" max="2058"/>
    <col width="0.5703125" customWidth="1" style="377" min="2059" max="2059"/>
    <col width="3.140625" customWidth="1" style="377" min="2060" max="2060"/>
    <col width="6.140625" customWidth="1" style="377" min="2061" max="2061"/>
    <col width="2.85546875" customWidth="1" style="377" min="2062" max="2062"/>
    <col hidden="1" style="377" min="2063" max="2063"/>
    <col width="4" customWidth="1" style="377" min="2064" max="2064"/>
    <col width="6.140625" customWidth="1" style="377" min="2065" max="2065"/>
    <col width="4.42578125" customWidth="1" style="377" min="2066" max="2066"/>
    <col width="1.5703125" customWidth="1" style="377" min="2067" max="2067"/>
    <col width="5.140625" customWidth="1" style="377" min="2068" max="2068"/>
    <col width="1.7109375" customWidth="1" style="377" min="2069" max="2069"/>
    <col width="6.140625" customWidth="1" style="377" min="2070" max="2071"/>
    <col width="7.28515625" customWidth="1" style="377" min="2072" max="2072"/>
    <col width="0.5703125" customWidth="1" style="377" min="2073" max="2073"/>
    <col width="7.140625" customWidth="1" style="377" min="2074" max="2074"/>
    <col hidden="1" style="377" min="2075" max="2075"/>
    <col width="4.85546875" customWidth="1" style="377" min="2076" max="2076"/>
    <col width="6.140625" customWidth="1" style="377" min="2077" max="2078"/>
    <col width="7.140625" customWidth="1" style="377" min="2079" max="2079"/>
    <col width="3.7109375" customWidth="1" style="377" min="2080" max="2080"/>
    <col hidden="1" style="377" min="2081" max="2081"/>
    <col width="0.140625" customWidth="1" style="377" min="2082" max="2082"/>
    <col width="5.7109375" customWidth="1" style="377" min="2083" max="2083"/>
    <col hidden="1" style="377" min="2084" max="2084"/>
    <col width="9.140625" customWidth="1" style="377" min="2085" max="2304"/>
    <col width="0.42578125" customWidth="1" style="377" min="2305" max="2305"/>
    <col hidden="1" style="377" min="2306" max="2306"/>
    <col width="1.7109375" customWidth="1" style="377" min="2307" max="2307"/>
    <col width="0.5703125" customWidth="1" style="377" min="2308" max="2308"/>
    <col width="2.42578125" customWidth="1" style="377" min="2309" max="2309"/>
    <col width="15.85546875" customWidth="1" style="377" min="2310" max="2310"/>
    <col width="12.140625" customWidth="1" style="377" min="2311" max="2311"/>
    <col hidden="1" style="377" min="2312" max="2312"/>
    <col width="6.140625" customWidth="1" style="377" min="2313" max="2313"/>
    <col width="2.28515625" customWidth="1" style="377" min="2314" max="2314"/>
    <col width="0.5703125" customWidth="1" style="377" min="2315" max="2315"/>
    <col width="3.140625" customWidth="1" style="377" min="2316" max="2316"/>
    <col width="6.140625" customWidth="1" style="377" min="2317" max="2317"/>
    <col width="2.85546875" customWidth="1" style="377" min="2318" max="2318"/>
    <col hidden="1" style="377" min="2319" max="2319"/>
    <col width="4" customWidth="1" style="377" min="2320" max="2320"/>
    <col width="6.140625" customWidth="1" style="377" min="2321" max="2321"/>
    <col width="4.42578125" customWidth="1" style="377" min="2322" max="2322"/>
    <col width="1.5703125" customWidth="1" style="377" min="2323" max="2323"/>
    <col width="5.140625" customWidth="1" style="377" min="2324" max="2324"/>
    <col width="1.7109375" customWidth="1" style="377" min="2325" max="2325"/>
    <col width="6.140625" customWidth="1" style="377" min="2326" max="2327"/>
    <col width="7.28515625" customWidth="1" style="377" min="2328" max="2328"/>
    <col width="0.5703125" customWidth="1" style="377" min="2329" max="2329"/>
    <col width="7.140625" customWidth="1" style="377" min="2330" max="2330"/>
    <col hidden="1" style="377" min="2331" max="2331"/>
    <col width="4.85546875" customWidth="1" style="377" min="2332" max="2332"/>
    <col width="6.140625" customWidth="1" style="377" min="2333" max="2334"/>
    <col width="7.140625" customWidth="1" style="377" min="2335" max="2335"/>
    <col width="3.7109375" customWidth="1" style="377" min="2336" max="2336"/>
    <col hidden="1" style="377" min="2337" max="2337"/>
    <col width="0.140625" customWidth="1" style="377" min="2338" max="2338"/>
    <col width="5.7109375" customWidth="1" style="377" min="2339" max="2339"/>
    <col hidden="1" style="377" min="2340" max="2340"/>
    <col width="9.140625" customWidth="1" style="377" min="2341" max="2560"/>
    <col width="0.42578125" customWidth="1" style="377" min="2561" max="2561"/>
    <col hidden="1" style="377" min="2562" max="2562"/>
    <col width="1.7109375" customWidth="1" style="377" min="2563" max="2563"/>
    <col width="0.5703125" customWidth="1" style="377" min="2564" max="2564"/>
    <col width="2.42578125" customWidth="1" style="377" min="2565" max="2565"/>
    <col width="15.85546875" customWidth="1" style="377" min="2566" max="2566"/>
    <col width="12.140625" customWidth="1" style="377" min="2567" max="2567"/>
    <col hidden="1" style="377" min="2568" max="2568"/>
    <col width="6.140625" customWidth="1" style="377" min="2569" max="2569"/>
    <col width="2.28515625" customWidth="1" style="377" min="2570" max="2570"/>
    <col width="0.5703125" customWidth="1" style="377" min="2571" max="2571"/>
    <col width="3.140625" customWidth="1" style="377" min="2572" max="2572"/>
    <col width="6.140625" customWidth="1" style="377" min="2573" max="2573"/>
    <col width="2.85546875" customWidth="1" style="377" min="2574" max="2574"/>
    <col hidden="1" style="377" min="2575" max="2575"/>
    <col width="4" customWidth="1" style="377" min="2576" max="2576"/>
    <col width="6.140625" customWidth="1" style="377" min="2577" max="2577"/>
    <col width="4.42578125" customWidth="1" style="377" min="2578" max="2578"/>
    <col width="1.5703125" customWidth="1" style="377" min="2579" max="2579"/>
    <col width="5.140625" customWidth="1" style="377" min="2580" max="2580"/>
    <col width="1.7109375" customWidth="1" style="377" min="2581" max="2581"/>
    <col width="6.140625" customWidth="1" style="377" min="2582" max="2583"/>
    <col width="7.28515625" customWidth="1" style="377" min="2584" max="2584"/>
    <col width="0.5703125" customWidth="1" style="377" min="2585" max="2585"/>
    <col width="7.140625" customWidth="1" style="377" min="2586" max="2586"/>
    <col hidden="1" style="377" min="2587" max="2587"/>
    <col width="4.85546875" customWidth="1" style="377" min="2588" max="2588"/>
    <col width="6.140625" customWidth="1" style="377" min="2589" max="2590"/>
    <col width="7.140625" customWidth="1" style="377" min="2591" max="2591"/>
    <col width="3.7109375" customWidth="1" style="377" min="2592" max="2592"/>
    <col hidden="1" style="377" min="2593" max="2593"/>
    <col width="0.140625" customWidth="1" style="377" min="2594" max="2594"/>
    <col width="5.7109375" customWidth="1" style="377" min="2595" max="2595"/>
    <col hidden="1" style="377" min="2596" max="2596"/>
    <col width="9.140625" customWidth="1" style="377" min="2597" max="2816"/>
    <col width="0.42578125" customWidth="1" style="377" min="2817" max="2817"/>
    <col hidden="1" style="377" min="2818" max="2818"/>
    <col width="1.7109375" customWidth="1" style="377" min="2819" max="2819"/>
    <col width="0.5703125" customWidth="1" style="377" min="2820" max="2820"/>
    <col width="2.42578125" customWidth="1" style="377" min="2821" max="2821"/>
    <col width="15.85546875" customWidth="1" style="377" min="2822" max="2822"/>
    <col width="12.140625" customWidth="1" style="377" min="2823" max="2823"/>
    <col hidden="1" style="377" min="2824" max="2824"/>
    <col width="6.140625" customWidth="1" style="377" min="2825" max="2825"/>
    <col width="2.28515625" customWidth="1" style="377" min="2826" max="2826"/>
    <col width="0.5703125" customWidth="1" style="377" min="2827" max="2827"/>
    <col width="3.140625" customWidth="1" style="377" min="2828" max="2828"/>
    <col width="6.140625" customWidth="1" style="377" min="2829" max="2829"/>
    <col width="2.85546875" customWidth="1" style="377" min="2830" max="2830"/>
    <col hidden="1" style="377" min="2831" max="2831"/>
    <col width="4" customWidth="1" style="377" min="2832" max="2832"/>
    <col width="6.140625" customWidth="1" style="377" min="2833" max="2833"/>
    <col width="4.42578125" customWidth="1" style="377" min="2834" max="2834"/>
    <col width="1.5703125" customWidth="1" style="377" min="2835" max="2835"/>
    <col width="5.140625" customWidth="1" style="377" min="2836" max="2836"/>
    <col width="1.7109375" customWidth="1" style="377" min="2837" max="2837"/>
    <col width="6.140625" customWidth="1" style="377" min="2838" max="2839"/>
    <col width="7.28515625" customWidth="1" style="377" min="2840" max="2840"/>
    <col width="0.5703125" customWidth="1" style="377" min="2841" max="2841"/>
    <col width="7.140625" customWidth="1" style="377" min="2842" max="2842"/>
    <col hidden="1" style="377" min="2843" max="2843"/>
    <col width="4.85546875" customWidth="1" style="377" min="2844" max="2844"/>
    <col width="6.140625" customWidth="1" style="377" min="2845" max="2846"/>
    <col width="7.140625" customWidth="1" style="377" min="2847" max="2847"/>
    <col width="3.7109375" customWidth="1" style="377" min="2848" max="2848"/>
    <col hidden="1" style="377" min="2849" max="2849"/>
    <col width="0.140625" customWidth="1" style="377" min="2850" max="2850"/>
    <col width="5.7109375" customWidth="1" style="377" min="2851" max="2851"/>
    <col hidden="1" style="377" min="2852" max="2852"/>
    <col width="9.140625" customWidth="1" style="377" min="2853" max="3072"/>
    <col width="0.42578125" customWidth="1" style="377" min="3073" max="3073"/>
    <col hidden="1" style="377" min="3074" max="3074"/>
    <col width="1.7109375" customWidth="1" style="377" min="3075" max="3075"/>
    <col width="0.5703125" customWidth="1" style="377" min="3076" max="3076"/>
    <col width="2.42578125" customWidth="1" style="377" min="3077" max="3077"/>
    <col width="15.85546875" customWidth="1" style="377" min="3078" max="3078"/>
    <col width="12.140625" customWidth="1" style="377" min="3079" max="3079"/>
    <col hidden="1" style="377" min="3080" max="3080"/>
    <col width="6.140625" customWidth="1" style="377" min="3081" max="3081"/>
    <col width="2.28515625" customWidth="1" style="377" min="3082" max="3082"/>
    <col width="0.5703125" customWidth="1" style="377" min="3083" max="3083"/>
    <col width="3.140625" customWidth="1" style="377" min="3084" max="3084"/>
    <col width="6.140625" customWidth="1" style="377" min="3085" max="3085"/>
    <col width="2.85546875" customWidth="1" style="377" min="3086" max="3086"/>
    <col hidden="1" style="377" min="3087" max="3087"/>
    <col width="4" customWidth="1" style="377" min="3088" max="3088"/>
    <col width="6.140625" customWidth="1" style="377" min="3089" max="3089"/>
    <col width="4.42578125" customWidth="1" style="377" min="3090" max="3090"/>
    <col width="1.5703125" customWidth="1" style="377" min="3091" max="3091"/>
    <col width="5.140625" customWidth="1" style="377" min="3092" max="3092"/>
    <col width="1.7109375" customWidth="1" style="377" min="3093" max="3093"/>
    <col width="6.140625" customWidth="1" style="377" min="3094" max="3095"/>
    <col width="7.28515625" customWidth="1" style="377" min="3096" max="3096"/>
    <col width="0.5703125" customWidth="1" style="377" min="3097" max="3097"/>
    <col width="7.140625" customWidth="1" style="377" min="3098" max="3098"/>
    <col hidden="1" style="377" min="3099" max="3099"/>
    <col width="4.85546875" customWidth="1" style="377" min="3100" max="3100"/>
    <col width="6.140625" customWidth="1" style="377" min="3101" max="3102"/>
    <col width="7.140625" customWidth="1" style="377" min="3103" max="3103"/>
    <col width="3.7109375" customWidth="1" style="377" min="3104" max="3104"/>
    <col hidden="1" style="377" min="3105" max="3105"/>
    <col width="0.140625" customWidth="1" style="377" min="3106" max="3106"/>
    <col width="5.7109375" customWidth="1" style="377" min="3107" max="3107"/>
    <col hidden="1" style="377" min="3108" max="3108"/>
    <col width="9.140625" customWidth="1" style="377" min="3109" max="3328"/>
    <col width="0.42578125" customWidth="1" style="377" min="3329" max="3329"/>
    <col hidden="1" style="377" min="3330" max="3330"/>
    <col width="1.7109375" customWidth="1" style="377" min="3331" max="3331"/>
    <col width="0.5703125" customWidth="1" style="377" min="3332" max="3332"/>
    <col width="2.42578125" customWidth="1" style="377" min="3333" max="3333"/>
    <col width="15.85546875" customWidth="1" style="377" min="3334" max="3334"/>
    <col width="12.140625" customWidth="1" style="377" min="3335" max="3335"/>
    <col hidden="1" style="377" min="3336" max="3336"/>
    <col width="6.140625" customWidth="1" style="377" min="3337" max="3337"/>
    <col width="2.28515625" customWidth="1" style="377" min="3338" max="3338"/>
    <col width="0.5703125" customWidth="1" style="377" min="3339" max="3339"/>
    <col width="3.140625" customWidth="1" style="377" min="3340" max="3340"/>
    <col width="6.140625" customWidth="1" style="377" min="3341" max="3341"/>
    <col width="2.85546875" customWidth="1" style="377" min="3342" max="3342"/>
    <col hidden="1" style="377" min="3343" max="3343"/>
    <col width="4" customWidth="1" style="377" min="3344" max="3344"/>
    <col width="6.140625" customWidth="1" style="377" min="3345" max="3345"/>
    <col width="4.42578125" customWidth="1" style="377" min="3346" max="3346"/>
    <col width="1.5703125" customWidth="1" style="377" min="3347" max="3347"/>
    <col width="5.140625" customWidth="1" style="377" min="3348" max="3348"/>
    <col width="1.7109375" customWidth="1" style="377" min="3349" max="3349"/>
    <col width="6.140625" customWidth="1" style="377" min="3350" max="3351"/>
    <col width="7.28515625" customWidth="1" style="377" min="3352" max="3352"/>
    <col width="0.5703125" customWidth="1" style="377" min="3353" max="3353"/>
    <col width="7.140625" customWidth="1" style="377" min="3354" max="3354"/>
    <col hidden="1" style="377" min="3355" max="3355"/>
    <col width="4.85546875" customWidth="1" style="377" min="3356" max="3356"/>
    <col width="6.140625" customWidth="1" style="377" min="3357" max="3358"/>
    <col width="7.140625" customWidth="1" style="377" min="3359" max="3359"/>
    <col width="3.7109375" customWidth="1" style="377" min="3360" max="3360"/>
    <col hidden="1" style="377" min="3361" max="3361"/>
    <col width="0.140625" customWidth="1" style="377" min="3362" max="3362"/>
    <col width="5.7109375" customWidth="1" style="377" min="3363" max="3363"/>
    <col hidden="1" style="377" min="3364" max="3364"/>
    <col width="9.140625" customWidth="1" style="377" min="3365" max="3584"/>
    <col width="0.42578125" customWidth="1" style="377" min="3585" max="3585"/>
    <col hidden="1" style="377" min="3586" max="3586"/>
    <col width="1.7109375" customWidth="1" style="377" min="3587" max="3587"/>
    <col width="0.5703125" customWidth="1" style="377" min="3588" max="3588"/>
    <col width="2.42578125" customWidth="1" style="377" min="3589" max="3589"/>
    <col width="15.85546875" customWidth="1" style="377" min="3590" max="3590"/>
    <col width="12.140625" customWidth="1" style="377" min="3591" max="3591"/>
    <col hidden="1" style="377" min="3592" max="3592"/>
    <col width="6.140625" customWidth="1" style="377" min="3593" max="3593"/>
    <col width="2.28515625" customWidth="1" style="377" min="3594" max="3594"/>
    <col width="0.5703125" customWidth="1" style="377" min="3595" max="3595"/>
    <col width="3.140625" customWidth="1" style="377" min="3596" max="3596"/>
    <col width="6.140625" customWidth="1" style="377" min="3597" max="3597"/>
    <col width="2.85546875" customWidth="1" style="377" min="3598" max="3598"/>
    <col hidden="1" style="377" min="3599" max="3599"/>
    <col width="4" customWidth="1" style="377" min="3600" max="3600"/>
    <col width="6.140625" customWidth="1" style="377" min="3601" max="3601"/>
    <col width="4.42578125" customWidth="1" style="377" min="3602" max="3602"/>
    <col width="1.5703125" customWidth="1" style="377" min="3603" max="3603"/>
    <col width="5.140625" customWidth="1" style="377" min="3604" max="3604"/>
    <col width="1.7109375" customWidth="1" style="377" min="3605" max="3605"/>
    <col width="6.140625" customWidth="1" style="377" min="3606" max="3607"/>
    <col width="7.28515625" customWidth="1" style="377" min="3608" max="3608"/>
    <col width="0.5703125" customWidth="1" style="377" min="3609" max="3609"/>
    <col width="7.140625" customWidth="1" style="377" min="3610" max="3610"/>
    <col hidden="1" style="377" min="3611" max="3611"/>
    <col width="4.85546875" customWidth="1" style="377" min="3612" max="3612"/>
    <col width="6.140625" customWidth="1" style="377" min="3613" max="3614"/>
    <col width="7.140625" customWidth="1" style="377" min="3615" max="3615"/>
    <col width="3.7109375" customWidth="1" style="377" min="3616" max="3616"/>
    <col hidden="1" style="377" min="3617" max="3617"/>
    <col width="0.140625" customWidth="1" style="377" min="3618" max="3618"/>
    <col width="5.7109375" customWidth="1" style="377" min="3619" max="3619"/>
    <col hidden="1" style="377" min="3620" max="3620"/>
    <col width="9.140625" customWidth="1" style="377" min="3621" max="3840"/>
    <col width="0.42578125" customWidth="1" style="377" min="3841" max="3841"/>
    <col hidden="1" style="377" min="3842" max="3842"/>
    <col width="1.7109375" customWidth="1" style="377" min="3843" max="3843"/>
    <col width="0.5703125" customWidth="1" style="377" min="3844" max="3844"/>
    <col width="2.42578125" customWidth="1" style="377" min="3845" max="3845"/>
    <col width="15.85546875" customWidth="1" style="377" min="3846" max="3846"/>
    <col width="12.140625" customWidth="1" style="377" min="3847" max="3847"/>
    <col hidden="1" style="377" min="3848" max="3848"/>
    <col width="6.140625" customWidth="1" style="377" min="3849" max="3849"/>
    <col width="2.28515625" customWidth="1" style="377" min="3850" max="3850"/>
    <col width="0.5703125" customWidth="1" style="377" min="3851" max="3851"/>
    <col width="3.140625" customWidth="1" style="377" min="3852" max="3852"/>
    <col width="6.140625" customWidth="1" style="377" min="3853" max="3853"/>
    <col width="2.85546875" customWidth="1" style="377" min="3854" max="3854"/>
    <col hidden="1" style="377" min="3855" max="3855"/>
    <col width="4" customWidth="1" style="377" min="3856" max="3856"/>
    <col width="6.140625" customWidth="1" style="377" min="3857" max="3857"/>
    <col width="4.42578125" customWidth="1" style="377" min="3858" max="3858"/>
    <col width="1.5703125" customWidth="1" style="377" min="3859" max="3859"/>
    <col width="5.140625" customWidth="1" style="377" min="3860" max="3860"/>
    <col width="1.7109375" customWidth="1" style="377" min="3861" max="3861"/>
    <col width="6.140625" customWidth="1" style="377" min="3862" max="3863"/>
    <col width="7.28515625" customWidth="1" style="377" min="3864" max="3864"/>
    <col width="0.5703125" customWidth="1" style="377" min="3865" max="3865"/>
    <col width="7.140625" customWidth="1" style="377" min="3866" max="3866"/>
    <col hidden="1" style="377" min="3867" max="3867"/>
    <col width="4.85546875" customWidth="1" style="377" min="3868" max="3868"/>
    <col width="6.140625" customWidth="1" style="377" min="3869" max="3870"/>
    <col width="7.140625" customWidth="1" style="377" min="3871" max="3871"/>
    <col width="3.7109375" customWidth="1" style="377" min="3872" max="3872"/>
    <col hidden="1" style="377" min="3873" max="3873"/>
    <col width="0.140625" customWidth="1" style="377" min="3874" max="3874"/>
    <col width="5.7109375" customWidth="1" style="377" min="3875" max="3875"/>
    <col hidden="1" style="377" min="3876" max="3876"/>
    <col width="9.140625" customWidth="1" style="377" min="3877" max="4096"/>
    <col width="0.42578125" customWidth="1" style="377" min="4097" max="4097"/>
    <col hidden="1" style="377" min="4098" max="4098"/>
    <col width="1.7109375" customWidth="1" style="377" min="4099" max="4099"/>
    <col width="0.5703125" customWidth="1" style="377" min="4100" max="4100"/>
    <col width="2.42578125" customWidth="1" style="377" min="4101" max="4101"/>
    <col width="15.85546875" customWidth="1" style="377" min="4102" max="4102"/>
    <col width="12.140625" customWidth="1" style="377" min="4103" max="4103"/>
    <col hidden="1" style="377" min="4104" max="4104"/>
    <col width="6.140625" customWidth="1" style="377" min="4105" max="4105"/>
    <col width="2.28515625" customWidth="1" style="377" min="4106" max="4106"/>
    <col width="0.5703125" customWidth="1" style="377" min="4107" max="4107"/>
    <col width="3.140625" customWidth="1" style="377" min="4108" max="4108"/>
    <col width="6.140625" customWidth="1" style="377" min="4109" max="4109"/>
    <col width="2.85546875" customWidth="1" style="377" min="4110" max="4110"/>
    <col hidden="1" style="377" min="4111" max="4111"/>
    <col width="4" customWidth="1" style="377" min="4112" max="4112"/>
    <col width="6.140625" customWidth="1" style="377" min="4113" max="4113"/>
    <col width="4.42578125" customWidth="1" style="377" min="4114" max="4114"/>
    <col width="1.5703125" customWidth="1" style="377" min="4115" max="4115"/>
    <col width="5.140625" customWidth="1" style="377" min="4116" max="4116"/>
    <col width="1.7109375" customWidth="1" style="377" min="4117" max="4117"/>
    <col width="6.140625" customWidth="1" style="377" min="4118" max="4119"/>
    <col width="7.28515625" customWidth="1" style="377" min="4120" max="4120"/>
    <col width="0.5703125" customWidth="1" style="377" min="4121" max="4121"/>
    <col width="7.140625" customWidth="1" style="377" min="4122" max="4122"/>
    <col hidden="1" style="377" min="4123" max="4123"/>
    <col width="4.85546875" customWidth="1" style="377" min="4124" max="4124"/>
    <col width="6.140625" customWidth="1" style="377" min="4125" max="4126"/>
    <col width="7.140625" customWidth="1" style="377" min="4127" max="4127"/>
    <col width="3.7109375" customWidth="1" style="377" min="4128" max="4128"/>
    <col hidden="1" style="377" min="4129" max="4129"/>
    <col width="0.140625" customWidth="1" style="377" min="4130" max="4130"/>
    <col width="5.7109375" customWidth="1" style="377" min="4131" max="4131"/>
    <col hidden="1" style="377" min="4132" max="4132"/>
    <col width="9.140625" customWidth="1" style="377" min="4133" max="4352"/>
    <col width="0.42578125" customWidth="1" style="377" min="4353" max="4353"/>
    <col hidden="1" style="377" min="4354" max="4354"/>
    <col width="1.7109375" customWidth="1" style="377" min="4355" max="4355"/>
    <col width="0.5703125" customWidth="1" style="377" min="4356" max="4356"/>
    <col width="2.42578125" customWidth="1" style="377" min="4357" max="4357"/>
    <col width="15.85546875" customWidth="1" style="377" min="4358" max="4358"/>
    <col width="12.140625" customWidth="1" style="377" min="4359" max="4359"/>
    <col hidden="1" style="377" min="4360" max="4360"/>
    <col width="6.140625" customWidth="1" style="377" min="4361" max="4361"/>
    <col width="2.28515625" customWidth="1" style="377" min="4362" max="4362"/>
    <col width="0.5703125" customWidth="1" style="377" min="4363" max="4363"/>
    <col width="3.140625" customWidth="1" style="377" min="4364" max="4364"/>
    <col width="6.140625" customWidth="1" style="377" min="4365" max="4365"/>
    <col width="2.85546875" customWidth="1" style="377" min="4366" max="4366"/>
    <col hidden="1" style="377" min="4367" max="4367"/>
    <col width="4" customWidth="1" style="377" min="4368" max="4368"/>
    <col width="6.140625" customWidth="1" style="377" min="4369" max="4369"/>
    <col width="4.42578125" customWidth="1" style="377" min="4370" max="4370"/>
    <col width="1.5703125" customWidth="1" style="377" min="4371" max="4371"/>
    <col width="5.140625" customWidth="1" style="377" min="4372" max="4372"/>
    <col width="1.7109375" customWidth="1" style="377" min="4373" max="4373"/>
    <col width="6.140625" customWidth="1" style="377" min="4374" max="4375"/>
    <col width="7.28515625" customWidth="1" style="377" min="4376" max="4376"/>
    <col width="0.5703125" customWidth="1" style="377" min="4377" max="4377"/>
    <col width="7.140625" customWidth="1" style="377" min="4378" max="4378"/>
    <col hidden="1" style="377" min="4379" max="4379"/>
    <col width="4.85546875" customWidth="1" style="377" min="4380" max="4380"/>
    <col width="6.140625" customWidth="1" style="377" min="4381" max="4382"/>
    <col width="7.140625" customWidth="1" style="377" min="4383" max="4383"/>
    <col width="3.7109375" customWidth="1" style="377" min="4384" max="4384"/>
    <col hidden="1" style="377" min="4385" max="4385"/>
    <col width="0.140625" customWidth="1" style="377" min="4386" max="4386"/>
    <col width="5.7109375" customWidth="1" style="377" min="4387" max="4387"/>
    <col hidden="1" style="377" min="4388" max="4388"/>
    <col width="9.140625" customWidth="1" style="377" min="4389" max="4608"/>
    <col width="0.42578125" customWidth="1" style="377" min="4609" max="4609"/>
    <col hidden="1" style="377" min="4610" max="4610"/>
    <col width="1.7109375" customWidth="1" style="377" min="4611" max="4611"/>
    <col width="0.5703125" customWidth="1" style="377" min="4612" max="4612"/>
    <col width="2.42578125" customWidth="1" style="377" min="4613" max="4613"/>
    <col width="15.85546875" customWidth="1" style="377" min="4614" max="4614"/>
    <col width="12.140625" customWidth="1" style="377" min="4615" max="4615"/>
    <col hidden="1" style="377" min="4616" max="4616"/>
    <col width="6.140625" customWidth="1" style="377" min="4617" max="4617"/>
    <col width="2.28515625" customWidth="1" style="377" min="4618" max="4618"/>
    <col width="0.5703125" customWidth="1" style="377" min="4619" max="4619"/>
    <col width="3.140625" customWidth="1" style="377" min="4620" max="4620"/>
    <col width="6.140625" customWidth="1" style="377" min="4621" max="4621"/>
    <col width="2.85546875" customWidth="1" style="377" min="4622" max="4622"/>
    <col hidden="1" style="377" min="4623" max="4623"/>
    <col width="4" customWidth="1" style="377" min="4624" max="4624"/>
    <col width="6.140625" customWidth="1" style="377" min="4625" max="4625"/>
    <col width="4.42578125" customWidth="1" style="377" min="4626" max="4626"/>
    <col width="1.5703125" customWidth="1" style="377" min="4627" max="4627"/>
    <col width="5.140625" customWidth="1" style="377" min="4628" max="4628"/>
    <col width="1.7109375" customWidth="1" style="377" min="4629" max="4629"/>
    <col width="6.140625" customWidth="1" style="377" min="4630" max="4631"/>
    <col width="7.28515625" customWidth="1" style="377" min="4632" max="4632"/>
    <col width="0.5703125" customWidth="1" style="377" min="4633" max="4633"/>
    <col width="7.140625" customWidth="1" style="377" min="4634" max="4634"/>
    <col hidden="1" style="377" min="4635" max="4635"/>
    <col width="4.85546875" customWidth="1" style="377" min="4636" max="4636"/>
    <col width="6.140625" customWidth="1" style="377" min="4637" max="4638"/>
    <col width="7.140625" customWidth="1" style="377" min="4639" max="4639"/>
    <col width="3.7109375" customWidth="1" style="377" min="4640" max="4640"/>
    <col hidden="1" style="377" min="4641" max="4641"/>
    <col width="0.140625" customWidth="1" style="377" min="4642" max="4642"/>
    <col width="5.7109375" customWidth="1" style="377" min="4643" max="4643"/>
    <col hidden="1" style="377" min="4644" max="4644"/>
    <col width="9.140625" customWidth="1" style="377" min="4645" max="4864"/>
    <col width="0.42578125" customWidth="1" style="377" min="4865" max="4865"/>
    <col hidden="1" style="377" min="4866" max="4866"/>
    <col width="1.7109375" customWidth="1" style="377" min="4867" max="4867"/>
    <col width="0.5703125" customWidth="1" style="377" min="4868" max="4868"/>
    <col width="2.42578125" customWidth="1" style="377" min="4869" max="4869"/>
    <col width="15.85546875" customWidth="1" style="377" min="4870" max="4870"/>
    <col width="12.140625" customWidth="1" style="377" min="4871" max="4871"/>
    <col hidden="1" style="377" min="4872" max="4872"/>
    <col width="6.140625" customWidth="1" style="377" min="4873" max="4873"/>
    <col width="2.28515625" customWidth="1" style="377" min="4874" max="4874"/>
    <col width="0.5703125" customWidth="1" style="377" min="4875" max="4875"/>
    <col width="3.140625" customWidth="1" style="377" min="4876" max="4876"/>
    <col width="6.140625" customWidth="1" style="377" min="4877" max="4877"/>
    <col width="2.85546875" customWidth="1" style="377" min="4878" max="4878"/>
    <col hidden="1" style="377" min="4879" max="4879"/>
    <col width="4" customWidth="1" style="377" min="4880" max="4880"/>
    <col width="6.140625" customWidth="1" style="377" min="4881" max="4881"/>
    <col width="4.42578125" customWidth="1" style="377" min="4882" max="4882"/>
    <col width="1.5703125" customWidth="1" style="377" min="4883" max="4883"/>
    <col width="5.140625" customWidth="1" style="377" min="4884" max="4884"/>
    <col width="1.7109375" customWidth="1" style="377" min="4885" max="4885"/>
    <col width="6.140625" customWidth="1" style="377" min="4886" max="4887"/>
    <col width="7.28515625" customWidth="1" style="377" min="4888" max="4888"/>
    <col width="0.5703125" customWidth="1" style="377" min="4889" max="4889"/>
    <col width="7.140625" customWidth="1" style="377" min="4890" max="4890"/>
    <col hidden="1" style="377" min="4891" max="4891"/>
    <col width="4.85546875" customWidth="1" style="377" min="4892" max="4892"/>
    <col width="6.140625" customWidth="1" style="377" min="4893" max="4894"/>
    <col width="7.140625" customWidth="1" style="377" min="4895" max="4895"/>
    <col width="3.7109375" customWidth="1" style="377" min="4896" max="4896"/>
    <col hidden="1" style="377" min="4897" max="4897"/>
    <col width="0.140625" customWidth="1" style="377" min="4898" max="4898"/>
    <col width="5.7109375" customWidth="1" style="377" min="4899" max="4899"/>
    <col hidden="1" style="377" min="4900" max="4900"/>
    <col width="9.140625" customWidth="1" style="377" min="4901" max="5120"/>
    <col width="0.42578125" customWidth="1" style="377" min="5121" max="5121"/>
    <col hidden="1" style="377" min="5122" max="5122"/>
    <col width="1.7109375" customWidth="1" style="377" min="5123" max="5123"/>
    <col width="0.5703125" customWidth="1" style="377" min="5124" max="5124"/>
    <col width="2.42578125" customWidth="1" style="377" min="5125" max="5125"/>
    <col width="15.85546875" customWidth="1" style="377" min="5126" max="5126"/>
    <col width="12.140625" customWidth="1" style="377" min="5127" max="5127"/>
    <col hidden="1" style="377" min="5128" max="5128"/>
    <col width="6.140625" customWidth="1" style="377" min="5129" max="5129"/>
    <col width="2.28515625" customWidth="1" style="377" min="5130" max="5130"/>
    <col width="0.5703125" customWidth="1" style="377" min="5131" max="5131"/>
    <col width="3.140625" customWidth="1" style="377" min="5132" max="5132"/>
    <col width="6.140625" customWidth="1" style="377" min="5133" max="5133"/>
    <col width="2.85546875" customWidth="1" style="377" min="5134" max="5134"/>
    <col hidden="1" style="377" min="5135" max="5135"/>
    <col width="4" customWidth="1" style="377" min="5136" max="5136"/>
    <col width="6.140625" customWidth="1" style="377" min="5137" max="5137"/>
    <col width="4.42578125" customWidth="1" style="377" min="5138" max="5138"/>
    <col width="1.5703125" customWidth="1" style="377" min="5139" max="5139"/>
    <col width="5.140625" customWidth="1" style="377" min="5140" max="5140"/>
    <col width="1.7109375" customWidth="1" style="377" min="5141" max="5141"/>
    <col width="6.140625" customWidth="1" style="377" min="5142" max="5143"/>
    <col width="7.28515625" customWidth="1" style="377" min="5144" max="5144"/>
    <col width="0.5703125" customWidth="1" style="377" min="5145" max="5145"/>
    <col width="7.140625" customWidth="1" style="377" min="5146" max="5146"/>
    <col hidden="1" style="377" min="5147" max="5147"/>
    <col width="4.85546875" customWidth="1" style="377" min="5148" max="5148"/>
    <col width="6.140625" customWidth="1" style="377" min="5149" max="5150"/>
    <col width="7.140625" customWidth="1" style="377" min="5151" max="5151"/>
    <col width="3.7109375" customWidth="1" style="377" min="5152" max="5152"/>
    <col hidden="1" style="377" min="5153" max="5153"/>
    <col width="0.140625" customWidth="1" style="377" min="5154" max="5154"/>
    <col width="5.7109375" customWidth="1" style="377" min="5155" max="5155"/>
    <col hidden="1" style="377" min="5156" max="5156"/>
    <col width="9.140625" customWidth="1" style="377" min="5157" max="5376"/>
    <col width="0.42578125" customWidth="1" style="377" min="5377" max="5377"/>
    <col hidden="1" style="377" min="5378" max="5378"/>
    <col width="1.7109375" customWidth="1" style="377" min="5379" max="5379"/>
    <col width="0.5703125" customWidth="1" style="377" min="5380" max="5380"/>
    <col width="2.42578125" customWidth="1" style="377" min="5381" max="5381"/>
    <col width="15.85546875" customWidth="1" style="377" min="5382" max="5382"/>
    <col width="12.140625" customWidth="1" style="377" min="5383" max="5383"/>
    <col hidden="1" style="377" min="5384" max="5384"/>
    <col width="6.140625" customWidth="1" style="377" min="5385" max="5385"/>
    <col width="2.28515625" customWidth="1" style="377" min="5386" max="5386"/>
    <col width="0.5703125" customWidth="1" style="377" min="5387" max="5387"/>
    <col width="3.140625" customWidth="1" style="377" min="5388" max="5388"/>
    <col width="6.140625" customWidth="1" style="377" min="5389" max="5389"/>
    <col width="2.85546875" customWidth="1" style="377" min="5390" max="5390"/>
    <col hidden="1" style="377" min="5391" max="5391"/>
    <col width="4" customWidth="1" style="377" min="5392" max="5392"/>
    <col width="6.140625" customWidth="1" style="377" min="5393" max="5393"/>
    <col width="4.42578125" customWidth="1" style="377" min="5394" max="5394"/>
    <col width="1.5703125" customWidth="1" style="377" min="5395" max="5395"/>
    <col width="5.140625" customWidth="1" style="377" min="5396" max="5396"/>
    <col width="1.7109375" customWidth="1" style="377" min="5397" max="5397"/>
    <col width="6.140625" customWidth="1" style="377" min="5398" max="5399"/>
    <col width="7.28515625" customWidth="1" style="377" min="5400" max="5400"/>
    <col width="0.5703125" customWidth="1" style="377" min="5401" max="5401"/>
    <col width="7.140625" customWidth="1" style="377" min="5402" max="5402"/>
    <col hidden="1" style="377" min="5403" max="5403"/>
    <col width="4.85546875" customWidth="1" style="377" min="5404" max="5404"/>
    <col width="6.140625" customWidth="1" style="377" min="5405" max="5406"/>
    <col width="7.140625" customWidth="1" style="377" min="5407" max="5407"/>
    <col width="3.7109375" customWidth="1" style="377" min="5408" max="5408"/>
    <col hidden="1" style="377" min="5409" max="5409"/>
    <col width="0.140625" customWidth="1" style="377" min="5410" max="5410"/>
    <col width="5.7109375" customWidth="1" style="377" min="5411" max="5411"/>
    <col hidden="1" style="377" min="5412" max="5412"/>
    <col width="9.140625" customWidth="1" style="377" min="5413" max="5632"/>
    <col width="0.42578125" customWidth="1" style="377" min="5633" max="5633"/>
    <col hidden="1" style="377" min="5634" max="5634"/>
    <col width="1.7109375" customWidth="1" style="377" min="5635" max="5635"/>
    <col width="0.5703125" customWidth="1" style="377" min="5636" max="5636"/>
    <col width="2.42578125" customWidth="1" style="377" min="5637" max="5637"/>
    <col width="15.85546875" customWidth="1" style="377" min="5638" max="5638"/>
    <col width="12.140625" customWidth="1" style="377" min="5639" max="5639"/>
    <col hidden="1" style="377" min="5640" max="5640"/>
    <col width="6.140625" customWidth="1" style="377" min="5641" max="5641"/>
    <col width="2.28515625" customWidth="1" style="377" min="5642" max="5642"/>
    <col width="0.5703125" customWidth="1" style="377" min="5643" max="5643"/>
    <col width="3.140625" customWidth="1" style="377" min="5644" max="5644"/>
    <col width="6.140625" customWidth="1" style="377" min="5645" max="5645"/>
    <col width="2.85546875" customWidth="1" style="377" min="5646" max="5646"/>
    <col hidden="1" style="377" min="5647" max="5647"/>
    <col width="4" customWidth="1" style="377" min="5648" max="5648"/>
    <col width="6.140625" customWidth="1" style="377" min="5649" max="5649"/>
    <col width="4.42578125" customWidth="1" style="377" min="5650" max="5650"/>
    <col width="1.5703125" customWidth="1" style="377" min="5651" max="5651"/>
    <col width="5.140625" customWidth="1" style="377" min="5652" max="5652"/>
    <col width="1.7109375" customWidth="1" style="377" min="5653" max="5653"/>
    <col width="6.140625" customWidth="1" style="377" min="5654" max="5655"/>
    <col width="7.28515625" customWidth="1" style="377" min="5656" max="5656"/>
    <col width="0.5703125" customWidth="1" style="377" min="5657" max="5657"/>
    <col width="7.140625" customWidth="1" style="377" min="5658" max="5658"/>
    <col hidden="1" style="377" min="5659" max="5659"/>
    <col width="4.85546875" customWidth="1" style="377" min="5660" max="5660"/>
    <col width="6.140625" customWidth="1" style="377" min="5661" max="5662"/>
    <col width="7.140625" customWidth="1" style="377" min="5663" max="5663"/>
    <col width="3.7109375" customWidth="1" style="377" min="5664" max="5664"/>
    <col hidden="1" style="377" min="5665" max="5665"/>
    <col width="0.140625" customWidth="1" style="377" min="5666" max="5666"/>
    <col width="5.7109375" customWidth="1" style="377" min="5667" max="5667"/>
    <col hidden="1" style="377" min="5668" max="5668"/>
    <col width="9.140625" customWidth="1" style="377" min="5669" max="5888"/>
    <col width="0.42578125" customWidth="1" style="377" min="5889" max="5889"/>
    <col hidden="1" style="377" min="5890" max="5890"/>
    <col width="1.7109375" customWidth="1" style="377" min="5891" max="5891"/>
    <col width="0.5703125" customWidth="1" style="377" min="5892" max="5892"/>
    <col width="2.42578125" customWidth="1" style="377" min="5893" max="5893"/>
    <col width="15.85546875" customWidth="1" style="377" min="5894" max="5894"/>
    <col width="12.140625" customWidth="1" style="377" min="5895" max="5895"/>
    <col hidden="1" style="377" min="5896" max="5896"/>
    <col width="6.140625" customWidth="1" style="377" min="5897" max="5897"/>
    <col width="2.28515625" customWidth="1" style="377" min="5898" max="5898"/>
    <col width="0.5703125" customWidth="1" style="377" min="5899" max="5899"/>
    <col width="3.140625" customWidth="1" style="377" min="5900" max="5900"/>
    <col width="6.140625" customWidth="1" style="377" min="5901" max="5901"/>
    <col width="2.85546875" customWidth="1" style="377" min="5902" max="5902"/>
    <col hidden="1" style="377" min="5903" max="5903"/>
    <col width="4" customWidth="1" style="377" min="5904" max="5904"/>
    <col width="6.140625" customWidth="1" style="377" min="5905" max="5905"/>
    <col width="4.42578125" customWidth="1" style="377" min="5906" max="5906"/>
    <col width="1.5703125" customWidth="1" style="377" min="5907" max="5907"/>
    <col width="5.140625" customWidth="1" style="377" min="5908" max="5908"/>
    <col width="1.7109375" customWidth="1" style="377" min="5909" max="5909"/>
    <col width="6.140625" customWidth="1" style="377" min="5910" max="5911"/>
    <col width="7.28515625" customWidth="1" style="377" min="5912" max="5912"/>
    <col width="0.5703125" customWidth="1" style="377" min="5913" max="5913"/>
    <col width="7.140625" customWidth="1" style="377" min="5914" max="5914"/>
    <col hidden="1" style="377" min="5915" max="5915"/>
    <col width="4.85546875" customWidth="1" style="377" min="5916" max="5916"/>
    <col width="6.140625" customWidth="1" style="377" min="5917" max="5918"/>
    <col width="7.140625" customWidth="1" style="377" min="5919" max="5919"/>
    <col width="3.7109375" customWidth="1" style="377" min="5920" max="5920"/>
    <col hidden="1" style="377" min="5921" max="5921"/>
    <col width="0.140625" customWidth="1" style="377" min="5922" max="5922"/>
    <col width="5.7109375" customWidth="1" style="377" min="5923" max="5923"/>
    <col hidden="1" style="377" min="5924" max="5924"/>
    <col width="9.140625" customWidth="1" style="377" min="5925" max="6144"/>
    <col width="0.42578125" customWidth="1" style="377" min="6145" max="6145"/>
    <col hidden="1" style="377" min="6146" max="6146"/>
    <col width="1.7109375" customWidth="1" style="377" min="6147" max="6147"/>
    <col width="0.5703125" customWidth="1" style="377" min="6148" max="6148"/>
    <col width="2.42578125" customWidth="1" style="377" min="6149" max="6149"/>
    <col width="15.85546875" customWidth="1" style="377" min="6150" max="6150"/>
    <col width="12.140625" customWidth="1" style="377" min="6151" max="6151"/>
    <col hidden="1" style="377" min="6152" max="6152"/>
    <col width="6.140625" customWidth="1" style="377" min="6153" max="6153"/>
    <col width="2.28515625" customWidth="1" style="377" min="6154" max="6154"/>
    <col width="0.5703125" customWidth="1" style="377" min="6155" max="6155"/>
    <col width="3.140625" customWidth="1" style="377" min="6156" max="6156"/>
    <col width="6.140625" customWidth="1" style="377" min="6157" max="6157"/>
    <col width="2.85546875" customWidth="1" style="377" min="6158" max="6158"/>
    <col hidden="1" style="377" min="6159" max="6159"/>
    <col width="4" customWidth="1" style="377" min="6160" max="6160"/>
    <col width="6.140625" customWidth="1" style="377" min="6161" max="6161"/>
    <col width="4.42578125" customWidth="1" style="377" min="6162" max="6162"/>
    <col width="1.5703125" customWidth="1" style="377" min="6163" max="6163"/>
    <col width="5.140625" customWidth="1" style="377" min="6164" max="6164"/>
    <col width="1.7109375" customWidth="1" style="377" min="6165" max="6165"/>
    <col width="6.140625" customWidth="1" style="377" min="6166" max="6167"/>
    <col width="7.28515625" customWidth="1" style="377" min="6168" max="6168"/>
    <col width="0.5703125" customWidth="1" style="377" min="6169" max="6169"/>
    <col width="7.140625" customWidth="1" style="377" min="6170" max="6170"/>
    <col hidden="1" style="377" min="6171" max="6171"/>
    <col width="4.85546875" customWidth="1" style="377" min="6172" max="6172"/>
    <col width="6.140625" customWidth="1" style="377" min="6173" max="6174"/>
    <col width="7.140625" customWidth="1" style="377" min="6175" max="6175"/>
    <col width="3.7109375" customWidth="1" style="377" min="6176" max="6176"/>
    <col hidden="1" style="377" min="6177" max="6177"/>
    <col width="0.140625" customWidth="1" style="377" min="6178" max="6178"/>
    <col width="5.7109375" customWidth="1" style="377" min="6179" max="6179"/>
    <col hidden="1" style="377" min="6180" max="6180"/>
    <col width="9.140625" customWidth="1" style="377" min="6181" max="6400"/>
    <col width="0.42578125" customWidth="1" style="377" min="6401" max="6401"/>
    <col hidden="1" style="377" min="6402" max="6402"/>
    <col width="1.7109375" customWidth="1" style="377" min="6403" max="6403"/>
    <col width="0.5703125" customWidth="1" style="377" min="6404" max="6404"/>
    <col width="2.42578125" customWidth="1" style="377" min="6405" max="6405"/>
    <col width="15.85546875" customWidth="1" style="377" min="6406" max="6406"/>
    <col width="12.140625" customWidth="1" style="377" min="6407" max="6407"/>
    <col hidden="1" style="377" min="6408" max="6408"/>
    <col width="6.140625" customWidth="1" style="377" min="6409" max="6409"/>
    <col width="2.28515625" customWidth="1" style="377" min="6410" max="6410"/>
    <col width="0.5703125" customWidth="1" style="377" min="6411" max="6411"/>
    <col width="3.140625" customWidth="1" style="377" min="6412" max="6412"/>
    <col width="6.140625" customWidth="1" style="377" min="6413" max="6413"/>
    <col width="2.85546875" customWidth="1" style="377" min="6414" max="6414"/>
    <col hidden="1" style="377" min="6415" max="6415"/>
    <col width="4" customWidth="1" style="377" min="6416" max="6416"/>
    <col width="6.140625" customWidth="1" style="377" min="6417" max="6417"/>
    <col width="4.42578125" customWidth="1" style="377" min="6418" max="6418"/>
    <col width="1.5703125" customWidth="1" style="377" min="6419" max="6419"/>
    <col width="5.140625" customWidth="1" style="377" min="6420" max="6420"/>
    <col width="1.7109375" customWidth="1" style="377" min="6421" max="6421"/>
    <col width="6.140625" customWidth="1" style="377" min="6422" max="6423"/>
    <col width="7.28515625" customWidth="1" style="377" min="6424" max="6424"/>
    <col width="0.5703125" customWidth="1" style="377" min="6425" max="6425"/>
    <col width="7.140625" customWidth="1" style="377" min="6426" max="6426"/>
    <col hidden="1" style="377" min="6427" max="6427"/>
    <col width="4.85546875" customWidth="1" style="377" min="6428" max="6428"/>
    <col width="6.140625" customWidth="1" style="377" min="6429" max="6430"/>
    <col width="7.140625" customWidth="1" style="377" min="6431" max="6431"/>
    <col width="3.7109375" customWidth="1" style="377" min="6432" max="6432"/>
    <col hidden="1" style="377" min="6433" max="6433"/>
    <col width="0.140625" customWidth="1" style="377" min="6434" max="6434"/>
    <col width="5.7109375" customWidth="1" style="377" min="6435" max="6435"/>
    <col hidden="1" style="377" min="6436" max="6436"/>
    <col width="9.140625" customWidth="1" style="377" min="6437" max="6656"/>
    <col width="0.42578125" customWidth="1" style="377" min="6657" max="6657"/>
    <col hidden="1" style="377" min="6658" max="6658"/>
    <col width="1.7109375" customWidth="1" style="377" min="6659" max="6659"/>
    <col width="0.5703125" customWidth="1" style="377" min="6660" max="6660"/>
    <col width="2.42578125" customWidth="1" style="377" min="6661" max="6661"/>
    <col width="15.85546875" customWidth="1" style="377" min="6662" max="6662"/>
    <col width="12.140625" customWidth="1" style="377" min="6663" max="6663"/>
    <col hidden="1" style="377" min="6664" max="6664"/>
    <col width="6.140625" customWidth="1" style="377" min="6665" max="6665"/>
    <col width="2.28515625" customWidth="1" style="377" min="6666" max="6666"/>
    <col width="0.5703125" customWidth="1" style="377" min="6667" max="6667"/>
    <col width="3.140625" customWidth="1" style="377" min="6668" max="6668"/>
    <col width="6.140625" customWidth="1" style="377" min="6669" max="6669"/>
    <col width="2.85546875" customWidth="1" style="377" min="6670" max="6670"/>
    <col hidden="1" style="377" min="6671" max="6671"/>
    <col width="4" customWidth="1" style="377" min="6672" max="6672"/>
    <col width="6.140625" customWidth="1" style="377" min="6673" max="6673"/>
    <col width="4.42578125" customWidth="1" style="377" min="6674" max="6674"/>
    <col width="1.5703125" customWidth="1" style="377" min="6675" max="6675"/>
    <col width="5.140625" customWidth="1" style="377" min="6676" max="6676"/>
    <col width="1.7109375" customWidth="1" style="377" min="6677" max="6677"/>
    <col width="6.140625" customWidth="1" style="377" min="6678" max="6679"/>
    <col width="7.28515625" customWidth="1" style="377" min="6680" max="6680"/>
    <col width="0.5703125" customWidth="1" style="377" min="6681" max="6681"/>
    <col width="7.140625" customWidth="1" style="377" min="6682" max="6682"/>
    <col hidden="1" style="377" min="6683" max="6683"/>
    <col width="4.85546875" customWidth="1" style="377" min="6684" max="6684"/>
    <col width="6.140625" customWidth="1" style="377" min="6685" max="6686"/>
    <col width="7.140625" customWidth="1" style="377" min="6687" max="6687"/>
    <col width="3.7109375" customWidth="1" style="377" min="6688" max="6688"/>
    <col hidden="1" style="377" min="6689" max="6689"/>
    <col width="0.140625" customWidth="1" style="377" min="6690" max="6690"/>
    <col width="5.7109375" customWidth="1" style="377" min="6691" max="6691"/>
    <col hidden="1" style="377" min="6692" max="6692"/>
    <col width="9.140625" customWidth="1" style="377" min="6693" max="6912"/>
    <col width="0.42578125" customWidth="1" style="377" min="6913" max="6913"/>
    <col hidden="1" style="377" min="6914" max="6914"/>
    <col width="1.7109375" customWidth="1" style="377" min="6915" max="6915"/>
    <col width="0.5703125" customWidth="1" style="377" min="6916" max="6916"/>
    <col width="2.42578125" customWidth="1" style="377" min="6917" max="6917"/>
    <col width="15.85546875" customWidth="1" style="377" min="6918" max="6918"/>
    <col width="12.140625" customWidth="1" style="377" min="6919" max="6919"/>
    <col hidden="1" style="377" min="6920" max="6920"/>
    <col width="6.140625" customWidth="1" style="377" min="6921" max="6921"/>
    <col width="2.28515625" customWidth="1" style="377" min="6922" max="6922"/>
    <col width="0.5703125" customWidth="1" style="377" min="6923" max="6923"/>
    <col width="3.140625" customWidth="1" style="377" min="6924" max="6924"/>
    <col width="6.140625" customWidth="1" style="377" min="6925" max="6925"/>
    <col width="2.85546875" customWidth="1" style="377" min="6926" max="6926"/>
    <col hidden="1" style="377" min="6927" max="6927"/>
    <col width="4" customWidth="1" style="377" min="6928" max="6928"/>
    <col width="6.140625" customWidth="1" style="377" min="6929" max="6929"/>
    <col width="4.42578125" customWidth="1" style="377" min="6930" max="6930"/>
    <col width="1.5703125" customWidth="1" style="377" min="6931" max="6931"/>
    <col width="5.140625" customWidth="1" style="377" min="6932" max="6932"/>
    <col width="1.7109375" customWidth="1" style="377" min="6933" max="6933"/>
    <col width="6.140625" customWidth="1" style="377" min="6934" max="6935"/>
    <col width="7.28515625" customWidth="1" style="377" min="6936" max="6936"/>
    <col width="0.5703125" customWidth="1" style="377" min="6937" max="6937"/>
    <col width="7.140625" customWidth="1" style="377" min="6938" max="6938"/>
    <col hidden="1" style="377" min="6939" max="6939"/>
    <col width="4.85546875" customWidth="1" style="377" min="6940" max="6940"/>
    <col width="6.140625" customWidth="1" style="377" min="6941" max="6942"/>
    <col width="7.140625" customWidth="1" style="377" min="6943" max="6943"/>
    <col width="3.7109375" customWidth="1" style="377" min="6944" max="6944"/>
    <col hidden="1" style="377" min="6945" max="6945"/>
    <col width="0.140625" customWidth="1" style="377" min="6946" max="6946"/>
    <col width="5.7109375" customWidth="1" style="377" min="6947" max="6947"/>
    <col hidden="1" style="377" min="6948" max="6948"/>
    <col width="9.140625" customWidth="1" style="377" min="6949" max="7168"/>
    <col width="0.42578125" customWidth="1" style="377" min="7169" max="7169"/>
    <col hidden="1" style="377" min="7170" max="7170"/>
    <col width="1.7109375" customWidth="1" style="377" min="7171" max="7171"/>
    <col width="0.5703125" customWidth="1" style="377" min="7172" max="7172"/>
    <col width="2.42578125" customWidth="1" style="377" min="7173" max="7173"/>
    <col width="15.85546875" customWidth="1" style="377" min="7174" max="7174"/>
    <col width="12.140625" customWidth="1" style="377" min="7175" max="7175"/>
    <col hidden="1" style="377" min="7176" max="7176"/>
    <col width="6.140625" customWidth="1" style="377" min="7177" max="7177"/>
    <col width="2.28515625" customWidth="1" style="377" min="7178" max="7178"/>
    <col width="0.5703125" customWidth="1" style="377" min="7179" max="7179"/>
    <col width="3.140625" customWidth="1" style="377" min="7180" max="7180"/>
    <col width="6.140625" customWidth="1" style="377" min="7181" max="7181"/>
    <col width="2.85546875" customWidth="1" style="377" min="7182" max="7182"/>
    <col hidden="1" style="377" min="7183" max="7183"/>
    <col width="4" customWidth="1" style="377" min="7184" max="7184"/>
    <col width="6.140625" customWidth="1" style="377" min="7185" max="7185"/>
    <col width="4.42578125" customWidth="1" style="377" min="7186" max="7186"/>
    <col width="1.5703125" customWidth="1" style="377" min="7187" max="7187"/>
    <col width="5.140625" customWidth="1" style="377" min="7188" max="7188"/>
    <col width="1.7109375" customWidth="1" style="377" min="7189" max="7189"/>
    <col width="6.140625" customWidth="1" style="377" min="7190" max="7191"/>
    <col width="7.28515625" customWidth="1" style="377" min="7192" max="7192"/>
    <col width="0.5703125" customWidth="1" style="377" min="7193" max="7193"/>
    <col width="7.140625" customWidth="1" style="377" min="7194" max="7194"/>
    <col hidden="1" style="377" min="7195" max="7195"/>
    <col width="4.85546875" customWidth="1" style="377" min="7196" max="7196"/>
    <col width="6.140625" customWidth="1" style="377" min="7197" max="7198"/>
    <col width="7.140625" customWidth="1" style="377" min="7199" max="7199"/>
    <col width="3.7109375" customWidth="1" style="377" min="7200" max="7200"/>
    <col hidden="1" style="377" min="7201" max="7201"/>
    <col width="0.140625" customWidth="1" style="377" min="7202" max="7202"/>
    <col width="5.7109375" customWidth="1" style="377" min="7203" max="7203"/>
    <col hidden="1" style="377" min="7204" max="7204"/>
    <col width="9.140625" customWidth="1" style="377" min="7205" max="7424"/>
    <col width="0.42578125" customWidth="1" style="377" min="7425" max="7425"/>
    <col hidden="1" style="377" min="7426" max="7426"/>
    <col width="1.7109375" customWidth="1" style="377" min="7427" max="7427"/>
    <col width="0.5703125" customWidth="1" style="377" min="7428" max="7428"/>
    <col width="2.42578125" customWidth="1" style="377" min="7429" max="7429"/>
    <col width="15.85546875" customWidth="1" style="377" min="7430" max="7430"/>
    <col width="12.140625" customWidth="1" style="377" min="7431" max="7431"/>
    <col hidden="1" style="377" min="7432" max="7432"/>
    <col width="6.140625" customWidth="1" style="377" min="7433" max="7433"/>
    <col width="2.28515625" customWidth="1" style="377" min="7434" max="7434"/>
    <col width="0.5703125" customWidth="1" style="377" min="7435" max="7435"/>
    <col width="3.140625" customWidth="1" style="377" min="7436" max="7436"/>
    <col width="6.140625" customWidth="1" style="377" min="7437" max="7437"/>
    <col width="2.85546875" customWidth="1" style="377" min="7438" max="7438"/>
    <col hidden="1" style="377" min="7439" max="7439"/>
    <col width="4" customWidth="1" style="377" min="7440" max="7440"/>
    <col width="6.140625" customWidth="1" style="377" min="7441" max="7441"/>
    <col width="4.42578125" customWidth="1" style="377" min="7442" max="7442"/>
    <col width="1.5703125" customWidth="1" style="377" min="7443" max="7443"/>
    <col width="5.140625" customWidth="1" style="377" min="7444" max="7444"/>
    <col width="1.7109375" customWidth="1" style="377" min="7445" max="7445"/>
    <col width="6.140625" customWidth="1" style="377" min="7446" max="7447"/>
    <col width="7.28515625" customWidth="1" style="377" min="7448" max="7448"/>
    <col width="0.5703125" customWidth="1" style="377" min="7449" max="7449"/>
    <col width="7.140625" customWidth="1" style="377" min="7450" max="7450"/>
    <col hidden="1" style="377" min="7451" max="7451"/>
    <col width="4.85546875" customWidth="1" style="377" min="7452" max="7452"/>
    <col width="6.140625" customWidth="1" style="377" min="7453" max="7454"/>
    <col width="7.140625" customWidth="1" style="377" min="7455" max="7455"/>
    <col width="3.7109375" customWidth="1" style="377" min="7456" max="7456"/>
    <col hidden="1" style="377" min="7457" max="7457"/>
    <col width="0.140625" customWidth="1" style="377" min="7458" max="7458"/>
    <col width="5.7109375" customWidth="1" style="377" min="7459" max="7459"/>
    <col hidden="1" style="377" min="7460" max="7460"/>
    <col width="9.140625" customWidth="1" style="377" min="7461" max="7680"/>
    <col width="0.42578125" customWidth="1" style="377" min="7681" max="7681"/>
    <col hidden="1" style="377" min="7682" max="7682"/>
    <col width="1.7109375" customWidth="1" style="377" min="7683" max="7683"/>
    <col width="0.5703125" customWidth="1" style="377" min="7684" max="7684"/>
    <col width="2.42578125" customWidth="1" style="377" min="7685" max="7685"/>
    <col width="15.85546875" customWidth="1" style="377" min="7686" max="7686"/>
    <col width="12.140625" customWidth="1" style="377" min="7687" max="7687"/>
    <col hidden="1" style="377" min="7688" max="7688"/>
    <col width="6.140625" customWidth="1" style="377" min="7689" max="7689"/>
    <col width="2.28515625" customWidth="1" style="377" min="7690" max="7690"/>
    <col width="0.5703125" customWidth="1" style="377" min="7691" max="7691"/>
    <col width="3.140625" customWidth="1" style="377" min="7692" max="7692"/>
    <col width="6.140625" customWidth="1" style="377" min="7693" max="7693"/>
    <col width="2.85546875" customWidth="1" style="377" min="7694" max="7694"/>
    <col hidden="1" style="377" min="7695" max="7695"/>
    <col width="4" customWidth="1" style="377" min="7696" max="7696"/>
    <col width="6.140625" customWidth="1" style="377" min="7697" max="7697"/>
    <col width="4.42578125" customWidth="1" style="377" min="7698" max="7698"/>
    <col width="1.5703125" customWidth="1" style="377" min="7699" max="7699"/>
    <col width="5.140625" customWidth="1" style="377" min="7700" max="7700"/>
    <col width="1.7109375" customWidth="1" style="377" min="7701" max="7701"/>
    <col width="6.140625" customWidth="1" style="377" min="7702" max="7703"/>
    <col width="7.28515625" customWidth="1" style="377" min="7704" max="7704"/>
    <col width="0.5703125" customWidth="1" style="377" min="7705" max="7705"/>
    <col width="7.140625" customWidth="1" style="377" min="7706" max="7706"/>
    <col hidden="1" style="377" min="7707" max="7707"/>
    <col width="4.85546875" customWidth="1" style="377" min="7708" max="7708"/>
    <col width="6.140625" customWidth="1" style="377" min="7709" max="7710"/>
    <col width="7.140625" customWidth="1" style="377" min="7711" max="7711"/>
    <col width="3.7109375" customWidth="1" style="377" min="7712" max="7712"/>
    <col hidden="1" style="377" min="7713" max="7713"/>
    <col width="0.140625" customWidth="1" style="377" min="7714" max="7714"/>
    <col width="5.7109375" customWidth="1" style="377" min="7715" max="7715"/>
    <col hidden="1" style="377" min="7716" max="7716"/>
    <col width="9.140625" customWidth="1" style="377" min="7717" max="7936"/>
    <col width="0.42578125" customWidth="1" style="377" min="7937" max="7937"/>
    <col hidden="1" style="377" min="7938" max="7938"/>
    <col width="1.7109375" customWidth="1" style="377" min="7939" max="7939"/>
    <col width="0.5703125" customWidth="1" style="377" min="7940" max="7940"/>
    <col width="2.42578125" customWidth="1" style="377" min="7941" max="7941"/>
    <col width="15.85546875" customWidth="1" style="377" min="7942" max="7942"/>
    <col width="12.140625" customWidth="1" style="377" min="7943" max="7943"/>
    <col hidden="1" style="377" min="7944" max="7944"/>
    <col width="6.140625" customWidth="1" style="377" min="7945" max="7945"/>
    <col width="2.28515625" customWidth="1" style="377" min="7946" max="7946"/>
    <col width="0.5703125" customWidth="1" style="377" min="7947" max="7947"/>
    <col width="3.140625" customWidth="1" style="377" min="7948" max="7948"/>
    <col width="6.140625" customWidth="1" style="377" min="7949" max="7949"/>
    <col width="2.85546875" customWidth="1" style="377" min="7950" max="7950"/>
    <col hidden="1" style="377" min="7951" max="7951"/>
    <col width="4" customWidth="1" style="377" min="7952" max="7952"/>
    <col width="6.140625" customWidth="1" style="377" min="7953" max="7953"/>
    <col width="4.42578125" customWidth="1" style="377" min="7954" max="7954"/>
    <col width="1.5703125" customWidth="1" style="377" min="7955" max="7955"/>
    <col width="5.140625" customWidth="1" style="377" min="7956" max="7956"/>
    <col width="1.7109375" customWidth="1" style="377" min="7957" max="7957"/>
    <col width="6.140625" customWidth="1" style="377" min="7958" max="7959"/>
    <col width="7.28515625" customWidth="1" style="377" min="7960" max="7960"/>
    <col width="0.5703125" customWidth="1" style="377" min="7961" max="7961"/>
    <col width="7.140625" customWidth="1" style="377" min="7962" max="7962"/>
    <col hidden="1" style="377" min="7963" max="7963"/>
    <col width="4.85546875" customWidth="1" style="377" min="7964" max="7964"/>
    <col width="6.140625" customWidth="1" style="377" min="7965" max="7966"/>
    <col width="7.140625" customWidth="1" style="377" min="7967" max="7967"/>
    <col width="3.7109375" customWidth="1" style="377" min="7968" max="7968"/>
    <col hidden="1" style="377" min="7969" max="7969"/>
    <col width="0.140625" customWidth="1" style="377" min="7970" max="7970"/>
    <col width="5.7109375" customWidth="1" style="377" min="7971" max="7971"/>
    <col hidden="1" style="377" min="7972" max="7972"/>
    <col width="9.140625" customWidth="1" style="377" min="7973" max="8192"/>
    <col width="0.42578125" customWidth="1" style="377" min="8193" max="8193"/>
    <col hidden="1" style="377" min="8194" max="8194"/>
    <col width="1.7109375" customWidth="1" style="377" min="8195" max="8195"/>
    <col width="0.5703125" customWidth="1" style="377" min="8196" max="8196"/>
    <col width="2.42578125" customWidth="1" style="377" min="8197" max="8197"/>
    <col width="15.85546875" customWidth="1" style="377" min="8198" max="8198"/>
    <col width="12.140625" customWidth="1" style="377" min="8199" max="8199"/>
    <col hidden="1" style="377" min="8200" max="8200"/>
    <col width="6.140625" customWidth="1" style="377" min="8201" max="8201"/>
    <col width="2.28515625" customWidth="1" style="377" min="8202" max="8202"/>
    <col width="0.5703125" customWidth="1" style="377" min="8203" max="8203"/>
    <col width="3.140625" customWidth="1" style="377" min="8204" max="8204"/>
    <col width="6.140625" customWidth="1" style="377" min="8205" max="8205"/>
    <col width="2.85546875" customWidth="1" style="377" min="8206" max="8206"/>
    <col hidden="1" style="377" min="8207" max="8207"/>
    <col width="4" customWidth="1" style="377" min="8208" max="8208"/>
    <col width="6.140625" customWidth="1" style="377" min="8209" max="8209"/>
    <col width="4.42578125" customWidth="1" style="377" min="8210" max="8210"/>
    <col width="1.5703125" customWidth="1" style="377" min="8211" max="8211"/>
    <col width="5.140625" customWidth="1" style="377" min="8212" max="8212"/>
    <col width="1.7109375" customWidth="1" style="377" min="8213" max="8213"/>
    <col width="6.140625" customWidth="1" style="377" min="8214" max="8215"/>
    <col width="7.28515625" customWidth="1" style="377" min="8216" max="8216"/>
    <col width="0.5703125" customWidth="1" style="377" min="8217" max="8217"/>
    <col width="7.140625" customWidth="1" style="377" min="8218" max="8218"/>
    <col hidden="1" style="377" min="8219" max="8219"/>
    <col width="4.85546875" customWidth="1" style="377" min="8220" max="8220"/>
    <col width="6.140625" customWidth="1" style="377" min="8221" max="8222"/>
    <col width="7.140625" customWidth="1" style="377" min="8223" max="8223"/>
    <col width="3.7109375" customWidth="1" style="377" min="8224" max="8224"/>
    <col hidden="1" style="377" min="8225" max="8225"/>
    <col width="0.140625" customWidth="1" style="377" min="8226" max="8226"/>
    <col width="5.7109375" customWidth="1" style="377" min="8227" max="8227"/>
    <col hidden="1" style="377" min="8228" max="8228"/>
    <col width="9.140625" customWidth="1" style="377" min="8229" max="8448"/>
    <col width="0.42578125" customWidth="1" style="377" min="8449" max="8449"/>
    <col hidden="1" style="377" min="8450" max="8450"/>
    <col width="1.7109375" customWidth="1" style="377" min="8451" max="8451"/>
    <col width="0.5703125" customWidth="1" style="377" min="8452" max="8452"/>
    <col width="2.42578125" customWidth="1" style="377" min="8453" max="8453"/>
    <col width="15.85546875" customWidth="1" style="377" min="8454" max="8454"/>
    <col width="12.140625" customWidth="1" style="377" min="8455" max="8455"/>
    <col hidden="1" style="377" min="8456" max="8456"/>
    <col width="6.140625" customWidth="1" style="377" min="8457" max="8457"/>
    <col width="2.28515625" customWidth="1" style="377" min="8458" max="8458"/>
    <col width="0.5703125" customWidth="1" style="377" min="8459" max="8459"/>
    <col width="3.140625" customWidth="1" style="377" min="8460" max="8460"/>
    <col width="6.140625" customWidth="1" style="377" min="8461" max="8461"/>
    <col width="2.85546875" customWidth="1" style="377" min="8462" max="8462"/>
    <col hidden="1" style="377" min="8463" max="8463"/>
    <col width="4" customWidth="1" style="377" min="8464" max="8464"/>
    <col width="6.140625" customWidth="1" style="377" min="8465" max="8465"/>
    <col width="4.42578125" customWidth="1" style="377" min="8466" max="8466"/>
    <col width="1.5703125" customWidth="1" style="377" min="8467" max="8467"/>
    <col width="5.140625" customWidth="1" style="377" min="8468" max="8468"/>
    <col width="1.7109375" customWidth="1" style="377" min="8469" max="8469"/>
    <col width="6.140625" customWidth="1" style="377" min="8470" max="8471"/>
    <col width="7.28515625" customWidth="1" style="377" min="8472" max="8472"/>
    <col width="0.5703125" customWidth="1" style="377" min="8473" max="8473"/>
    <col width="7.140625" customWidth="1" style="377" min="8474" max="8474"/>
    <col hidden="1" style="377" min="8475" max="8475"/>
    <col width="4.85546875" customWidth="1" style="377" min="8476" max="8476"/>
    <col width="6.140625" customWidth="1" style="377" min="8477" max="8478"/>
    <col width="7.140625" customWidth="1" style="377" min="8479" max="8479"/>
    <col width="3.7109375" customWidth="1" style="377" min="8480" max="8480"/>
    <col hidden="1" style="377" min="8481" max="8481"/>
    <col width="0.140625" customWidth="1" style="377" min="8482" max="8482"/>
    <col width="5.7109375" customWidth="1" style="377" min="8483" max="8483"/>
    <col hidden="1" style="377" min="8484" max="8484"/>
    <col width="9.140625" customWidth="1" style="377" min="8485" max="8704"/>
    <col width="0.42578125" customWidth="1" style="377" min="8705" max="8705"/>
    <col hidden="1" style="377" min="8706" max="8706"/>
    <col width="1.7109375" customWidth="1" style="377" min="8707" max="8707"/>
    <col width="0.5703125" customWidth="1" style="377" min="8708" max="8708"/>
    <col width="2.42578125" customWidth="1" style="377" min="8709" max="8709"/>
    <col width="15.85546875" customWidth="1" style="377" min="8710" max="8710"/>
    <col width="12.140625" customWidth="1" style="377" min="8711" max="8711"/>
    <col hidden="1" style="377" min="8712" max="8712"/>
    <col width="6.140625" customWidth="1" style="377" min="8713" max="8713"/>
    <col width="2.28515625" customWidth="1" style="377" min="8714" max="8714"/>
    <col width="0.5703125" customWidth="1" style="377" min="8715" max="8715"/>
    <col width="3.140625" customWidth="1" style="377" min="8716" max="8716"/>
    <col width="6.140625" customWidth="1" style="377" min="8717" max="8717"/>
    <col width="2.85546875" customWidth="1" style="377" min="8718" max="8718"/>
    <col hidden="1" style="377" min="8719" max="8719"/>
    <col width="4" customWidth="1" style="377" min="8720" max="8720"/>
    <col width="6.140625" customWidth="1" style="377" min="8721" max="8721"/>
    <col width="4.42578125" customWidth="1" style="377" min="8722" max="8722"/>
    <col width="1.5703125" customWidth="1" style="377" min="8723" max="8723"/>
    <col width="5.140625" customWidth="1" style="377" min="8724" max="8724"/>
    <col width="1.7109375" customWidth="1" style="377" min="8725" max="8725"/>
    <col width="6.140625" customWidth="1" style="377" min="8726" max="8727"/>
    <col width="7.28515625" customWidth="1" style="377" min="8728" max="8728"/>
    <col width="0.5703125" customWidth="1" style="377" min="8729" max="8729"/>
    <col width="7.140625" customWidth="1" style="377" min="8730" max="8730"/>
    <col hidden="1" style="377" min="8731" max="8731"/>
    <col width="4.85546875" customWidth="1" style="377" min="8732" max="8732"/>
    <col width="6.140625" customWidth="1" style="377" min="8733" max="8734"/>
    <col width="7.140625" customWidth="1" style="377" min="8735" max="8735"/>
    <col width="3.7109375" customWidth="1" style="377" min="8736" max="8736"/>
    <col hidden="1" style="377" min="8737" max="8737"/>
    <col width="0.140625" customWidth="1" style="377" min="8738" max="8738"/>
    <col width="5.7109375" customWidth="1" style="377" min="8739" max="8739"/>
    <col hidden="1" style="377" min="8740" max="8740"/>
    <col width="9.140625" customWidth="1" style="377" min="8741" max="8960"/>
    <col width="0.42578125" customWidth="1" style="377" min="8961" max="8961"/>
    <col hidden="1" style="377" min="8962" max="8962"/>
    <col width="1.7109375" customWidth="1" style="377" min="8963" max="8963"/>
    <col width="0.5703125" customWidth="1" style="377" min="8964" max="8964"/>
    <col width="2.42578125" customWidth="1" style="377" min="8965" max="8965"/>
    <col width="15.85546875" customWidth="1" style="377" min="8966" max="8966"/>
    <col width="12.140625" customWidth="1" style="377" min="8967" max="8967"/>
    <col hidden="1" style="377" min="8968" max="8968"/>
    <col width="6.140625" customWidth="1" style="377" min="8969" max="8969"/>
    <col width="2.28515625" customWidth="1" style="377" min="8970" max="8970"/>
    <col width="0.5703125" customWidth="1" style="377" min="8971" max="8971"/>
    <col width="3.140625" customWidth="1" style="377" min="8972" max="8972"/>
    <col width="6.140625" customWidth="1" style="377" min="8973" max="8973"/>
    <col width="2.85546875" customWidth="1" style="377" min="8974" max="8974"/>
    <col hidden="1" style="377" min="8975" max="8975"/>
    <col width="4" customWidth="1" style="377" min="8976" max="8976"/>
    <col width="6.140625" customWidth="1" style="377" min="8977" max="8977"/>
    <col width="4.42578125" customWidth="1" style="377" min="8978" max="8978"/>
    <col width="1.5703125" customWidth="1" style="377" min="8979" max="8979"/>
    <col width="5.140625" customWidth="1" style="377" min="8980" max="8980"/>
    <col width="1.7109375" customWidth="1" style="377" min="8981" max="8981"/>
    <col width="6.140625" customWidth="1" style="377" min="8982" max="8983"/>
    <col width="7.28515625" customWidth="1" style="377" min="8984" max="8984"/>
    <col width="0.5703125" customWidth="1" style="377" min="8985" max="8985"/>
    <col width="7.140625" customWidth="1" style="377" min="8986" max="8986"/>
    <col hidden="1" style="377" min="8987" max="8987"/>
    <col width="4.85546875" customWidth="1" style="377" min="8988" max="8988"/>
    <col width="6.140625" customWidth="1" style="377" min="8989" max="8990"/>
    <col width="7.140625" customWidth="1" style="377" min="8991" max="8991"/>
    <col width="3.7109375" customWidth="1" style="377" min="8992" max="8992"/>
    <col hidden="1" style="377" min="8993" max="8993"/>
    <col width="0.140625" customWidth="1" style="377" min="8994" max="8994"/>
    <col width="5.7109375" customWidth="1" style="377" min="8995" max="8995"/>
    <col hidden="1" style="377" min="8996" max="8996"/>
    <col width="9.140625" customWidth="1" style="377" min="8997" max="9216"/>
    <col width="0.42578125" customWidth="1" style="377" min="9217" max="9217"/>
    <col hidden="1" style="377" min="9218" max="9218"/>
    <col width="1.7109375" customWidth="1" style="377" min="9219" max="9219"/>
    <col width="0.5703125" customWidth="1" style="377" min="9220" max="9220"/>
    <col width="2.42578125" customWidth="1" style="377" min="9221" max="9221"/>
    <col width="15.85546875" customWidth="1" style="377" min="9222" max="9222"/>
    <col width="12.140625" customWidth="1" style="377" min="9223" max="9223"/>
    <col hidden="1" style="377" min="9224" max="9224"/>
    <col width="6.140625" customWidth="1" style="377" min="9225" max="9225"/>
    <col width="2.28515625" customWidth="1" style="377" min="9226" max="9226"/>
    <col width="0.5703125" customWidth="1" style="377" min="9227" max="9227"/>
    <col width="3.140625" customWidth="1" style="377" min="9228" max="9228"/>
    <col width="6.140625" customWidth="1" style="377" min="9229" max="9229"/>
    <col width="2.85546875" customWidth="1" style="377" min="9230" max="9230"/>
    <col hidden="1" style="377" min="9231" max="9231"/>
    <col width="4" customWidth="1" style="377" min="9232" max="9232"/>
    <col width="6.140625" customWidth="1" style="377" min="9233" max="9233"/>
    <col width="4.42578125" customWidth="1" style="377" min="9234" max="9234"/>
    <col width="1.5703125" customWidth="1" style="377" min="9235" max="9235"/>
    <col width="5.140625" customWidth="1" style="377" min="9236" max="9236"/>
    <col width="1.7109375" customWidth="1" style="377" min="9237" max="9237"/>
    <col width="6.140625" customWidth="1" style="377" min="9238" max="9239"/>
    <col width="7.28515625" customWidth="1" style="377" min="9240" max="9240"/>
    <col width="0.5703125" customWidth="1" style="377" min="9241" max="9241"/>
    <col width="7.140625" customWidth="1" style="377" min="9242" max="9242"/>
    <col hidden="1" style="377" min="9243" max="9243"/>
    <col width="4.85546875" customWidth="1" style="377" min="9244" max="9244"/>
    <col width="6.140625" customWidth="1" style="377" min="9245" max="9246"/>
    <col width="7.140625" customWidth="1" style="377" min="9247" max="9247"/>
    <col width="3.7109375" customWidth="1" style="377" min="9248" max="9248"/>
    <col hidden="1" style="377" min="9249" max="9249"/>
    <col width="0.140625" customWidth="1" style="377" min="9250" max="9250"/>
    <col width="5.7109375" customWidth="1" style="377" min="9251" max="9251"/>
    <col hidden="1" style="377" min="9252" max="9252"/>
    <col width="9.140625" customWidth="1" style="377" min="9253" max="9472"/>
    <col width="0.42578125" customWidth="1" style="377" min="9473" max="9473"/>
    <col hidden="1" style="377" min="9474" max="9474"/>
    <col width="1.7109375" customWidth="1" style="377" min="9475" max="9475"/>
    <col width="0.5703125" customWidth="1" style="377" min="9476" max="9476"/>
    <col width="2.42578125" customWidth="1" style="377" min="9477" max="9477"/>
    <col width="15.85546875" customWidth="1" style="377" min="9478" max="9478"/>
    <col width="12.140625" customWidth="1" style="377" min="9479" max="9479"/>
    <col hidden="1" style="377" min="9480" max="9480"/>
    <col width="6.140625" customWidth="1" style="377" min="9481" max="9481"/>
    <col width="2.28515625" customWidth="1" style="377" min="9482" max="9482"/>
    <col width="0.5703125" customWidth="1" style="377" min="9483" max="9483"/>
    <col width="3.140625" customWidth="1" style="377" min="9484" max="9484"/>
    <col width="6.140625" customWidth="1" style="377" min="9485" max="9485"/>
    <col width="2.85546875" customWidth="1" style="377" min="9486" max="9486"/>
    <col hidden="1" style="377" min="9487" max="9487"/>
    <col width="4" customWidth="1" style="377" min="9488" max="9488"/>
    <col width="6.140625" customWidth="1" style="377" min="9489" max="9489"/>
    <col width="4.42578125" customWidth="1" style="377" min="9490" max="9490"/>
    <col width="1.5703125" customWidth="1" style="377" min="9491" max="9491"/>
    <col width="5.140625" customWidth="1" style="377" min="9492" max="9492"/>
    <col width="1.7109375" customWidth="1" style="377" min="9493" max="9493"/>
    <col width="6.140625" customWidth="1" style="377" min="9494" max="9495"/>
    <col width="7.28515625" customWidth="1" style="377" min="9496" max="9496"/>
    <col width="0.5703125" customWidth="1" style="377" min="9497" max="9497"/>
    <col width="7.140625" customWidth="1" style="377" min="9498" max="9498"/>
    <col hidden="1" style="377" min="9499" max="9499"/>
    <col width="4.85546875" customWidth="1" style="377" min="9500" max="9500"/>
    <col width="6.140625" customWidth="1" style="377" min="9501" max="9502"/>
    <col width="7.140625" customWidth="1" style="377" min="9503" max="9503"/>
    <col width="3.7109375" customWidth="1" style="377" min="9504" max="9504"/>
    <col hidden="1" style="377" min="9505" max="9505"/>
    <col width="0.140625" customWidth="1" style="377" min="9506" max="9506"/>
    <col width="5.7109375" customWidth="1" style="377" min="9507" max="9507"/>
    <col hidden="1" style="377" min="9508" max="9508"/>
    <col width="9.140625" customWidth="1" style="377" min="9509" max="9728"/>
    <col width="0.42578125" customWidth="1" style="377" min="9729" max="9729"/>
    <col hidden="1" style="377" min="9730" max="9730"/>
    <col width="1.7109375" customWidth="1" style="377" min="9731" max="9731"/>
    <col width="0.5703125" customWidth="1" style="377" min="9732" max="9732"/>
    <col width="2.42578125" customWidth="1" style="377" min="9733" max="9733"/>
    <col width="15.85546875" customWidth="1" style="377" min="9734" max="9734"/>
    <col width="12.140625" customWidth="1" style="377" min="9735" max="9735"/>
    <col hidden="1" style="377" min="9736" max="9736"/>
    <col width="6.140625" customWidth="1" style="377" min="9737" max="9737"/>
    <col width="2.28515625" customWidth="1" style="377" min="9738" max="9738"/>
    <col width="0.5703125" customWidth="1" style="377" min="9739" max="9739"/>
    <col width="3.140625" customWidth="1" style="377" min="9740" max="9740"/>
    <col width="6.140625" customWidth="1" style="377" min="9741" max="9741"/>
    <col width="2.85546875" customWidth="1" style="377" min="9742" max="9742"/>
    <col hidden="1" style="377" min="9743" max="9743"/>
    <col width="4" customWidth="1" style="377" min="9744" max="9744"/>
    <col width="6.140625" customWidth="1" style="377" min="9745" max="9745"/>
    <col width="4.42578125" customWidth="1" style="377" min="9746" max="9746"/>
    <col width="1.5703125" customWidth="1" style="377" min="9747" max="9747"/>
    <col width="5.140625" customWidth="1" style="377" min="9748" max="9748"/>
    <col width="1.7109375" customWidth="1" style="377" min="9749" max="9749"/>
    <col width="6.140625" customWidth="1" style="377" min="9750" max="9751"/>
    <col width="7.28515625" customWidth="1" style="377" min="9752" max="9752"/>
    <col width="0.5703125" customWidth="1" style="377" min="9753" max="9753"/>
    <col width="7.140625" customWidth="1" style="377" min="9754" max="9754"/>
    <col hidden="1" style="377" min="9755" max="9755"/>
    <col width="4.85546875" customWidth="1" style="377" min="9756" max="9756"/>
    <col width="6.140625" customWidth="1" style="377" min="9757" max="9758"/>
    <col width="7.140625" customWidth="1" style="377" min="9759" max="9759"/>
    <col width="3.7109375" customWidth="1" style="377" min="9760" max="9760"/>
    <col hidden="1" style="377" min="9761" max="9761"/>
    <col width="0.140625" customWidth="1" style="377" min="9762" max="9762"/>
    <col width="5.7109375" customWidth="1" style="377" min="9763" max="9763"/>
    <col hidden="1" style="377" min="9764" max="9764"/>
    <col width="9.140625" customWidth="1" style="377" min="9765" max="9984"/>
    <col width="0.42578125" customWidth="1" style="377" min="9985" max="9985"/>
    <col hidden="1" style="377" min="9986" max="9986"/>
    <col width="1.7109375" customWidth="1" style="377" min="9987" max="9987"/>
    <col width="0.5703125" customWidth="1" style="377" min="9988" max="9988"/>
    <col width="2.42578125" customWidth="1" style="377" min="9989" max="9989"/>
    <col width="15.85546875" customWidth="1" style="377" min="9990" max="9990"/>
    <col width="12.140625" customWidth="1" style="377" min="9991" max="9991"/>
    <col hidden="1" style="377" min="9992" max="9992"/>
    <col width="6.140625" customWidth="1" style="377" min="9993" max="9993"/>
    <col width="2.28515625" customWidth="1" style="377" min="9994" max="9994"/>
    <col width="0.5703125" customWidth="1" style="377" min="9995" max="9995"/>
    <col width="3.140625" customWidth="1" style="377" min="9996" max="9996"/>
    <col width="6.140625" customWidth="1" style="377" min="9997" max="9997"/>
    <col width="2.85546875" customWidth="1" style="377" min="9998" max="9998"/>
    <col hidden="1" style="377" min="9999" max="9999"/>
    <col width="4" customWidth="1" style="377" min="10000" max="10000"/>
    <col width="6.140625" customWidth="1" style="377" min="10001" max="10001"/>
    <col width="4.42578125" customWidth="1" style="377" min="10002" max="10002"/>
    <col width="1.5703125" customWidth="1" style="377" min="10003" max="10003"/>
    <col width="5.140625" customWidth="1" style="377" min="10004" max="10004"/>
    <col width="1.7109375" customWidth="1" style="377" min="10005" max="10005"/>
    <col width="6.140625" customWidth="1" style="377" min="10006" max="10007"/>
    <col width="7.28515625" customWidth="1" style="377" min="10008" max="10008"/>
    <col width="0.5703125" customWidth="1" style="377" min="10009" max="10009"/>
    <col width="7.140625" customWidth="1" style="377" min="10010" max="10010"/>
    <col hidden="1" style="377" min="10011" max="10011"/>
    <col width="4.85546875" customWidth="1" style="377" min="10012" max="10012"/>
    <col width="6.140625" customWidth="1" style="377" min="10013" max="10014"/>
    <col width="7.140625" customWidth="1" style="377" min="10015" max="10015"/>
    <col width="3.7109375" customWidth="1" style="377" min="10016" max="10016"/>
    <col hidden="1" style="377" min="10017" max="10017"/>
    <col width="0.140625" customWidth="1" style="377" min="10018" max="10018"/>
    <col width="5.7109375" customWidth="1" style="377" min="10019" max="10019"/>
    <col hidden="1" style="377" min="10020" max="10020"/>
    <col width="9.140625" customWidth="1" style="377" min="10021" max="10240"/>
    <col width="0.42578125" customWidth="1" style="377" min="10241" max="10241"/>
    <col hidden="1" style="377" min="10242" max="10242"/>
    <col width="1.7109375" customWidth="1" style="377" min="10243" max="10243"/>
    <col width="0.5703125" customWidth="1" style="377" min="10244" max="10244"/>
    <col width="2.42578125" customWidth="1" style="377" min="10245" max="10245"/>
    <col width="15.85546875" customWidth="1" style="377" min="10246" max="10246"/>
    <col width="12.140625" customWidth="1" style="377" min="10247" max="10247"/>
    <col hidden="1" style="377" min="10248" max="10248"/>
    <col width="6.140625" customWidth="1" style="377" min="10249" max="10249"/>
    <col width="2.28515625" customWidth="1" style="377" min="10250" max="10250"/>
    <col width="0.5703125" customWidth="1" style="377" min="10251" max="10251"/>
    <col width="3.140625" customWidth="1" style="377" min="10252" max="10252"/>
    <col width="6.140625" customWidth="1" style="377" min="10253" max="10253"/>
    <col width="2.85546875" customWidth="1" style="377" min="10254" max="10254"/>
    <col hidden="1" style="377" min="10255" max="10255"/>
    <col width="4" customWidth="1" style="377" min="10256" max="10256"/>
    <col width="6.140625" customWidth="1" style="377" min="10257" max="10257"/>
    <col width="4.42578125" customWidth="1" style="377" min="10258" max="10258"/>
    <col width="1.5703125" customWidth="1" style="377" min="10259" max="10259"/>
    <col width="5.140625" customWidth="1" style="377" min="10260" max="10260"/>
    <col width="1.7109375" customWidth="1" style="377" min="10261" max="10261"/>
    <col width="6.140625" customWidth="1" style="377" min="10262" max="10263"/>
    <col width="7.28515625" customWidth="1" style="377" min="10264" max="10264"/>
    <col width="0.5703125" customWidth="1" style="377" min="10265" max="10265"/>
    <col width="7.140625" customWidth="1" style="377" min="10266" max="10266"/>
    <col hidden="1" style="377" min="10267" max="10267"/>
    <col width="4.85546875" customWidth="1" style="377" min="10268" max="10268"/>
    <col width="6.140625" customWidth="1" style="377" min="10269" max="10270"/>
    <col width="7.140625" customWidth="1" style="377" min="10271" max="10271"/>
    <col width="3.7109375" customWidth="1" style="377" min="10272" max="10272"/>
    <col hidden="1" style="377" min="10273" max="10273"/>
    <col width="0.140625" customWidth="1" style="377" min="10274" max="10274"/>
    <col width="5.7109375" customWidth="1" style="377" min="10275" max="10275"/>
    <col hidden="1" style="377" min="10276" max="10276"/>
    <col width="9.140625" customWidth="1" style="377" min="10277" max="10496"/>
    <col width="0.42578125" customWidth="1" style="377" min="10497" max="10497"/>
    <col hidden="1" style="377" min="10498" max="10498"/>
    <col width="1.7109375" customWidth="1" style="377" min="10499" max="10499"/>
    <col width="0.5703125" customWidth="1" style="377" min="10500" max="10500"/>
    <col width="2.42578125" customWidth="1" style="377" min="10501" max="10501"/>
    <col width="15.85546875" customWidth="1" style="377" min="10502" max="10502"/>
    <col width="12.140625" customWidth="1" style="377" min="10503" max="10503"/>
    <col hidden="1" style="377" min="10504" max="10504"/>
    <col width="6.140625" customWidth="1" style="377" min="10505" max="10505"/>
    <col width="2.28515625" customWidth="1" style="377" min="10506" max="10506"/>
    <col width="0.5703125" customWidth="1" style="377" min="10507" max="10507"/>
    <col width="3.140625" customWidth="1" style="377" min="10508" max="10508"/>
    <col width="6.140625" customWidth="1" style="377" min="10509" max="10509"/>
    <col width="2.85546875" customWidth="1" style="377" min="10510" max="10510"/>
    <col hidden="1" style="377" min="10511" max="10511"/>
    <col width="4" customWidth="1" style="377" min="10512" max="10512"/>
    <col width="6.140625" customWidth="1" style="377" min="10513" max="10513"/>
    <col width="4.42578125" customWidth="1" style="377" min="10514" max="10514"/>
    <col width="1.5703125" customWidth="1" style="377" min="10515" max="10515"/>
    <col width="5.140625" customWidth="1" style="377" min="10516" max="10516"/>
    <col width="1.7109375" customWidth="1" style="377" min="10517" max="10517"/>
    <col width="6.140625" customWidth="1" style="377" min="10518" max="10519"/>
    <col width="7.28515625" customWidth="1" style="377" min="10520" max="10520"/>
    <col width="0.5703125" customWidth="1" style="377" min="10521" max="10521"/>
    <col width="7.140625" customWidth="1" style="377" min="10522" max="10522"/>
    <col hidden="1" style="377" min="10523" max="10523"/>
    <col width="4.85546875" customWidth="1" style="377" min="10524" max="10524"/>
    <col width="6.140625" customWidth="1" style="377" min="10525" max="10526"/>
    <col width="7.140625" customWidth="1" style="377" min="10527" max="10527"/>
    <col width="3.7109375" customWidth="1" style="377" min="10528" max="10528"/>
    <col hidden="1" style="377" min="10529" max="10529"/>
    <col width="0.140625" customWidth="1" style="377" min="10530" max="10530"/>
    <col width="5.7109375" customWidth="1" style="377" min="10531" max="10531"/>
    <col hidden="1" style="377" min="10532" max="10532"/>
    <col width="9.140625" customWidth="1" style="377" min="10533" max="10752"/>
    <col width="0.42578125" customWidth="1" style="377" min="10753" max="10753"/>
    <col hidden="1" style="377" min="10754" max="10754"/>
    <col width="1.7109375" customWidth="1" style="377" min="10755" max="10755"/>
    <col width="0.5703125" customWidth="1" style="377" min="10756" max="10756"/>
    <col width="2.42578125" customWidth="1" style="377" min="10757" max="10757"/>
    <col width="15.85546875" customWidth="1" style="377" min="10758" max="10758"/>
    <col width="12.140625" customWidth="1" style="377" min="10759" max="10759"/>
    <col hidden="1" style="377" min="10760" max="10760"/>
    <col width="6.140625" customWidth="1" style="377" min="10761" max="10761"/>
    <col width="2.28515625" customWidth="1" style="377" min="10762" max="10762"/>
    <col width="0.5703125" customWidth="1" style="377" min="10763" max="10763"/>
    <col width="3.140625" customWidth="1" style="377" min="10764" max="10764"/>
    <col width="6.140625" customWidth="1" style="377" min="10765" max="10765"/>
    <col width="2.85546875" customWidth="1" style="377" min="10766" max="10766"/>
    <col hidden="1" style="377" min="10767" max="10767"/>
    <col width="4" customWidth="1" style="377" min="10768" max="10768"/>
    <col width="6.140625" customWidth="1" style="377" min="10769" max="10769"/>
    <col width="4.42578125" customWidth="1" style="377" min="10770" max="10770"/>
    <col width="1.5703125" customWidth="1" style="377" min="10771" max="10771"/>
    <col width="5.140625" customWidth="1" style="377" min="10772" max="10772"/>
    <col width="1.7109375" customWidth="1" style="377" min="10773" max="10773"/>
    <col width="6.140625" customWidth="1" style="377" min="10774" max="10775"/>
    <col width="7.28515625" customWidth="1" style="377" min="10776" max="10776"/>
    <col width="0.5703125" customWidth="1" style="377" min="10777" max="10777"/>
    <col width="7.140625" customWidth="1" style="377" min="10778" max="10778"/>
    <col hidden="1" style="377" min="10779" max="10779"/>
    <col width="4.85546875" customWidth="1" style="377" min="10780" max="10780"/>
    <col width="6.140625" customWidth="1" style="377" min="10781" max="10782"/>
    <col width="7.140625" customWidth="1" style="377" min="10783" max="10783"/>
    <col width="3.7109375" customWidth="1" style="377" min="10784" max="10784"/>
    <col hidden="1" style="377" min="10785" max="10785"/>
    <col width="0.140625" customWidth="1" style="377" min="10786" max="10786"/>
    <col width="5.7109375" customWidth="1" style="377" min="10787" max="10787"/>
    <col hidden="1" style="377" min="10788" max="10788"/>
    <col width="9.140625" customWidth="1" style="377" min="10789" max="11008"/>
    <col width="0.42578125" customWidth="1" style="377" min="11009" max="11009"/>
    <col hidden="1" style="377" min="11010" max="11010"/>
    <col width="1.7109375" customWidth="1" style="377" min="11011" max="11011"/>
    <col width="0.5703125" customWidth="1" style="377" min="11012" max="11012"/>
    <col width="2.42578125" customWidth="1" style="377" min="11013" max="11013"/>
    <col width="15.85546875" customWidth="1" style="377" min="11014" max="11014"/>
    <col width="12.140625" customWidth="1" style="377" min="11015" max="11015"/>
    <col hidden="1" style="377" min="11016" max="11016"/>
    <col width="6.140625" customWidth="1" style="377" min="11017" max="11017"/>
    <col width="2.28515625" customWidth="1" style="377" min="11018" max="11018"/>
    <col width="0.5703125" customWidth="1" style="377" min="11019" max="11019"/>
    <col width="3.140625" customWidth="1" style="377" min="11020" max="11020"/>
    <col width="6.140625" customWidth="1" style="377" min="11021" max="11021"/>
    <col width="2.85546875" customWidth="1" style="377" min="11022" max="11022"/>
    <col hidden="1" style="377" min="11023" max="11023"/>
    <col width="4" customWidth="1" style="377" min="11024" max="11024"/>
    <col width="6.140625" customWidth="1" style="377" min="11025" max="11025"/>
    <col width="4.42578125" customWidth="1" style="377" min="11026" max="11026"/>
    <col width="1.5703125" customWidth="1" style="377" min="11027" max="11027"/>
    <col width="5.140625" customWidth="1" style="377" min="11028" max="11028"/>
    <col width="1.7109375" customWidth="1" style="377" min="11029" max="11029"/>
    <col width="6.140625" customWidth="1" style="377" min="11030" max="11031"/>
    <col width="7.28515625" customWidth="1" style="377" min="11032" max="11032"/>
    <col width="0.5703125" customWidth="1" style="377" min="11033" max="11033"/>
    <col width="7.140625" customWidth="1" style="377" min="11034" max="11034"/>
    <col hidden="1" style="377" min="11035" max="11035"/>
    <col width="4.85546875" customWidth="1" style="377" min="11036" max="11036"/>
    <col width="6.140625" customWidth="1" style="377" min="11037" max="11038"/>
    <col width="7.140625" customWidth="1" style="377" min="11039" max="11039"/>
    <col width="3.7109375" customWidth="1" style="377" min="11040" max="11040"/>
    <col hidden="1" style="377" min="11041" max="11041"/>
    <col width="0.140625" customWidth="1" style="377" min="11042" max="11042"/>
    <col width="5.7109375" customWidth="1" style="377" min="11043" max="11043"/>
    <col hidden="1" style="377" min="11044" max="11044"/>
    <col width="9.140625" customWidth="1" style="377" min="11045" max="11264"/>
    <col width="0.42578125" customWidth="1" style="377" min="11265" max="11265"/>
    <col hidden="1" style="377" min="11266" max="11266"/>
    <col width="1.7109375" customWidth="1" style="377" min="11267" max="11267"/>
    <col width="0.5703125" customWidth="1" style="377" min="11268" max="11268"/>
    <col width="2.42578125" customWidth="1" style="377" min="11269" max="11269"/>
    <col width="15.85546875" customWidth="1" style="377" min="11270" max="11270"/>
    <col width="12.140625" customWidth="1" style="377" min="11271" max="11271"/>
    <col hidden="1" style="377" min="11272" max="11272"/>
    <col width="6.140625" customWidth="1" style="377" min="11273" max="11273"/>
    <col width="2.28515625" customWidth="1" style="377" min="11274" max="11274"/>
    <col width="0.5703125" customWidth="1" style="377" min="11275" max="11275"/>
    <col width="3.140625" customWidth="1" style="377" min="11276" max="11276"/>
    <col width="6.140625" customWidth="1" style="377" min="11277" max="11277"/>
    <col width="2.85546875" customWidth="1" style="377" min="11278" max="11278"/>
    <col hidden="1" style="377" min="11279" max="11279"/>
    <col width="4" customWidth="1" style="377" min="11280" max="11280"/>
    <col width="6.140625" customWidth="1" style="377" min="11281" max="11281"/>
    <col width="4.42578125" customWidth="1" style="377" min="11282" max="11282"/>
    <col width="1.5703125" customWidth="1" style="377" min="11283" max="11283"/>
    <col width="5.140625" customWidth="1" style="377" min="11284" max="11284"/>
    <col width="1.7109375" customWidth="1" style="377" min="11285" max="11285"/>
    <col width="6.140625" customWidth="1" style="377" min="11286" max="11287"/>
    <col width="7.28515625" customWidth="1" style="377" min="11288" max="11288"/>
    <col width="0.5703125" customWidth="1" style="377" min="11289" max="11289"/>
    <col width="7.140625" customWidth="1" style="377" min="11290" max="11290"/>
    <col hidden="1" style="377" min="11291" max="11291"/>
    <col width="4.85546875" customWidth="1" style="377" min="11292" max="11292"/>
    <col width="6.140625" customWidth="1" style="377" min="11293" max="11294"/>
    <col width="7.140625" customWidth="1" style="377" min="11295" max="11295"/>
    <col width="3.7109375" customWidth="1" style="377" min="11296" max="11296"/>
    <col hidden="1" style="377" min="11297" max="11297"/>
    <col width="0.140625" customWidth="1" style="377" min="11298" max="11298"/>
    <col width="5.7109375" customWidth="1" style="377" min="11299" max="11299"/>
    <col hidden="1" style="377" min="11300" max="11300"/>
    <col width="9.140625" customWidth="1" style="377" min="11301" max="11520"/>
    <col width="0.42578125" customWidth="1" style="377" min="11521" max="11521"/>
    <col hidden="1" style="377" min="11522" max="11522"/>
    <col width="1.7109375" customWidth="1" style="377" min="11523" max="11523"/>
    <col width="0.5703125" customWidth="1" style="377" min="11524" max="11524"/>
    <col width="2.42578125" customWidth="1" style="377" min="11525" max="11525"/>
    <col width="15.85546875" customWidth="1" style="377" min="11526" max="11526"/>
    <col width="12.140625" customWidth="1" style="377" min="11527" max="11527"/>
    <col hidden="1" style="377" min="11528" max="11528"/>
    <col width="6.140625" customWidth="1" style="377" min="11529" max="11529"/>
    <col width="2.28515625" customWidth="1" style="377" min="11530" max="11530"/>
    <col width="0.5703125" customWidth="1" style="377" min="11531" max="11531"/>
    <col width="3.140625" customWidth="1" style="377" min="11532" max="11532"/>
    <col width="6.140625" customWidth="1" style="377" min="11533" max="11533"/>
    <col width="2.85546875" customWidth="1" style="377" min="11534" max="11534"/>
    <col hidden="1" style="377" min="11535" max="11535"/>
    <col width="4" customWidth="1" style="377" min="11536" max="11536"/>
    <col width="6.140625" customWidth="1" style="377" min="11537" max="11537"/>
    <col width="4.42578125" customWidth="1" style="377" min="11538" max="11538"/>
    <col width="1.5703125" customWidth="1" style="377" min="11539" max="11539"/>
    <col width="5.140625" customWidth="1" style="377" min="11540" max="11540"/>
    <col width="1.7109375" customWidth="1" style="377" min="11541" max="11541"/>
    <col width="6.140625" customWidth="1" style="377" min="11542" max="11543"/>
    <col width="7.28515625" customWidth="1" style="377" min="11544" max="11544"/>
    <col width="0.5703125" customWidth="1" style="377" min="11545" max="11545"/>
    <col width="7.140625" customWidth="1" style="377" min="11546" max="11546"/>
    <col hidden="1" style="377" min="11547" max="11547"/>
    <col width="4.85546875" customWidth="1" style="377" min="11548" max="11548"/>
    <col width="6.140625" customWidth="1" style="377" min="11549" max="11550"/>
    <col width="7.140625" customWidth="1" style="377" min="11551" max="11551"/>
    <col width="3.7109375" customWidth="1" style="377" min="11552" max="11552"/>
    <col hidden="1" style="377" min="11553" max="11553"/>
    <col width="0.140625" customWidth="1" style="377" min="11554" max="11554"/>
    <col width="5.7109375" customWidth="1" style="377" min="11555" max="11555"/>
    <col hidden="1" style="377" min="11556" max="11556"/>
    <col width="9.140625" customWidth="1" style="377" min="11557" max="11776"/>
    <col width="0.42578125" customWidth="1" style="377" min="11777" max="11777"/>
    <col hidden="1" style="377" min="11778" max="11778"/>
    <col width="1.7109375" customWidth="1" style="377" min="11779" max="11779"/>
    <col width="0.5703125" customWidth="1" style="377" min="11780" max="11780"/>
    <col width="2.42578125" customWidth="1" style="377" min="11781" max="11781"/>
    <col width="15.85546875" customWidth="1" style="377" min="11782" max="11782"/>
    <col width="12.140625" customWidth="1" style="377" min="11783" max="11783"/>
    <col hidden="1" style="377" min="11784" max="11784"/>
    <col width="6.140625" customWidth="1" style="377" min="11785" max="11785"/>
    <col width="2.28515625" customWidth="1" style="377" min="11786" max="11786"/>
    <col width="0.5703125" customWidth="1" style="377" min="11787" max="11787"/>
    <col width="3.140625" customWidth="1" style="377" min="11788" max="11788"/>
    <col width="6.140625" customWidth="1" style="377" min="11789" max="11789"/>
    <col width="2.85546875" customWidth="1" style="377" min="11790" max="11790"/>
    <col hidden="1" style="377" min="11791" max="11791"/>
    <col width="4" customWidth="1" style="377" min="11792" max="11792"/>
    <col width="6.140625" customWidth="1" style="377" min="11793" max="11793"/>
    <col width="4.42578125" customWidth="1" style="377" min="11794" max="11794"/>
    <col width="1.5703125" customWidth="1" style="377" min="11795" max="11795"/>
    <col width="5.140625" customWidth="1" style="377" min="11796" max="11796"/>
    <col width="1.7109375" customWidth="1" style="377" min="11797" max="11797"/>
    <col width="6.140625" customWidth="1" style="377" min="11798" max="11799"/>
    <col width="7.28515625" customWidth="1" style="377" min="11800" max="11800"/>
    <col width="0.5703125" customWidth="1" style="377" min="11801" max="11801"/>
    <col width="7.140625" customWidth="1" style="377" min="11802" max="11802"/>
    <col hidden="1" style="377" min="11803" max="11803"/>
    <col width="4.85546875" customWidth="1" style="377" min="11804" max="11804"/>
    <col width="6.140625" customWidth="1" style="377" min="11805" max="11806"/>
    <col width="7.140625" customWidth="1" style="377" min="11807" max="11807"/>
    <col width="3.7109375" customWidth="1" style="377" min="11808" max="11808"/>
    <col hidden="1" style="377" min="11809" max="11809"/>
    <col width="0.140625" customWidth="1" style="377" min="11810" max="11810"/>
    <col width="5.7109375" customWidth="1" style="377" min="11811" max="11811"/>
    <col hidden="1" style="377" min="11812" max="11812"/>
    <col width="9.140625" customWidth="1" style="377" min="11813" max="12032"/>
    <col width="0.42578125" customWidth="1" style="377" min="12033" max="12033"/>
    <col hidden="1" style="377" min="12034" max="12034"/>
    <col width="1.7109375" customWidth="1" style="377" min="12035" max="12035"/>
    <col width="0.5703125" customWidth="1" style="377" min="12036" max="12036"/>
    <col width="2.42578125" customWidth="1" style="377" min="12037" max="12037"/>
    <col width="15.85546875" customWidth="1" style="377" min="12038" max="12038"/>
    <col width="12.140625" customWidth="1" style="377" min="12039" max="12039"/>
    <col hidden="1" style="377" min="12040" max="12040"/>
    <col width="6.140625" customWidth="1" style="377" min="12041" max="12041"/>
    <col width="2.28515625" customWidth="1" style="377" min="12042" max="12042"/>
    <col width="0.5703125" customWidth="1" style="377" min="12043" max="12043"/>
    <col width="3.140625" customWidth="1" style="377" min="12044" max="12044"/>
    <col width="6.140625" customWidth="1" style="377" min="12045" max="12045"/>
    <col width="2.85546875" customWidth="1" style="377" min="12046" max="12046"/>
    <col hidden="1" style="377" min="12047" max="12047"/>
    <col width="4" customWidth="1" style="377" min="12048" max="12048"/>
    <col width="6.140625" customWidth="1" style="377" min="12049" max="12049"/>
    <col width="4.42578125" customWidth="1" style="377" min="12050" max="12050"/>
    <col width="1.5703125" customWidth="1" style="377" min="12051" max="12051"/>
    <col width="5.140625" customWidth="1" style="377" min="12052" max="12052"/>
    <col width="1.7109375" customWidth="1" style="377" min="12053" max="12053"/>
    <col width="6.140625" customWidth="1" style="377" min="12054" max="12055"/>
    <col width="7.28515625" customWidth="1" style="377" min="12056" max="12056"/>
    <col width="0.5703125" customWidth="1" style="377" min="12057" max="12057"/>
    <col width="7.140625" customWidth="1" style="377" min="12058" max="12058"/>
    <col hidden="1" style="377" min="12059" max="12059"/>
    <col width="4.85546875" customWidth="1" style="377" min="12060" max="12060"/>
    <col width="6.140625" customWidth="1" style="377" min="12061" max="12062"/>
    <col width="7.140625" customWidth="1" style="377" min="12063" max="12063"/>
    <col width="3.7109375" customWidth="1" style="377" min="12064" max="12064"/>
    <col hidden="1" style="377" min="12065" max="12065"/>
    <col width="0.140625" customWidth="1" style="377" min="12066" max="12066"/>
    <col width="5.7109375" customWidth="1" style="377" min="12067" max="12067"/>
    <col hidden="1" style="377" min="12068" max="12068"/>
    <col width="9.140625" customWidth="1" style="377" min="12069" max="12288"/>
    <col width="0.42578125" customWidth="1" style="377" min="12289" max="12289"/>
    <col hidden="1" style="377" min="12290" max="12290"/>
    <col width="1.7109375" customWidth="1" style="377" min="12291" max="12291"/>
    <col width="0.5703125" customWidth="1" style="377" min="12292" max="12292"/>
    <col width="2.42578125" customWidth="1" style="377" min="12293" max="12293"/>
    <col width="15.85546875" customWidth="1" style="377" min="12294" max="12294"/>
    <col width="12.140625" customWidth="1" style="377" min="12295" max="12295"/>
    <col hidden="1" style="377" min="12296" max="12296"/>
    <col width="6.140625" customWidth="1" style="377" min="12297" max="12297"/>
    <col width="2.28515625" customWidth="1" style="377" min="12298" max="12298"/>
    <col width="0.5703125" customWidth="1" style="377" min="12299" max="12299"/>
    <col width="3.140625" customWidth="1" style="377" min="12300" max="12300"/>
    <col width="6.140625" customWidth="1" style="377" min="12301" max="12301"/>
    <col width="2.85546875" customWidth="1" style="377" min="12302" max="12302"/>
    <col hidden="1" style="377" min="12303" max="12303"/>
    <col width="4" customWidth="1" style="377" min="12304" max="12304"/>
    <col width="6.140625" customWidth="1" style="377" min="12305" max="12305"/>
    <col width="4.42578125" customWidth="1" style="377" min="12306" max="12306"/>
    <col width="1.5703125" customWidth="1" style="377" min="12307" max="12307"/>
    <col width="5.140625" customWidth="1" style="377" min="12308" max="12308"/>
    <col width="1.7109375" customWidth="1" style="377" min="12309" max="12309"/>
    <col width="6.140625" customWidth="1" style="377" min="12310" max="12311"/>
    <col width="7.28515625" customWidth="1" style="377" min="12312" max="12312"/>
    <col width="0.5703125" customWidth="1" style="377" min="12313" max="12313"/>
    <col width="7.140625" customWidth="1" style="377" min="12314" max="12314"/>
    <col hidden="1" style="377" min="12315" max="12315"/>
    <col width="4.85546875" customWidth="1" style="377" min="12316" max="12316"/>
    <col width="6.140625" customWidth="1" style="377" min="12317" max="12318"/>
    <col width="7.140625" customWidth="1" style="377" min="12319" max="12319"/>
    <col width="3.7109375" customWidth="1" style="377" min="12320" max="12320"/>
    <col hidden="1" style="377" min="12321" max="12321"/>
    <col width="0.140625" customWidth="1" style="377" min="12322" max="12322"/>
    <col width="5.7109375" customWidth="1" style="377" min="12323" max="12323"/>
    <col hidden="1" style="377" min="12324" max="12324"/>
    <col width="9.140625" customWidth="1" style="377" min="12325" max="12544"/>
    <col width="0.42578125" customWidth="1" style="377" min="12545" max="12545"/>
    <col hidden="1" style="377" min="12546" max="12546"/>
    <col width="1.7109375" customWidth="1" style="377" min="12547" max="12547"/>
    <col width="0.5703125" customWidth="1" style="377" min="12548" max="12548"/>
    <col width="2.42578125" customWidth="1" style="377" min="12549" max="12549"/>
    <col width="15.85546875" customWidth="1" style="377" min="12550" max="12550"/>
    <col width="12.140625" customWidth="1" style="377" min="12551" max="12551"/>
    <col hidden="1" style="377" min="12552" max="12552"/>
    <col width="6.140625" customWidth="1" style="377" min="12553" max="12553"/>
    <col width="2.28515625" customWidth="1" style="377" min="12554" max="12554"/>
    <col width="0.5703125" customWidth="1" style="377" min="12555" max="12555"/>
    <col width="3.140625" customWidth="1" style="377" min="12556" max="12556"/>
    <col width="6.140625" customWidth="1" style="377" min="12557" max="12557"/>
    <col width="2.85546875" customWidth="1" style="377" min="12558" max="12558"/>
    <col hidden="1" style="377" min="12559" max="12559"/>
    <col width="4" customWidth="1" style="377" min="12560" max="12560"/>
    <col width="6.140625" customWidth="1" style="377" min="12561" max="12561"/>
    <col width="4.42578125" customWidth="1" style="377" min="12562" max="12562"/>
    <col width="1.5703125" customWidth="1" style="377" min="12563" max="12563"/>
    <col width="5.140625" customWidth="1" style="377" min="12564" max="12564"/>
    <col width="1.7109375" customWidth="1" style="377" min="12565" max="12565"/>
    <col width="6.140625" customWidth="1" style="377" min="12566" max="12567"/>
    <col width="7.28515625" customWidth="1" style="377" min="12568" max="12568"/>
    <col width="0.5703125" customWidth="1" style="377" min="12569" max="12569"/>
    <col width="7.140625" customWidth="1" style="377" min="12570" max="12570"/>
    <col hidden="1" style="377" min="12571" max="12571"/>
    <col width="4.85546875" customWidth="1" style="377" min="12572" max="12572"/>
    <col width="6.140625" customWidth="1" style="377" min="12573" max="12574"/>
    <col width="7.140625" customWidth="1" style="377" min="12575" max="12575"/>
    <col width="3.7109375" customWidth="1" style="377" min="12576" max="12576"/>
    <col hidden="1" style="377" min="12577" max="12577"/>
    <col width="0.140625" customWidth="1" style="377" min="12578" max="12578"/>
    <col width="5.7109375" customWidth="1" style="377" min="12579" max="12579"/>
    <col hidden="1" style="377" min="12580" max="12580"/>
    <col width="9.140625" customWidth="1" style="377" min="12581" max="12800"/>
    <col width="0.42578125" customWidth="1" style="377" min="12801" max="12801"/>
    <col hidden="1" style="377" min="12802" max="12802"/>
    <col width="1.7109375" customWidth="1" style="377" min="12803" max="12803"/>
    <col width="0.5703125" customWidth="1" style="377" min="12804" max="12804"/>
    <col width="2.42578125" customWidth="1" style="377" min="12805" max="12805"/>
    <col width="15.85546875" customWidth="1" style="377" min="12806" max="12806"/>
    <col width="12.140625" customWidth="1" style="377" min="12807" max="12807"/>
    <col hidden="1" style="377" min="12808" max="12808"/>
    <col width="6.140625" customWidth="1" style="377" min="12809" max="12809"/>
    <col width="2.28515625" customWidth="1" style="377" min="12810" max="12810"/>
    <col width="0.5703125" customWidth="1" style="377" min="12811" max="12811"/>
    <col width="3.140625" customWidth="1" style="377" min="12812" max="12812"/>
    <col width="6.140625" customWidth="1" style="377" min="12813" max="12813"/>
    <col width="2.85546875" customWidth="1" style="377" min="12814" max="12814"/>
    <col hidden="1" style="377" min="12815" max="12815"/>
    <col width="4" customWidth="1" style="377" min="12816" max="12816"/>
    <col width="6.140625" customWidth="1" style="377" min="12817" max="12817"/>
    <col width="4.42578125" customWidth="1" style="377" min="12818" max="12818"/>
    <col width="1.5703125" customWidth="1" style="377" min="12819" max="12819"/>
    <col width="5.140625" customWidth="1" style="377" min="12820" max="12820"/>
    <col width="1.7109375" customWidth="1" style="377" min="12821" max="12821"/>
    <col width="6.140625" customWidth="1" style="377" min="12822" max="12823"/>
    <col width="7.28515625" customWidth="1" style="377" min="12824" max="12824"/>
    <col width="0.5703125" customWidth="1" style="377" min="12825" max="12825"/>
    <col width="7.140625" customWidth="1" style="377" min="12826" max="12826"/>
    <col hidden="1" style="377" min="12827" max="12827"/>
    <col width="4.85546875" customWidth="1" style="377" min="12828" max="12828"/>
    <col width="6.140625" customWidth="1" style="377" min="12829" max="12830"/>
    <col width="7.140625" customWidth="1" style="377" min="12831" max="12831"/>
    <col width="3.7109375" customWidth="1" style="377" min="12832" max="12832"/>
    <col hidden="1" style="377" min="12833" max="12833"/>
    <col width="0.140625" customWidth="1" style="377" min="12834" max="12834"/>
    <col width="5.7109375" customWidth="1" style="377" min="12835" max="12835"/>
    <col hidden="1" style="377" min="12836" max="12836"/>
    <col width="9.140625" customWidth="1" style="377" min="12837" max="13056"/>
    <col width="0.42578125" customWidth="1" style="377" min="13057" max="13057"/>
    <col hidden="1" style="377" min="13058" max="13058"/>
    <col width="1.7109375" customWidth="1" style="377" min="13059" max="13059"/>
    <col width="0.5703125" customWidth="1" style="377" min="13060" max="13060"/>
    <col width="2.42578125" customWidth="1" style="377" min="13061" max="13061"/>
    <col width="15.85546875" customWidth="1" style="377" min="13062" max="13062"/>
    <col width="12.140625" customWidth="1" style="377" min="13063" max="13063"/>
    <col hidden="1" style="377" min="13064" max="13064"/>
    <col width="6.140625" customWidth="1" style="377" min="13065" max="13065"/>
    <col width="2.28515625" customWidth="1" style="377" min="13066" max="13066"/>
    <col width="0.5703125" customWidth="1" style="377" min="13067" max="13067"/>
    <col width="3.140625" customWidth="1" style="377" min="13068" max="13068"/>
    <col width="6.140625" customWidth="1" style="377" min="13069" max="13069"/>
    <col width="2.85546875" customWidth="1" style="377" min="13070" max="13070"/>
    <col hidden="1" style="377" min="13071" max="13071"/>
    <col width="4" customWidth="1" style="377" min="13072" max="13072"/>
    <col width="6.140625" customWidth="1" style="377" min="13073" max="13073"/>
    <col width="4.42578125" customWidth="1" style="377" min="13074" max="13074"/>
    <col width="1.5703125" customWidth="1" style="377" min="13075" max="13075"/>
    <col width="5.140625" customWidth="1" style="377" min="13076" max="13076"/>
    <col width="1.7109375" customWidth="1" style="377" min="13077" max="13077"/>
    <col width="6.140625" customWidth="1" style="377" min="13078" max="13079"/>
    <col width="7.28515625" customWidth="1" style="377" min="13080" max="13080"/>
    <col width="0.5703125" customWidth="1" style="377" min="13081" max="13081"/>
    <col width="7.140625" customWidth="1" style="377" min="13082" max="13082"/>
    <col hidden="1" style="377" min="13083" max="13083"/>
    <col width="4.85546875" customWidth="1" style="377" min="13084" max="13084"/>
    <col width="6.140625" customWidth="1" style="377" min="13085" max="13086"/>
    <col width="7.140625" customWidth="1" style="377" min="13087" max="13087"/>
    <col width="3.7109375" customWidth="1" style="377" min="13088" max="13088"/>
    <col hidden="1" style="377" min="13089" max="13089"/>
    <col width="0.140625" customWidth="1" style="377" min="13090" max="13090"/>
    <col width="5.7109375" customWidth="1" style="377" min="13091" max="13091"/>
    <col hidden="1" style="377" min="13092" max="13092"/>
    <col width="9.140625" customWidth="1" style="377" min="13093" max="13312"/>
    <col width="0.42578125" customWidth="1" style="377" min="13313" max="13313"/>
    <col hidden="1" style="377" min="13314" max="13314"/>
    <col width="1.7109375" customWidth="1" style="377" min="13315" max="13315"/>
    <col width="0.5703125" customWidth="1" style="377" min="13316" max="13316"/>
    <col width="2.42578125" customWidth="1" style="377" min="13317" max="13317"/>
    <col width="15.85546875" customWidth="1" style="377" min="13318" max="13318"/>
    <col width="12.140625" customWidth="1" style="377" min="13319" max="13319"/>
    <col hidden="1" style="377" min="13320" max="13320"/>
    <col width="6.140625" customWidth="1" style="377" min="13321" max="13321"/>
    <col width="2.28515625" customWidth="1" style="377" min="13322" max="13322"/>
    <col width="0.5703125" customWidth="1" style="377" min="13323" max="13323"/>
    <col width="3.140625" customWidth="1" style="377" min="13324" max="13324"/>
    <col width="6.140625" customWidth="1" style="377" min="13325" max="13325"/>
    <col width="2.85546875" customWidth="1" style="377" min="13326" max="13326"/>
    <col hidden="1" style="377" min="13327" max="13327"/>
    <col width="4" customWidth="1" style="377" min="13328" max="13328"/>
    <col width="6.140625" customWidth="1" style="377" min="13329" max="13329"/>
    <col width="4.42578125" customWidth="1" style="377" min="13330" max="13330"/>
    <col width="1.5703125" customWidth="1" style="377" min="13331" max="13331"/>
    <col width="5.140625" customWidth="1" style="377" min="13332" max="13332"/>
    <col width="1.7109375" customWidth="1" style="377" min="13333" max="13333"/>
    <col width="6.140625" customWidth="1" style="377" min="13334" max="13335"/>
    <col width="7.28515625" customWidth="1" style="377" min="13336" max="13336"/>
    <col width="0.5703125" customWidth="1" style="377" min="13337" max="13337"/>
    <col width="7.140625" customWidth="1" style="377" min="13338" max="13338"/>
    <col hidden="1" style="377" min="13339" max="13339"/>
    <col width="4.85546875" customWidth="1" style="377" min="13340" max="13340"/>
    <col width="6.140625" customWidth="1" style="377" min="13341" max="13342"/>
    <col width="7.140625" customWidth="1" style="377" min="13343" max="13343"/>
    <col width="3.7109375" customWidth="1" style="377" min="13344" max="13344"/>
    <col hidden="1" style="377" min="13345" max="13345"/>
    <col width="0.140625" customWidth="1" style="377" min="13346" max="13346"/>
    <col width="5.7109375" customWidth="1" style="377" min="13347" max="13347"/>
    <col hidden="1" style="377" min="13348" max="13348"/>
    <col width="9.140625" customWidth="1" style="377" min="13349" max="13568"/>
    <col width="0.42578125" customWidth="1" style="377" min="13569" max="13569"/>
    <col hidden="1" style="377" min="13570" max="13570"/>
    <col width="1.7109375" customWidth="1" style="377" min="13571" max="13571"/>
    <col width="0.5703125" customWidth="1" style="377" min="13572" max="13572"/>
    <col width="2.42578125" customWidth="1" style="377" min="13573" max="13573"/>
    <col width="15.85546875" customWidth="1" style="377" min="13574" max="13574"/>
    <col width="12.140625" customWidth="1" style="377" min="13575" max="13575"/>
    <col hidden="1" style="377" min="13576" max="13576"/>
    <col width="6.140625" customWidth="1" style="377" min="13577" max="13577"/>
    <col width="2.28515625" customWidth="1" style="377" min="13578" max="13578"/>
    <col width="0.5703125" customWidth="1" style="377" min="13579" max="13579"/>
    <col width="3.140625" customWidth="1" style="377" min="13580" max="13580"/>
    <col width="6.140625" customWidth="1" style="377" min="13581" max="13581"/>
    <col width="2.85546875" customWidth="1" style="377" min="13582" max="13582"/>
    <col hidden="1" style="377" min="13583" max="13583"/>
    <col width="4" customWidth="1" style="377" min="13584" max="13584"/>
    <col width="6.140625" customWidth="1" style="377" min="13585" max="13585"/>
    <col width="4.42578125" customWidth="1" style="377" min="13586" max="13586"/>
    <col width="1.5703125" customWidth="1" style="377" min="13587" max="13587"/>
    <col width="5.140625" customWidth="1" style="377" min="13588" max="13588"/>
    <col width="1.7109375" customWidth="1" style="377" min="13589" max="13589"/>
    <col width="6.140625" customWidth="1" style="377" min="13590" max="13591"/>
    <col width="7.28515625" customWidth="1" style="377" min="13592" max="13592"/>
    <col width="0.5703125" customWidth="1" style="377" min="13593" max="13593"/>
    <col width="7.140625" customWidth="1" style="377" min="13594" max="13594"/>
    <col hidden="1" style="377" min="13595" max="13595"/>
    <col width="4.85546875" customWidth="1" style="377" min="13596" max="13596"/>
    <col width="6.140625" customWidth="1" style="377" min="13597" max="13598"/>
    <col width="7.140625" customWidth="1" style="377" min="13599" max="13599"/>
    <col width="3.7109375" customWidth="1" style="377" min="13600" max="13600"/>
    <col hidden="1" style="377" min="13601" max="13601"/>
    <col width="0.140625" customWidth="1" style="377" min="13602" max="13602"/>
    <col width="5.7109375" customWidth="1" style="377" min="13603" max="13603"/>
    <col hidden="1" style="377" min="13604" max="13604"/>
    <col width="9.140625" customWidth="1" style="377" min="13605" max="13824"/>
    <col width="0.42578125" customWidth="1" style="377" min="13825" max="13825"/>
    <col hidden="1" style="377" min="13826" max="13826"/>
    <col width="1.7109375" customWidth="1" style="377" min="13827" max="13827"/>
    <col width="0.5703125" customWidth="1" style="377" min="13828" max="13828"/>
    <col width="2.42578125" customWidth="1" style="377" min="13829" max="13829"/>
    <col width="15.85546875" customWidth="1" style="377" min="13830" max="13830"/>
    <col width="12.140625" customWidth="1" style="377" min="13831" max="13831"/>
    <col hidden="1" style="377" min="13832" max="13832"/>
    <col width="6.140625" customWidth="1" style="377" min="13833" max="13833"/>
    <col width="2.28515625" customWidth="1" style="377" min="13834" max="13834"/>
    <col width="0.5703125" customWidth="1" style="377" min="13835" max="13835"/>
    <col width="3.140625" customWidth="1" style="377" min="13836" max="13836"/>
    <col width="6.140625" customWidth="1" style="377" min="13837" max="13837"/>
    <col width="2.85546875" customWidth="1" style="377" min="13838" max="13838"/>
    <col hidden="1" style="377" min="13839" max="13839"/>
    <col width="4" customWidth="1" style="377" min="13840" max="13840"/>
    <col width="6.140625" customWidth="1" style="377" min="13841" max="13841"/>
    <col width="4.42578125" customWidth="1" style="377" min="13842" max="13842"/>
    <col width="1.5703125" customWidth="1" style="377" min="13843" max="13843"/>
    <col width="5.140625" customWidth="1" style="377" min="13844" max="13844"/>
    <col width="1.7109375" customWidth="1" style="377" min="13845" max="13845"/>
    <col width="6.140625" customWidth="1" style="377" min="13846" max="13847"/>
    <col width="7.28515625" customWidth="1" style="377" min="13848" max="13848"/>
    <col width="0.5703125" customWidth="1" style="377" min="13849" max="13849"/>
    <col width="7.140625" customWidth="1" style="377" min="13850" max="13850"/>
    <col hidden="1" style="377" min="13851" max="13851"/>
    <col width="4.85546875" customWidth="1" style="377" min="13852" max="13852"/>
    <col width="6.140625" customWidth="1" style="377" min="13853" max="13854"/>
    <col width="7.140625" customWidth="1" style="377" min="13855" max="13855"/>
    <col width="3.7109375" customWidth="1" style="377" min="13856" max="13856"/>
    <col hidden="1" style="377" min="13857" max="13857"/>
    <col width="0.140625" customWidth="1" style="377" min="13858" max="13858"/>
    <col width="5.7109375" customWidth="1" style="377" min="13859" max="13859"/>
    <col hidden="1" style="377" min="13860" max="13860"/>
    <col width="9.140625" customWidth="1" style="377" min="13861" max="14080"/>
    <col width="0.42578125" customWidth="1" style="377" min="14081" max="14081"/>
    <col hidden="1" style="377" min="14082" max="14082"/>
    <col width="1.7109375" customWidth="1" style="377" min="14083" max="14083"/>
    <col width="0.5703125" customWidth="1" style="377" min="14084" max="14084"/>
    <col width="2.42578125" customWidth="1" style="377" min="14085" max="14085"/>
    <col width="15.85546875" customWidth="1" style="377" min="14086" max="14086"/>
    <col width="12.140625" customWidth="1" style="377" min="14087" max="14087"/>
    <col hidden="1" style="377" min="14088" max="14088"/>
    <col width="6.140625" customWidth="1" style="377" min="14089" max="14089"/>
    <col width="2.28515625" customWidth="1" style="377" min="14090" max="14090"/>
    <col width="0.5703125" customWidth="1" style="377" min="14091" max="14091"/>
    <col width="3.140625" customWidth="1" style="377" min="14092" max="14092"/>
    <col width="6.140625" customWidth="1" style="377" min="14093" max="14093"/>
    <col width="2.85546875" customWidth="1" style="377" min="14094" max="14094"/>
    <col hidden="1" style="377" min="14095" max="14095"/>
    <col width="4" customWidth="1" style="377" min="14096" max="14096"/>
    <col width="6.140625" customWidth="1" style="377" min="14097" max="14097"/>
    <col width="4.42578125" customWidth="1" style="377" min="14098" max="14098"/>
    <col width="1.5703125" customWidth="1" style="377" min="14099" max="14099"/>
    <col width="5.140625" customWidth="1" style="377" min="14100" max="14100"/>
    <col width="1.7109375" customWidth="1" style="377" min="14101" max="14101"/>
    <col width="6.140625" customWidth="1" style="377" min="14102" max="14103"/>
    <col width="7.28515625" customWidth="1" style="377" min="14104" max="14104"/>
    <col width="0.5703125" customWidth="1" style="377" min="14105" max="14105"/>
    <col width="7.140625" customWidth="1" style="377" min="14106" max="14106"/>
    <col hidden="1" style="377" min="14107" max="14107"/>
    <col width="4.85546875" customWidth="1" style="377" min="14108" max="14108"/>
    <col width="6.140625" customWidth="1" style="377" min="14109" max="14110"/>
    <col width="7.140625" customWidth="1" style="377" min="14111" max="14111"/>
    <col width="3.7109375" customWidth="1" style="377" min="14112" max="14112"/>
    <col hidden="1" style="377" min="14113" max="14113"/>
    <col width="0.140625" customWidth="1" style="377" min="14114" max="14114"/>
    <col width="5.7109375" customWidth="1" style="377" min="14115" max="14115"/>
    <col hidden="1" style="377" min="14116" max="14116"/>
    <col width="9.140625" customWidth="1" style="377" min="14117" max="14336"/>
    <col width="0.42578125" customWidth="1" style="377" min="14337" max="14337"/>
    <col hidden="1" style="377" min="14338" max="14338"/>
    <col width="1.7109375" customWidth="1" style="377" min="14339" max="14339"/>
    <col width="0.5703125" customWidth="1" style="377" min="14340" max="14340"/>
    <col width="2.42578125" customWidth="1" style="377" min="14341" max="14341"/>
    <col width="15.85546875" customWidth="1" style="377" min="14342" max="14342"/>
    <col width="12.140625" customWidth="1" style="377" min="14343" max="14343"/>
    <col hidden="1" style="377" min="14344" max="14344"/>
    <col width="6.140625" customWidth="1" style="377" min="14345" max="14345"/>
    <col width="2.28515625" customWidth="1" style="377" min="14346" max="14346"/>
    <col width="0.5703125" customWidth="1" style="377" min="14347" max="14347"/>
    <col width="3.140625" customWidth="1" style="377" min="14348" max="14348"/>
    <col width="6.140625" customWidth="1" style="377" min="14349" max="14349"/>
    <col width="2.85546875" customWidth="1" style="377" min="14350" max="14350"/>
    <col hidden="1" style="377" min="14351" max="14351"/>
    <col width="4" customWidth="1" style="377" min="14352" max="14352"/>
    <col width="6.140625" customWidth="1" style="377" min="14353" max="14353"/>
    <col width="4.42578125" customWidth="1" style="377" min="14354" max="14354"/>
    <col width="1.5703125" customWidth="1" style="377" min="14355" max="14355"/>
    <col width="5.140625" customWidth="1" style="377" min="14356" max="14356"/>
    <col width="1.7109375" customWidth="1" style="377" min="14357" max="14357"/>
    <col width="6.140625" customWidth="1" style="377" min="14358" max="14359"/>
    <col width="7.28515625" customWidth="1" style="377" min="14360" max="14360"/>
    <col width="0.5703125" customWidth="1" style="377" min="14361" max="14361"/>
    <col width="7.140625" customWidth="1" style="377" min="14362" max="14362"/>
    <col hidden="1" style="377" min="14363" max="14363"/>
    <col width="4.85546875" customWidth="1" style="377" min="14364" max="14364"/>
    <col width="6.140625" customWidth="1" style="377" min="14365" max="14366"/>
    <col width="7.140625" customWidth="1" style="377" min="14367" max="14367"/>
    <col width="3.7109375" customWidth="1" style="377" min="14368" max="14368"/>
    <col hidden="1" style="377" min="14369" max="14369"/>
    <col width="0.140625" customWidth="1" style="377" min="14370" max="14370"/>
    <col width="5.7109375" customWidth="1" style="377" min="14371" max="14371"/>
    <col hidden="1" style="377" min="14372" max="14372"/>
    <col width="9.140625" customWidth="1" style="377" min="14373" max="14592"/>
    <col width="0.42578125" customWidth="1" style="377" min="14593" max="14593"/>
    <col hidden="1" style="377" min="14594" max="14594"/>
    <col width="1.7109375" customWidth="1" style="377" min="14595" max="14595"/>
    <col width="0.5703125" customWidth="1" style="377" min="14596" max="14596"/>
    <col width="2.42578125" customWidth="1" style="377" min="14597" max="14597"/>
    <col width="15.85546875" customWidth="1" style="377" min="14598" max="14598"/>
    <col width="12.140625" customWidth="1" style="377" min="14599" max="14599"/>
    <col hidden="1" style="377" min="14600" max="14600"/>
    <col width="6.140625" customWidth="1" style="377" min="14601" max="14601"/>
    <col width="2.28515625" customWidth="1" style="377" min="14602" max="14602"/>
    <col width="0.5703125" customWidth="1" style="377" min="14603" max="14603"/>
    <col width="3.140625" customWidth="1" style="377" min="14604" max="14604"/>
    <col width="6.140625" customWidth="1" style="377" min="14605" max="14605"/>
    <col width="2.85546875" customWidth="1" style="377" min="14606" max="14606"/>
    <col hidden="1" style="377" min="14607" max="14607"/>
    <col width="4" customWidth="1" style="377" min="14608" max="14608"/>
    <col width="6.140625" customWidth="1" style="377" min="14609" max="14609"/>
    <col width="4.42578125" customWidth="1" style="377" min="14610" max="14610"/>
    <col width="1.5703125" customWidth="1" style="377" min="14611" max="14611"/>
    <col width="5.140625" customWidth="1" style="377" min="14612" max="14612"/>
    <col width="1.7109375" customWidth="1" style="377" min="14613" max="14613"/>
    <col width="6.140625" customWidth="1" style="377" min="14614" max="14615"/>
    <col width="7.28515625" customWidth="1" style="377" min="14616" max="14616"/>
    <col width="0.5703125" customWidth="1" style="377" min="14617" max="14617"/>
    <col width="7.140625" customWidth="1" style="377" min="14618" max="14618"/>
    <col hidden="1" style="377" min="14619" max="14619"/>
    <col width="4.85546875" customWidth="1" style="377" min="14620" max="14620"/>
    <col width="6.140625" customWidth="1" style="377" min="14621" max="14622"/>
    <col width="7.140625" customWidth="1" style="377" min="14623" max="14623"/>
    <col width="3.7109375" customWidth="1" style="377" min="14624" max="14624"/>
    <col hidden="1" style="377" min="14625" max="14625"/>
    <col width="0.140625" customWidth="1" style="377" min="14626" max="14626"/>
    <col width="5.7109375" customWidth="1" style="377" min="14627" max="14627"/>
    <col hidden="1" style="377" min="14628" max="14628"/>
    <col width="9.140625" customWidth="1" style="377" min="14629" max="14848"/>
    <col width="0.42578125" customWidth="1" style="377" min="14849" max="14849"/>
    <col hidden="1" style="377" min="14850" max="14850"/>
    <col width="1.7109375" customWidth="1" style="377" min="14851" max="14851"/>
    <col width="0.5703125" customWidth="1" style="377" min="14852" max="14852"/>
    <col width="2.42578125" customWidth="1" style="377" min="14853" max="14853"/>
    <col width="15.85546875" customWidth="1" style="377" min="14854" max="14854"/>
    <col width="12.140625" customWidth="1" style="377" min="14855" max="14855"/>
    <col hidden="1" style="377" min="14856" max="14856"/>
    <col width="6.140625" customWidth="1" style="377" min="14857" max="14857"/>
    <col width="2.28515625" customWidth="1" style="377" min="14858" max="14858"/>
    <col width="0.5703125" customWidth="1" style="377" min="14859" max="14859"/>
    <col width="3.140625" customWidth="1" style="377" min="14860" max="14860"/>
    <col width="6.140625" customWidth="1" style="377" min="14861" max="14861"/>
    <col width="2.85546875" customWidth="1" style="377" min="14862" max="14862"/>
    <col hidden="1" style="377" min="14863" max="14863"/>
    <col width="4" customWidth="1" style="377" min="14864" max="14864"/>
    <col width="6.140625" customWidth="1" style="377" min="14865" max="14865"/>
    <col width="4.42578125" customWidth="1" style="377" min="14866" max="14866"/>
    <col width="1.5703125" customWidth="1" style="377" min="14867" max="14867"/>
    <col width="5.140625" customWidth="1" style="377" min="14868" max="14868"/>
    <col width="1.7109375" customWidth="1" style="377" min="14869" max="14869"/>
    <col width="6.140625" customWidth="1" style="377" min="14870" max="14871"/>
    <col width="7.28515625" customWidth="1" style="377" min="14872" max="14872"/>
    <col width="0.5703125" customWidth="1" style="377" min="14873" max="14873"/>
    <col width="7.140625" customWidth="1" style="377" min="14874" max="14874"/>
    <col hidden="1" style="377" min="14875" max="14875"/>
    <col width="4.85546875" customWidth="1" style="377" min="14876" max="14876"/>
    <col width="6.140625" customWidth="1" style="377" min="14877" max="14878"/>
    <col width="7.140625" customWidth="1" style="377" min="14879" max="14879"/>
    <col width="3.7109375" customWidth="1" style="377" min="14880" max="14880"/>
    <col hidden="1" style="377" min="14881" max="14881"/>
    <col width="0.140625" customWidth="1" style="377" min="14882" max="14882"/>
    <col width="5.7109375" customWidth="1" style="377" min="14883" max="14883"/>
    <col hidden="1" style="377" min="14884" max="14884"/>
    <col width="9.140625" customWidth="1" style="377" min="14885" max="15104"/>
    <col width="0.42578125" customWidth="1" style="377" min="15105" max="15105"/>
    <col hidden="1" style="377" min="15106" max="15106"/>
    <col width="1.7109375" customWidth="1" style="377" min="15107" max="15107"/>
    <col width="0.5703125" customWidth="1" style="377" min="15108" max="15108"/>
    <col width="2.42578125" customWidth="1" style="377" min="15109" max="15109"/>
    <col width="15.85546875" customWidth="1" style="377" min="15110" max="15110"/>
    <col width="12.140625" customWidth="1" style="377" min="15111" max="15111"/>
    <col hidden="1" style="377" min="15112" max="15112"/>
    <col width="6.140625" customWidth="1" style="377" min="15113" max="15113"/>
    <col width="2.28515625" customWidth="1" style="377" min="15114" max="15114"/>
    <col width="0.5703125" customWidth="1" style="377" min="15115" max="15115"/>
    <col width="3.140625" customWidth="1" style="377" min="15116" max="15116"/>
    <col width="6.140625" customWidth="1" style="377" min="15117" max="15117"/>
    <col width="2.85546875" customWidth="1" style="377" min="15118" max="15118"/>
    <col hidden="1" style="377" min="15119" max="15119"/>
    <col width="4" customWidth="1" style="377" min="15120" max="15120"/>
    <col width="6.140625" customWidth="1" style="377" min="15121" max="15121"/>
    <col width="4.42578125" customWidth="1" style="377" min="15122" max="15122"/>
    <col width="1.5703125" customWidth="1" style="377" min="15123" max="15123"/>
    <col width="5.140625" customWidth="1" style="377" min="15124" max="15124"/>
    <col width="1.7109375" customWidth="1" style="377" min="15125" max="15125"/>
    <col width="6.140625" customWidth="1" style="377" min="15126" max="15127"/>
    <col width="7.28515625" customWidth="1" style="377" min="15128" max="15128"/>
    <col width="0.5703125" customWidth="1" style="377" min="15129" max="15129"/>
    <col width="7.140625" customWidth="1" style="377" min="15130" max="15130"/>
    <col hidden="1" style="377" min="15131" max="15131"/>
    <col width="4.85546875" customWidth="1" style="377" min="15132" max="15132"/>
    <col width="6.140625" customWidth="1" style="377" min="15133" max="15134"/>
    <col width="7.140625" customWidth="1" style="377" min="15135" max="15135"/>
    <col width="3.7109375" customWidth="1" style="377" min="15136" max="15136"/>
    <col hidden="1" style="377" min="15137" max="15137"/>
    <col width="0.140625" customWidth="1" style="377" min="15138" max="15138"/>
    <col width="5.7109375" customWidth="1" style="377" min="15139" max="15139"/>
    <col hidden="1" style="377" min="15140" max="15140"/>
    <col width="9.140625" customWidth="1" style="377" min="15141" max="15360"/>
    <col width="0.42578125" customWidth="1" style="377" min="15361" max="15361"/>
    <col hidden="1" style="377" min="15362" max="15362"/>
    <col width="1.7109375" customWidth="1" style="377" min="15363" max="15363"/>
    <col width="0.5703125" customWidth="1" style="377" min="15364" max="15364"/>
    <col width="2.42578125" customWidth="1" style="377" min="15365" max="15365"/>
    <col width="15.85546875" customWidth="1" style="377" min="15366" max="15366"/>
    <col width="12.140625" customWidth="1" style="377" min="15367" max="15367"/>
    <col hidden="1" style="377" min="15368" max="15368"/>
    <col width="6.140625" customWidth="1" style="377" min="15369" max="15369"/>
    <col width="2.28515625" customWidth="1" style="377" min="15370" max="15370"/>
    <col width="0.5703125" customWidth="1" style="377" min="15371" max="15371"/>
    <col width="3.140625" customWidth="1" style="377" min="15372" max="15372"/>
    <col width="6.140625" customWidth="1" style="377" min="15373" max="15373"/>
    <col width="2.85546875" customWidth="1" style="377" min="15374" max="15374"/>
    <col hidden="1" style="377" min="15375" max="15375"/>
    <col width="4" customWidth="1" style="377" min="15376" max="15376"/>
    <col width="6.140625" customWidth="1" style="377" min="15377" max="15377"/>
    <col width="4.42578125" customWidth="1" style="377" min="15378" max="15378"/>
    <col width="1.5703125" customWidth="1" style="377" min="15379" max="15379"/>
    <col width="5.140625" customWidth="1" style="377" min="15380" max="15380"/>
    <col width="1.7109375" customWidth="1" style="377" min="15381" max="15381"/>
    <col width="6.140625" customWidth="1" style="377" min="15382" max="15383"/>
    <col width="7.28515625" customWidth="1" style="377" min="15384" max="15384"/>
    <col width="0.5703125" customWidth="1" style="377" min="15385" max="15385"/>
    <col width="7.140625" customWidth="1" style="377" min="15386" max="15386"/>
    <col hidden="1" style="377" min="15387" max="15387"/>
    <col width="4.85546875" customWidth="1" style="377" min="15388" max="15388"/>
    <col width="6.140625" customWidth="1" style="377" min="15389" max="15390"/>
    <col width="7.140625" customWidth="1" style="377" min="15391" max="15391"/>
    <col width="3.7109375" customWidth="1" style="377" min="15392" max="15392"/>
    <col hidden="1" style="377" min="15393" max="15393"/>
    <col width="0.140625" customWidth="1" style="377" min="15394" max="15394"/>
    <col width="5.7109375" customWidth="1" style="377" min="15395" max="15395"/>
    <col hidden="1" style="377" min="15396" max="15396"/>
    <col width="9.140625" customWidth="1" style="377" min="15397" max="15616"/>
    <col width="0.42578125" customWidth="1" style="377" min="15617" max="15617"/>
    <col hidden="1" style="377" min="15618" max="15618"/>
    <col width="1.7109375" customWidth="1" style="377" min="15619" max="15619"/>
    <col width="0.5703125" customWidth="1" style="377" min="15620" max="15620"/>
    <col width="2.42578125" customWidth="1" style="377" min="15621" max="15621"/>
    <col width="15.85546875" customWidth="1" style="377" min="15622" max="15622"/>
    <col width="12.140625" customWidth="1" style="377" min="15623" max="15623"/>
    <col hidden="1" style="377" min="15624" max="15624"/>
    <col width="6.140625" customWidth="1" style="377" min="15625" max="15625"/>
    <col width="2.28515625" customWidth="1" style="377" min="15626" max="15626"/>
    <col width="0.5703125" customWidth="1" style="377" min="15627" max="15627"/>
    <col width="3.140625" customWidth="1" style="377" min="15628" max="15628"/>
    <col width="6.140625" customWidth="1" style="377" min="15629" max="15629"/>
    <col width="2.85546875" customWidth="1" style="377" min="15630" max="15630"/>
    <col hidden="1" style="377" min="15631" max="15631"/>
    <col width="4" customWidth="1" style="377" min="15632" max="15632"/>
    <col width="6.140625" customWidth="1" style="377" min="15633" max="15633"/>
    <col width="4.42578125" customWidth="1" style="377" min="15634" max="15634"/>
    <col width="1.5703125" customWidth="1" style="377" min="15635" max="15635"/>
    <col width="5.140625" customWidth="1" style="377" min="15636" max="15636"/>
    <col width="1.7109375" customWidth="1" style="377" min="15637" max="15637"/>
    <col width="6.140625" customWidth="1" style="377" min="15638" max="15639"/>
    <col width="7.28515625" customWidth="1" style="377" min="15640" max="15640"/>
    <col width="0.5703125" customWidth="1" style="377" min="15641" max="15641"/>
    <col width="7.140625" customWidth="1" style="377" min="15642" max="15642"/>
    <col hidden="1" style="377" min="15643" max="15643"/>
    <col width="4.85546875" customWidth="1" style="377" min="15644" max="15644"/>
    <col width="6.140625" customWidth="1" style="377" min="15645" max="15646"/>
    <col width="7.140625" customWidth="1" style="377" min="15647" max="15647"/>
    <col width="3.7109375" customWidth="1" style="377" min="15648" max="15648"/>
    <col hidden="1" style="377" min="15649" max="15649"/>
    <col width="0.140625" customWidth="1" style="377" min="15650" max="15650"/>
    <col width="5.7109375" customWidth="1" style="377" min="15651" max="15651"/>
    <col hidden="1" style="377" min="15652" max="15652"/>
    <col width="9.140625" customWidth="1" style="377" min="15653" max="15872"/>
    <col width="0.42578125" customWidth="1" style="377" min="15873" max="15873"/>
    <col hidden="1" style="377" min="15874" max="15874"/>
    <col width="1.7109375" customWidth="1" style="377" min="15875" max="15875"/>
    <col width="0.5703125" customWidth="1" style="377" min="15876" max="15876"/>
    <col width="2.42578125" customWidth="1" style="377" min="15877" max="15877"/>
    <col width="15.85546875" customWidth="1" style="377" min="15878" max="15878"/>
    <col width="12.140625" customWidth="1" style="377" min="15879" max="15879"/>
    <col hidden="1" style="377" min="15880" max="15880"/>
    <col width="6.140625" customWidth="1" style="377" min="15881" max="15881"/>
    <col width="2.28515625" customWidth="1" style="377" min="15882" max="15882"/>
    <col width="0.5703125" customWidth="1" style="377" min="15883" max="15883"/>
    <col width="3.140625" customWidth="1" style="377" min="15884" max="15884"/>
    <col width="6.140625" customWidth="1" style="377" min="15885" max="15885"/>
    <col width="2.85546875" customWidth="1" style="377" min="15886" max="15886"/>
    <col hidden="1" style="377" min="15887" max="15887"/>
    <col width="4" customWidth="1" style="377" min="15888" max="15888"/>
    <col width="6.140625" customWidth="1" style="377" min="15889" max="15889"/>
    <col width="4.42578125" customWidth="1" style="377" min="15890" max="15890"/>
    <col width="1.5703125" customWidth="1" style="377" min="15891" max="15891"/>
    <col width="5.140625" customWidth="1" style="377" min="15892" max="15892"/>
    <col width="1.7109375" customWidth="1" style="377" min="15893" max="15893"/>
    <col width="6.140625" customWidth="1" style="377" min="15894" max="15895"/>
    <col width="7.28515625" customWidth="1" style="377" min="15896" max="15896"/>
    <col width="0.5703125" customWidth="1" style="377" min="15897" max="15897"/>
    <col width="7.140625" customWidth="1" style="377" min="15898" max="15898"/>
    <col hidden="1" style="377" min="15899" max="15899"/>
    <col width="4.85546875" customWidth="1" style="377" min="15900" max="15900"/>
    <col width="6.140625" customWidth="1" style="377" min="15901" max="15902"/>
    <col width="7.140625" customWidth="1" style="377" min="15903" max="15903"/>
    <col width="3.7109375" customWidth="1" style="377" min="15904" max="15904"/>
    <col hidden="1" style="377" min="15905" max="15905"/>
    <col width="0.140625" customWidth="1" style="377" min="15906" max="15906"/>
    <col width="5.7109375" customWidth="1" style="377" min="15907" max="15907"/>
    <col hidden="1" style="377" min="15908" max="15908"/>
    <col width="9.140625" customWidth="1" style="377" min="15909" max="16128"/>
    <col width="0.42578125" customWidth="1" style="377" min="16129" max="16129"/>
    <col hidden="1" style="377" min="16130" max="16130"/>
    <col width="1.7109375" customWidth="1" style="377" min="16131" max="16131"/>
    <col width="0.5703125" customWidth="1" style="377" min="16132" max="16132"/>
    <col width="2.42578125" customWidth="1" style="377" min="16133" max="16133"/>
    <col width="15.85546875" customWidth="1" style="377" min="16134" max="16134"/>
    <col width="12.140625" customWidth="1" style="377" min="16135" max="16135"/>
    <col hidden="1" style="377" min="16136" max="16136"/>
    <col width="6.140625" customWidth="1" style="377" min="16137" max="16137"/>
    <col width="2.28515625" customWidth="1" style="377" min="16138" max="16138"/>
    <col width="0.5703125" customWidth="1" style="377" min="16139" max="16139"/>
    <col width="3.140625" customWidth="1" style="377" min="16140" max="16140"/>
    <col width="6.140625" customWidth="1" style="377" min="16141" max="16141"/>
    <col width="2.85546875" customWidth="1" style="377" min="16142" max="16142"/>
    <col hidden="1" style="377" min="16143" max="16143"/>
    <col width="4" customWidth="1" style="377" min="16144" max="16144"/>
    <col width="6.140625" customWidth="1" style="377" min="16145" max="16145"/>
    <col width="4.42578125" customWidth="1" style="377" min="16146" max="16146"/>
    <col width="1.5703125" customWidth="1" style="377" min="16147" max="16147"/>
    <col width="5.140625" customWidth="1" style="377" min="16148" max="16148"/>
    <col width="1.7109375" customWidth="1" style="377" min="16149" max="16149"/>
    <col width="6.140625" customWidth="1" style="377" min="16150" max="16151"/>
    <col width="7.28515625" customWidth="1" style="377" min="16152" max="16152"/>
    <col width="0.5703125" customWidth="1" style="377" min="16153" max="16153"/>
    <col width="7.140625" customWidth="1" style="377" min="16154" max="16154"/>
    <col hidden="1" style="377" min="16155" max="16155"/>
    <col width="4.85546875" customWidth="1" style="377" min="16156" max="16156"/>
    <col width="6.140625" customWidth="1" style="377" min="16157" max="16158"/>
    <col width="7.140625" customWidth="1" style="377" min="16159" max="16159"/>
    <col width="3.7109375" customWidth="1" style="377" min="16160" max="16160"/>
    <col hidden="1" style="377" min="16161" max="16161"/>
    <col width="0.140625" customWidth="1" style="377" min="16162" max="16162"/>
    <col width="5.7109375" customWidth="1" style="377" min="16163" max="16163"/>
    <col hidden="1" style="377" min="16164" max="16164"/>
    <col width="9.140625" customWidth="1" style="377" min="16165" max="16384"/>
  </cols>
  <sheetData>
    <row r="1" ht="15" customHeight="1" s="335"/>
    <row r="2" ht="20.85" customHeight="1" s="335">
      <c r="E2" s="377" t="n"/>
      <c r="U2" s="361" t="inlineStr">
        <is>
          <t>SERVICIO GENERAL DE IDENTIFICACIÓN PERSONAL</t>
        </is>
      </c>
      <c r="V2" s="343" t="n"/>
      <c r="W2" s="343" t="n"/>
      <c r="X2" s="343" t="n"/>
      <c r="Y2" s="343" t="n"/>
      <c r="Z2" s="343" t="n"/>
      <c r="AA2" s="343" t="n"/>
      <c r="AB2" s="343" t="n"/>
      <c r="AC2" s="343" t="n"/>
      <c r="AD2" s="343" t="n"/>
      <c r="AE2" s="343" t="n"/>
      <c r="AF2" s="343" t="n"/>
    </row>
    <row r="3" ht="2.1" customHeight="1" s="335"/>
    <row r="4" ht="20.85" customHeight="1" s="335">
      <c r="U4" s="375" t="inlineStr">
        <is>
          <t>REPORTE AV-4</t>
        </is>
      </c>
      <c r="V4" s="343" t="n"/>
      <c r="W4" s="343" t="n"/>
      <c r="X4" s="343" t="n"/>
      <c r="Y4" s="343" t="n"/>
      <c r="Z4" s="343" t="n"/>
      <c r="AA4" s="343" t="n"/>
      <c r="AB4" s="343" t="n"/>
      <c r="AC4" s="343" t="n"/>
      <c r="AD4" s="343" t="n"/>
      <c r="AE4" s="343" t="n"/>
      <c r="AF4" s="343" t="n"/>
    </row>
    <row r="5" ht="2.85" customHeight="1" s="335"/>
    <row r="6" ht="14.85" customHeight="1" s="335">
      <c r="L6" s="352" t="inlineStr">
        <is>
          <t>Sistema:</t>
        </is>
      </c>
      <c r="M6" s="343" t="n"/>
      <c r="N6" s="343" t="n"/>
      <c r="O6" s="350" t="inlineStr">
        <is>
          <t>Administración de material valorado</t>
        </is>
      </c>
      <c r="P6" s="343" t="n"/>
      <c r="Q6" s="343" t="n"/>
      <c r="R6" s="343" t="n"/>
      <c r="S6" s="343" t="n"/>
      <c r="T6" s="343" t="n"/>
      <c r="U6" s="343" t="n"/>
      <c r="V6" s="343" t="n"/>
      <c r="W6" s="343" t="n"/>
      <c r="X6" s="343" t="n"/>
      <c r="Y6" s="343" t="n"/>
      <c r="Z6" s="343" t="n"/>
      <c r="AA6" s="343" t="n"/>
      <c r="AB6" s="343" t="n"/>
      <c r="AC6" s="343" t="n"/>
      <c r="AD6" s="343" t="n"/>
      <c r="AE6" s="343" t="n"/>
      <c r="AF6" s="343" t="n"/>
    </row>
    <row r="7" ht="14.1" customHeight="1" s="335">
      <c r="L7" s="352" t="inlineStr">
        <is>
          <t>Fecha:</t>
        </is>
      </c>
      <c r="M7" s="343" t="n"/>
      <c r="N7" s="343" t="n"/>
      <c r="O7" s="379" t="n">
        <v>45215.3769225463</v>
      </c>
      <c r="P7" s="343" t="n"/>
      <c r="Q7" s="343" t="n"/>
      <c r="R7" s="343" t="n"/>
      <c r="S7" s="343" t="n"/>
      <c r="T7" s="343" t="n"/>
      <c r="U7" s="343" t="n"/>
      <c r="V7" s="343" t="n"/>
      <c r="W7" s="343" t="n"/>
      <c r="X7" s="343" t="n"/>
      <c r="Y7" s="343" t="n"/>
      <c r="Z7" s="343" t="n"/>
      <c r="AA7" s="343" t="n"/>
      <c r="AB7" s="343" t="n"/>
      <c r="AC7" s="343" t="n"/>
      <c r="AD7" s="343" t="n"/>
      <c r="AE7" s="343" t="n"/>
      <c r="AF7" s="343" t="n"/>
    </row>
    <row r="8" ht="14.1" customHeight="1" s="335">
      <c r="L8" s="352" t="inlineStr">
        <is>
          <t>Usuario :</t>
        </is>
      </c>
      <c r="M8" s="343" t="n"/>
      <c r="N8" s="343" t="n"/>
      <c r="O8" s="350" t="inlineStr">
        <is>
          <t>JOSE DANIEL OSORIO MEDINA</t>
        </is>
      </c>
      <c r="P8" s="343" t="n"/>
      <c r="Q8" s="343" t="n"/>
      <c r="R8" s="343" t="n"/>
      <c r="S8" s="343" t="n"/>
      <c r="T8" s="343" t="n"/>
      <c r="U8" s="343" t="n"/>
      <c r="V8" s="343" t="n"/>
      <c r="W8" s="343" t="n"/>
      <c r="X8" s="343" t="n"/>
      <c r="Y8" s="343" t="n"/>
      <c r="Z8" s="343" t="n"/>
      <c r="AA8" s="343" t="n"/>
      <c r="AB8" s="343" t="n"/>
      <c r="AC8" s="343" t="n"/>
      <c r="AD8" s="343" t="n"/>
      <c r="AE8" s="343" t="n"/>
      <c r="AF8" s="343" t="n"/>
    </row>
    <row r="9">
      <c r="L9" s="343" t="n"/>
      <c r="M9" s="343" t="n"/>
      <c r="N9" s="343" t="n"/>
      <c r="O9" s="343" t="n"/>
      <c r="P9" s="343" t="n"/>
      <c r="Q9" s="343" t="n"/>
      <c r="R9" s="343" t="n"/>
      <c r="S9" s="343" t="n"/>
      <c r="T9" s="343" t="n"/>
      <c r="U9" s="343" t="n"/>
      <c r="V9" s="343" t="n"/>
      <c r="W9" s="343" t="n"/>
      <c r="X9" s="343" t="n"/>
      <c r="Y9" s="343" t="n"/>
      <c r="Z9" s="343" t="n"/>
      <c r="AA9" s="343" t="n"/>
      <c r="AB9" s="343" t="n"/>
      <c r="AC9" s="343" t="n"/>
      <c r="AD9" s="343" t="n"/>
      <c r="AE9" s="343" t="n"/>
      <c r="AF9" s="343" t="n"/>
    </row>
    <row r="10" ht="2.45" customHeight="1" s="335"/>
    <row r="11" ht="18.2" customHeight="1" s="335">
      <c r="D11" s="372" t="inlineStr">
        <is>
          <t>Nombre oficina: Montero</t>
        </is>
      </c>
      <c r="E11" s="373" t="n"/>
      <c r="F11" s="373" t="n"/>
      <c r="G11" s="373" t="n"/>
      <c r="H11" s="373" t="n"/>
      <c r="I11" s="373" t="n"/>
      <c r="J11" s="373" t="n"/>
      <c r="K11" s="373" t="n"/>
      <c r="L11" s="373" t="n"/>
      <c r="M11" s="373" t="n"/>
      <c r="N11" s="373" t="n"/>
      <c r="O11" s="374" t="n"/>
      <c r="P11" s="382" t="inlineStr">
        <is>
          <t>Fecha inicio: 01/10/2023  Fecha fin: 15/10/2023</t>
        </is>
      </c>
      <c r="Q11" s="373" t="n"/>
      <c r="R11" s="373" t="n"/>
      <c r="S11" s="373" t="n"/>
      <c r="T11" s="373" t="n"/>
      <c r="U11" s="373" t="n"/>
      <c r="V11" s="373" t="n"/>
      <c r="W11" s="373" t="n"/>
      <c r="X11" s="373" t="n"/>
      <c r="Y11" s="374" t="n"/>
      <c r="Z11" s="376" t="inlineStr">
        <is>
          <t>Nro Formulario.: AV4 - 37 - 481 - 161023</t>
        </is>
      </c>
      <c r="AA11" s="373" t="n"/>
      <c r="AB11" s="373" t="n"/>
      <c r="AC11" s="373" t="n"/>
      <c r="AD11" s="373" t="n"/>
      <c r="AE11" s="373" t="n"/>
      <c r="AF11" s="373" t="n"/>
      <c r="AG11" s="373" t="n"/>
      <c r="AH11" s="373" t="n"/>
      <c r="AI11" s="374" t="n"/>
    </row>
    <row r="12" ht="0.95" customHeight="1" s="335"/>
    <row r="13" ht="17.1" customHeight="1" s="335">
      <c r="B13" s="342" t="inlineStr">
        <is>
          <t>FORM. AV-4 CORRELATIVIDAD Y PRODUCCIÓN-DIARIO-IDENTIFICACIONES</t>
        </is>
      </c>
      <c r="C13" s="343" t="n"/>
      <c r="D13" s="343" t="n"/>
      <c r="E13" s="343" t="n"/>
      <c r="F13" s="343" t="n"/>
      <c r="G13" s="343" t="n"/>
      <c r="H13" s="343" t="n"/>
      <c r="I13" s="343" t="n"/>
      <c r="J13" s="343" t="n"/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  <c r="T13" s="343" t="n"/>
      <c r="U13" s="343" t="n"/>
      <c r="V13" s="343" t="n"/>
      <c r="W13" s="343" t="n"/>
      <c r="X13" s="343" t="n"/>
      <c r="Y13" s="343" t="n"/>
      <c r="Z13" s="343" t="n"/>
      <c r="AA13" s="343" t="n"/>
      <c r="AB13" s="343" t="n"/>
      <c r="AC13" s="343" t="n"/>
      <c r="AD13" s="343" t="n"/>
      <c r="AE13" s="343" t="n"/>
      <c r="AF13" s="343" t="n"/>
      <c r="AG13" s="343" t="n"/>
      <c r="AH13" s="343" t="n"/>
      <c r="AI13" s="343" t="n"/>
    </row>
    <row r="14" ht="3.2" customHeight="1" s="335"/>
    <row r="15" ht="24.75" customHeight="1" s="335">
      <c r="A15" s="357" t="n"/>
      <c r="C15" s="371" t="inlineStr">
        <is>
          <t>ENTREGA DIARIA</t>
        </is>
      </c>
      <c r="D15" s="340" t="n"/>
      <c r="E15" s="340" t="n"/>
      <c r="F15" s="340" t="n"/>
      <c r="G15" s="340" t="n"/>
      <c r="H15" s="340" t="n"/>
      <c r="I15" s="340" t="n"/>
      <c r="J15" s="340" t="n"/>
      <c r="K15" s="340" t="n"/>
      <c r="L15" s="340" t="n"/>
      <c r="M15" s="340" t="n"/>
      <c r="N15" s="340" t="n"/>
      <c r="O15" s="340" t="n"/>
      <c r="P15" s="341" t="n"/>
      <c r="Q15" s="371" t="inlineStr">
        <is>
          <t>CÉDULAS EMITIDAS</t>
        </is>
      </c>
      <c r="R15" s="340" t="n"/>
      <c r="S15" s="340" t="n"/>
      <c r="T15" s="340" t="n"/>
      <c r="U15" s="341" t="n"/>
      <c r="V15" s="371" t="inlineStr">
        <is>
          <t>CÉDULAS ANULADAS</t>
        </is>
      </c>
      <c r="W15" s="340" t="n"/>
      <c r="X15" s="341" t="n"/>
      <c r="Y15" s="371" t="inlineStr">
        <is>
          <t>TIPO</t>
        </is>
      </c>
      <c r="Z15" s="340" t="n"/>
      <c r="AA15" s="340" t="n"/>
      <c r="AB15" s="341" t="n"/>
      <c r="AC15" s="371" t="inlineStr">
        <is>
          <t>CEDULAS DEVUELTAS</t>
        </is>
      </c>
      <c r="AD15" s="340" t="n"/>
      <c r="AE15" s="341" t="n"/>
      <c r="AF15" s="356" t="inlineStr">
        <is>
          <t xml:space="preserve">Cantidad total  </t>
        </is>
      </c>
      <c r="AG15" s="340" t="n"/>
      <c r="AH15" s="340" t="n"/>
      <c r="AI15" s="341" t="n"/>
    </row>
    <row r="16" ht="18" customHeight="1" s="335">
      <c r="A16" s="357" t="n"/>
      <c r="C16" s="356" t="inlineStr">
        <is>
          <t>MESA</t>
        </is>
      </c>
      <c r="D16" s="340" t="n"/>
      <c r="E16" s="341" t="n"/>
      <c r="F16" s="356" t="inlineStr">
        <is>
          <t>OPERADOR</t>
        </is>
      </c>
      <c r="G16" s="356" t="inlineStr">
        <is>
          <t>DETALLE</t>
        </is>
      </c>
      <c r="H16" s="341" t="n"/>
      <c r="I16" s="356" t="inlineStr">
        <is>
          <t>SERIE</t>
        </is>
      </c>
      <c r="J16" s="356" t="inlineStr">
        <is>
          <t>DESDE</t>
        </is>
      </c>
      <c r="K16" s="340" t="n"/>
      <c r="L16" s="341" t="n"/>
      <c r="M16" s="356" t="inlineStr">
        <is>
          <t>HASTA</t>
        </is>
      </c>
      <c r="N16" s="356" t="inlineStr">
        <is>
          <t>CANTIDAD</t>
        </is>
      </c>
      <c r="O16" s="340" t="n"/>
      <c r="P16" s="341" t="n"/>
      <c r="Q16" s="356" t="inlineStr">
        <is>
          <t>DESDE</t>
        </is>
      </c>
      <c r="R16" s="356" t="inlineStr">
        <is>
          <t>HASTA</t>
        </is>
      </c>
      <c r="S16" s="341" t="n"/>
      <c r="T16" s="356" t="inlineStr">
        <is>
          <t>CANTIDAD</t>
        </is>
      </c>
      <c r="U16" s="341" t="n"/>
      <c r="V16" s="356" t="inlineStr">
        <is>
          <t>DESDE</t>
        </is>
      </c>
      <c r="W16" s="356" t="inlineStr">
        <is>
          <t>HASTA</t>
        </is>
      </c>
      <c r="X16" s="356" t="inlineStr">
        <is>
          <t>CANTIDAD</t>
        </is>
      </c>
      <c r="Y16" s="356" t="inlineStr">
        <is>
          <t>BAJA/ ERROR</t>
        </is>
      </c>
      <c r="Z16" s="340" t="n"/>
      <c r="AA16" s="340" t="n"/>
      <c r="AB16" s="341" t="n"/>
      <c r="AC16" s="356" t="inlineStr">
        <is>
          <t>DESDE</t>
        </is>
      </c>
      <c r="AD16" s="356" t="inlineStr">
        <is>
          <t>HASTA</t>
        </is>
      </c>
      <c r="AE16" s="356" t="inlineStr">
        <is>
          <t>CANTIDAD</t>
        </is>
      </c>
      <c r="AF16" s="356" t="inlineStr">
        <is>
          <t>asignada</t>
        </is>
      </c>
      <c r="AG16" s="340" t="n"/>
      <c r="AH16" s="340" t="n"/>
      <c r="AI16" s="341" t="n"/>
    </row>
    <row r="17" ht="15" customHeight="1" s="335">
      <c r="A17" s="357" t="n"/>
      <c r="C17" s="362" t="inlineStr">
        <is>
          <t xml:space="preserve"> Fecha movimiento: 02/10/2023</t>
        </is>
      </c>
      <c r="D17" s="340" t="n"/>
      <c r="E17" s="340" t="n"/>
      <c r="F17" s="340" t="n"/>
      <c r="G17" s="340" t="n"/>
      <c r="H17" s="341" t="n"/>
      <c r="I17" s="360" t="n"/>
      <c r="J17" s="340" t="n"/>
      <c r="K17" s="340" t="n"/>
      <c r="L17" s="340" t="n"/>
      <c r="M17" s="340" t="n"/>
      <c r="N17" s="340" t="n"/>
      <c r="O17" s="340" t="n"/>
      <c r="P17" s="340" t="n"/>
      <c r="Q17" s="340" t="n"/>
      <c r="R17" s="340" t="n"/>
      <c r="S17" s="340" t="n"/>
      <c r="T17" s="340" t="n"/>
      <c r="U17" s="340" t="n"/>
      <c r="V17" s="340" t="n"/>
      <c r="W17" s="340" t="n"/>
      <c r="X17" s="340" t="n"/>
      <c r="Y17" s="340" t="n"/>
      <c r="Z17" s="340" t="n"/>
      <c r="AA17" s="340" t="n"/>
      <c r="AB17" s="340" t="n"/>
      <c r="AC17" s="340" t="n"/>
      <c r="AD17" s="340" t="n"/>
      <c r="AE17" s="340" t="n"/>
      <c r="AF17" s="340" t="n"/>
      <c r="AG17" s="340" t="n"/>
      <c r="AH17" s="340" t="n"/>
      <c r="AI17" s="341" t="n"/>
    </row>
    <row r="18" ht="20.1" customHeight="1" s="335">
      <c r="A18" s="358" t="n"/>
      <c r="C18" s="339" t="n">
        <v>2</v>
      </c>
      <c r="D18" s="340" t="n"/>
      <c r="E18" s="341" t="n"/>
      <c r="F18" s="344" t="inlineStr">
        <is>
          <t>ANELY CACERES PECHO</t>
        </is>
      </c>
      <c r="G18" s="344" t="inlineStr">
        <is>
          <t>CEDULAS DE IDENTIDAD</t>
        </is>
      </c>
      <c r="H18" s="341" t="n"/>
      <c r="I18" s="339" t="inlineStr">
        <is>
          <t>H5-P1</t>
        </is>
      </c>
      <c r="J18" s="339" t="n">
        <v>2478478</v>
      </c>
      <c r="K18" s="340" t="n"/>
      <c r="L18" s="341" t="n"/>
      <c r="M18" s="339" t="n">
        <v>2478480</v>
      </c>
      <c r="N18" s="339" t="n">
        <v>3</v>
      </c>
      <c r="O18" s="340" t="n"/>
      <c r="P18" s="341" t="n"/>
      <c r="Q18" s="339" t="n">
        <v>2478478</v>
      </c>
      <c r="R18" s="339" t="n">
        <v>2478480</v>
      </c>
      <c r="S18" s="341" t="n"/>
      <c r="T18" s="346" t="n">
        <v>3</v>
      </c>
      <c r="U18" s="341" t="n"/>
      <c r="V18" s="339" t="n"/>
      <c r="W18" s="339" t="n"/>
      <c r="X18" s="339" t="n"/>
      <c r="Y18" s="339" t="n"/>
      <c r="Z18" s="340" t="n"/>
      <c r="AA18" s="340" t="n"/>
      <c r="AB18" s="341" t="n"/>
      <c r="AC18" s="339" t="n"/>
      <c r="AD18" s="339" t="n"/>
      <c r="AE18" s="339" t="n"/>
      <c r="AF18" s="339" t="n">
        <v>3</v>
      </c>
      <c r="AG18" s="340" t="n"/>
      <c r="AH18" s="340" t="n"/>
      <c r="AI18" s="341" t="n"/>
    </row>
    <row r="19" ht="20.1" customHeight="1" s="335">
      <c r="A19" s="358" t="n"/>
      <c r="C19" s="339" t="n">
        <v>2</v>
      </c>
      <c r="D19" s="340" t="n"/>
      <c r="E19" s="341" t="n"/>
      <c r="F19" s="344" t="inlineStr">
        <is>
          <t>ANELY CACERES PECHO</t>
        </is>
      </c>
      <c r="G19" s="344" t="inlineStr">
        <is>
          <t>CEDULAS DE IDENTIDAD</t>
        </is>
      </c>
      <c r="H19" s="341" t="n"/>
      <c r="I19" s="339" t="inlineStr">
        <is>
          <t>H5-P1</t>
        </is>
      </c>
      <c r="J19" s="339" t="n">
        <v>2478481</v>
      </c>
      <c r="K19" s="340" t="n"/>
      <c r="L19" s="341" t="n"/>
      <c r="M19" s="339" t="n">
        <v>2478481</v>
      </c>
      <c r="N19" s="339" t="n">
        <v>1</v>
      </c>
      <c r="O19" s="340" t="n"/>
      <c r="P19" s="341" t="n"/>
      <c r="Q19" s="339" t="n"/>
      <c r="R19" s="339" t="n"/>
      <c r="S19" s="341" t="n"/>
      <c r="T19" s="346" t="n"/>
      <c r="U19" s="341" t="n"/>
      <c r="V19" s="339" t="n">
        <v>2478481</v>
      </c>
      <c r="W19" s="339" t="n">
        <v>2478481</v>
      </c>
      <c r="X19" s="339" t="n">
        <v>1</v>
      </c>
      <c r="Y19" s="339" t="inlineStr">
        <is>
          <t>ERROR DE IMPRESIÓN</t>
        </is>
      </c>
      <c r="Z19" s="340" t="n"/>
      <c r="AA19" s="340" t="n"/>
      <c r="AB19" s="341" t="n"/>
      <c r="AC19" s="339" t="n"/>
      <c r="AD19" s="339" t="n"/>
      <c r="AE19" s="339" t="n"/>
      <c r="AF19" s="339" t="n">
        <v>1</v>
      </c>
      <c r="AG19" s="340" t="n"/>
      <c r="AH19" s="340" t="n"/>
      <c r="AI19" s="341" t="n"/>
    </row>
    <row r="20" ht="20.1" customHeight="1" s="335">
      <c r="A20" s="358" t="n"/>
      <c r="C20" s="339" t="n">
        <v>2</v>
      </c>
      <c r="D20" s="340" t="n"/>
      <c r="E20" s="341" t="n"/>
      <c r="F20" s="344" t="inlineStr">
        <is>
          <t>ANELY CACERES PECHO</t>
        </is>
      </c>
      <c r="G20" s="344" t="inlineStr">
        <is>
          <t>CEDULAS DE IDENTIDAD</t>
        </is>
      </c>
      <c r="H20" s="341" t="n"/>
      <c r="I20" s="339" t="inlineStr">
        <is>
          <t>H5-P1</t>
        </is>
      </c>
      <c r="J20" s="339" t="n">
        <v>2478482</v>
      </c>
      <c r="K20" s="340" t="n"/>
      <c r="L20" s="341" t="n"/>
      <c r="M20" s="339" t="n">
        <v>2478482</v>
      </c>
      <c r="N20" s="339" t="n">
        <v>1</v>
      </c>
      <c r="O20" s="340" t="n"/>
      <c r="P20" s="341" t="n"/>
      <c r="Q20" s="339" t="n">
        <v>2478482</v>
      </c>
      <c r="R20" s="339" t="n">
        <v>2478482</v>
      </c>
      <c r="S20" s="341" t="n"/>
      <c r="T20" s="346" t="n">
        <v>1</v>
      </c>
      <c r="U20" s="341" t="n"/>
      <c r="V20" s="339" t="n"/>
      <c r="W20" s="339" t="n"/>
      <c r="X20" s="339" t="n"/>
      <c r="Y20" s="339" t="n"/>
      <c r="Z20" s="340" t="n"/>
      <c r="AA20" s="340" t="n"/>
      <c r="AB20" s="341" t="n"/>
      <c r="AC20" s="339" t="n"/>
      <c r="AD20" s="339" t="n"/>
      <c r="AE20" s="339" t="n"/>
      <c r="AF20" s="339" t="n">
        <v>1</v>
      </c>
      <c r="AG20" s="340" t="n"/>
      <c r="AH20" s="340" t="n"/>
      <c r="AI20" s="341" t="n"/>
    </row>
    <row r="21" ht="20.1" customHeight="1" s="335">
      <c r="A21" s="358" t="n"/>
      <c r="C21" s="339" t="n">
        <v>2</v>
      </c>
      <c r="D21" s="340" t="n"/>
      <c r="E21" s="341" t="n"/>
      <c r="F21" s="344" t="inlineStr">
        <is>
          <t>ANELY CACERES PECHO</t>
        </is>
      </c>
      <c r="G21" s="344" t="inlineStr">
        <is>
          <t>CEDULAS DE IDENTIDAD</t>
        </is>
      </c>
      <c r="H21" s="341" t="n"/>
      <c r="I21" s="339" t="inlineStr">
        <is>
          <t>H5-P1</t>
        </is>
      </c>
      <c r="J21" s="339" t="n">
        <v>2478483</v>
      </c>
      <c r="K21" s="340" t="n"/>
      <c r="L21" s="341" t="n"/>
      <c r="M21" s="339" t="n">
        <v>2478483</v>
      </c>
      <c r="N21" s="339" t="n">
        <v>1</v>
      </c>
      <c r="O21" s="340" t="n"/>
      <c r="P21" s="341" t="n"/>
      <c r="Q21" s="339" t="n"/>
      <c r="R21" s="339" t="n"/>
      <c r="S21" s="341" t="n"/>
      <c r="T21" s="346" t="n"/>
      <c r="U21" s="341" t="n"/>
      <c r="V21" s="339" t="n">
        <v>2478483</v>
      </c>
      <c r="W21" s="339" t="n">
        <v>2478483</v>
      </c>
      <c r="X21" s="339" t="n">
        <v>1</v>
      </c>
      <c r="Y21" s="339" t="inlineStr">
        <is>
          <t>ERROR DE IMPRESIÓN</t>
        </is>
      </c>
      <c r="Z21" s="340" t="n"/>
      <c r="AA21" s="340" t="n"/>
      <c r="AB21" s="341" t="n"/>
      <c r="AC21" s="339" t="n"/>
      <c r="AD21" s="339" t="n"/>
      <c r="AE21" s="339" t="n"/>
      <c r="AF21" s="339" t="n">
        <v>1</v>
      </c>
      <c r="AG21" s="340" t="n"/>
      <c r="AH21" s="340" t="n"/>
      <c r="AI21" s="341" t="n"/>
    </row>
    <row r="22" ht="20.1" customHeight="1" s="335">
      <c r="A22" s="358" t="n"/>
      <c r="C22" s="339" t="n">
        <v>2</v>
      </c>
      <c r="D22" s="340" t="n"/>
      <c r="E22" s="341" t="n"/>
      <c r="F22" s="344" t="inlineStr">
        <is>
          <t>ANELY CACERES PECHO</t>
        </is>
      </c>
      <c r="G22" s="344" t="inlineStr">
        <is>
          <t>CEDULAS DE IDENTIDAD</t>
        </is>
      </c>
      <c r="H22" s="341" t="n"/>
      <c r="I22" s="339" t="inlineStr">
        <is>
          <t>H5-P1</t>
        </is>
      </c>
      <c r="J22" s="339" t="n">
        <v>2478484</v>
      </c>
      <c r="K22" s="340" t="n"/>
      <c r="L22" s="341" t="n"/>
      <c r="M22" s="339" t="n">
        <v>2478484</v>
      </c>
      <c r="N22" s="339" t="n">
        <v>1</v>
      </c>
      <c r="O22" s="340" t="n"/>
      <c r="P22" s="341" t="n"/>
      <c r="Q22" s="339" t="n">
        <v>2478484</v>
      </c>
      <c r="R22" s="339" t="n">
        <v>2478484</v>
      </c>
      <c r="S22" s="341" t="n"/>
      <c r="T22" s="346" t="n">
        <v>1</v>
      </c>
      <c r="U22" s="341" t="n"/>
      <c r="V22" s="339" t="n"/>
      <c r="W22" s="339" t="n"/>
      <c r="X22" s="339" t="n"/>
      <c r="Y22" s="339" t="n"/>
      <c r="Z22" s="340" t="n"/>
      <c r="AA22" s="340" t="n"/>
      <c r="AB22" s="341" t="n"/>
      <c r="AC22" s="339" t="n"/>
      <c r="AD22" s="339" t="n"/>
      <c r="AE22" s="339" t="n"/>
      <c r="AF22" s="339" t="n">
        <v>1</v>
      </c>
      <c r="AG22" s="340" t="n"/>
      <c r="AH22" s="340" t="n"/>
      <c r="AI22" s="341" t="n"/>
    </row>
    <row r="23" ht="20.1" customHeight="1" s="335">
      <c r="A23" s="358" t="n"/>
      <c r="C23" s="339" t="n">
        <v>2</v>
      </c>
      <c r="D23" s="340" t="n"/>
      <c r="E23" s="341" t="n"/>
      <c r="F23" s="344" t="inlineStr">
        <is>
          <t>ANELY CACERES PECHO</t>
        </is>
      </c>
      <c r="G23" s="344" t="inlineStr">
        <is>
          <t>CEDULAS DE IDENTIDAD</t>
        </is>
      </c>
      <c r="H23" s="341" t="n"/>
      <c r="I23" s="339" t="inlineStr">
        <is>
          <t>H5-P1</t>
        </is>
      </c>
      <c r="J23" s="339" t="n">
        <v>2478485</v>
      </c>
      <c r="K23" s="340" t="n"/>
      <c r="L23" s="341" t="n"/>
      <c r="M23" s="339" t="n">
        <v>2478485</v>
      </c>
      <c r="N23" s="339" t="n">
        <v>1</v>
      </c>
      <c r="O23" s="340" t="n"/>
      <c r="P23" s="341" t="n"/>
      <c r="Q23" s="339" t="n"/>
      <c r="R23" s="339" t="n"/>
      <c r="S23" s="341" t="n"/>
      <c r="T23" s="346" t="n"/>
      <c r="U23" s="341" t="n"/>
      <c r="V23" s="339" t="n">
        <v>2478485</v>
      </c>
      <c r="W23" s="339" t="n">
        <v>2478485</v>
      </c>
      <c r="X23" s="339" t="n">
        <v>1</v>
      </c>
      <c r="Y23" s="339" t="inlineStr">
        <is>
          <t>ERROR DE IMPRESIÓN</t>
        </is>
      </c>
      <c r="Z23" s="340" t="n"/>
      <c r="AA23" s="340" t="n"/>
      <c r="AB23" s="341" t="n"/>
      <c r="AC23" s="339" t="n"/>
      <c r="AD23" s="339" t="n"/>
      <c r="AE23" s="339" t="n"/>
      <c r="AF23" s="339" t="n">
        <v>1</v>
      </c>
      <c r="AG23" s="340" t="n"/>
      <c r="AH23" s="340" t="n"/>
      <c r="AI23" s="341" t="n"/>
    </row>
    <row r="24" ht="20.1" customHeight="1" s="335">
      <c r="A24" s="358" t="n"/>
      <c r="C24" s="339" t="n">
        <v>2</v>
      </c>
      <c r="D24" s="340" t="n"/>
      <c r="E24" s="341" t="n"/>
      <c r="F24" s="344" t="inlineStr">
        <is>
          <t>ANELY CACERES PECHO</t>
        </is>
      </c>
      <c r="G24" s="344" t="inlineStr">
        <is>
          <t>CEDULAS DE IDENTIDAD</t>
        </is>
      </c>
      <c r="H24" s="341" t="n"/>
      <c r="I24" s="339" t="inlineStr">
        <is>
          <t>H5-P1</t>
        </is>
      </c>
      <c r="J24" s="339" t="n">
        <v>2478486</v>
      </c>
      <c r="K24" s="340" t="n"/>
      <c r="L24" s="341" t="n"/>
      <c r="M24" s="339" t="n">
        <v>2478488</v>
      </c>
      <c r="N24" s="339" t="n">
        <v>3</v>
      </c>
      <c r="O24" s="340" t="n"/>
      <c r="P24" s="341" t="n"/>
      <c r="Q24" s="339" t="n">
        <v>2478486</v>
      </c>
      <c r="R24" s="339" t="n">
        <v>2478488</v>
      </c>
      <c r="S24" s="341" t="n"/>
      <c r="T24" s="346" t="n">
        <v>3</v>
      </c>
      <c r="U24" s="341" t="n"/>
      <c r="V24" s="339" t="n"/>
      <c r="W24" s="339" t="n"/>
      <c r="X24" s="339" t="n"/>
      <c r="Y24" s="339" t="n"/>
      <c r="Z24" s="340" t="n"/>
      <c r="AA24" s="340" t="n"/>
      <c r="AB24" s="341" t="n"/>
      <c r="AC24" s="339" t="n"/>
      <c r="AD24" s="339" t="n"/>
      <c r="AE24" s="339" t="n"/>
      <c r="AF24" s="339" t="n">
        <v>3</v>
      </c>
      <c r="AG24" s="340" t="n"/>
      <c r="AH24" s="340" t="n"/>
      <c r="AI24" s="341" t="n"/>
    </row>
    <row r="25" ht="20.1" customHeight="1" s="335">
      <c r="A25" s="358" t="n"/>
      <c r="C25" s="339" t="n">
        <v>2</v>
      </c>
      <c r="D25" s="340" t="n"/>
      <c r="E25" s="341" t="n"/>
      <c r="F25" s="344" t="inlineStr">
        <is>
          <t>ANELY CACERES PECHO</t>
        </is>
      </c>
      <c r="G25" s="344" t="inlineStr">
        <is>
          <t>CEDULAS DE IDENTIDAD</t>
        </is>
      </c>
      <c r="H25" s="341" t="n"/>
      <c r="I25" s="339" t="inlineStr">
        <is>
          <t>H5-P1</t>
        </is>
      </c>
      <c r="J25" s="339" t="n">
        <v>2478489</v>
      </c>
      <c r="K25" s="340" t="n"/>
      <c r="L25" s="341" t="n"/>
      <c r="M25" s="339" t="n">
        <v>2478489</v>
      </c>
      <c r="N25" s="339" t="n">
        <v>1</v>
      </c>
      <c r="O25" s="340" t="n"/>
      <c r="P25" s="341" t="n"/>
      <c r="Q25" s="339" t="n"/>
      <c r="R25" s="339" t="n"/>
      <c r="S25" s="341" t="n"/>
      <c r="T25" s="346" t="n"/>
      <c r="U25" s="341" t="n"/>
      <c r="V25" s="339" t="n">
        <v>2478489</v>
      </c>
      <c r="W25" s="339" t="n">
        <v>2478489</v>
      </c>
      <c r="X25" s="339" t="n">
        <v>1</v>
      </c>
      <c r="Y25" s="339" t="inlineStr">
        <is>
          <t>ERROR DE IMPRESIÓN</t>
        </is>
      </c>
      <c r="Z25" s="340" t="n"/>
      <c r="AA25" s="340" t="n"/>
      <c r="AB25" s="341" t="n"/>
      <c r="AC25" s="339" t="n"/>
      <c r="AD25" s="339" t="n"/>
      <c r="AE25" s="339" t="n"/>
      <c r="AF25" s="339" t="n">
        <v>1</v>
      </c>
      <c r="AG25" s="340" t="n"/>
      <c r="AH25" s="340" t="n"/>
      <c r="AI25" s="341" t="n"/>
    </row>
    <row r="26" ht="20.1" customHeight="1" s="335">
      <c r="A26" s="358" t="n"/>
      <c r="C26" s="339" t="n">
        <v>2</v>
      </c>
      <c r="D26" s="340" t="n"/>
      <c r="E26" s="341" t="n"/>
      <c r="F26" s="344" t="inlineStr">
        <is>
          <t>ANELY CACERES PECHO</t>
        </is>
      </c>
      <c r="G26" s="344" t="inlineStr">
        <is>
          <t>CEDULAS DE IDENTIDAD</t>
        </is>
      </c>
      <c r="H26" s="341" t="n"/>
      <c r="I26" s="339" t="inlineStr">
        <is>
          <t>H5-P1</t>
        </is>
      </c>
      <c r="J26" s="339" t="n">
        <v>2478490</v>
      </c>
      <c r="K26" s="340" t="n"/>
      <c r="L26" s="341" t="n"/>
      <c r="M26" s="339" t="n">
        <v>2478491</v>
      </c>
      <c r="N26" s="339" t="n">
        <v>2</v>
      </c>
      <c r="O26" s="340" t="n"/>
      <c r="P26" s="341" t="n"/>
      <c r="Q26" s="339" t="n">
        <v>2478490</v>
      </c>
      <c r="R26" s="339" t="n">
        <v>2478491</v>
      </c>
      <c r="S26" s="341" t="n"/>
      <c r="T26" s="346" t="n">
        <v>2</v>
      </c>
      <c r="U26" s="341" t="n"/>
      <c r="V26" s="339" t="n"/>
      <c r="W26" s="339" t="n"/>
      <c r="X26" s="339" t="n"/>
      <c r="Y26" s="339" t="n"/>
      <c r="Z26" s="340" t="n"/>
      <c r="AA26" s="340" t="n"/>
      <c r="AB26" s="341" t="n"/>
      <c r="AC26" s="339" t="n"/>
      <c r="AD26" s="339" t="n"/>
      <c r="AE26" s="339" t="n"/>
      <c r="AF26" s="339" t="n">
        <v>2</v>
      </c>
      <c r="AG26" s="340" t="n"/>
      <c r="AH26" s="340" t="n"/>
      <c r="AI26" s="341" t="n"/>
    </row>
    <row r="27" ht="20.1" customHeight="1" s="335">
      <c r="A27" s="358" t="n"/>
      <c r="C27" s="339" t="n">
        <v>2</v>
      </c>
      <c r="D27" s="340" t="n"/>
      <c r="E27" s="341" t="n"/>
      <c r="F27" s="344" t="inlineStr">
        <is>
          <t>ANELY CACERES PECHO</t>
        </is>
      </c>
      <c r="G27" s="344" t="inlineStr">
        <is>
          <t>CEDULAS DE IDENTIDAD</t>
        </is>
      </c>
      <c r="H27" s="341" t="n"/>
      <c r="I27" s="339" t="inlineStr">
        <is>
          <t>H5-P1</t>
        </is>
      </c>
      <c r="J27" s="339" t="n">
        <v>2478492</v>
      </c>
      <c r="K27" s="340" t="n"/>
      <c r="L27" s="341" t="n"/>
      <c r="M27" s="339" t="n">
        <v>2478500</v>
      </c>
      <c r="N27" s="339" t="n">
        <v>9</v>
      </c>
      <c r="O27" s="340" t="n"/>
      <c r="P27" s="341" t="n"/>
      <c r="Q27" s="339" t="n"/>
      <c r="R27" s="339" t="n"/>
      <c r="S27" s="341" t="n"/>
      <c r="T27" s="346" t="n"/>
      <c r="U27" s="341" t="n"/>
      <c r="V27" s="339" t="n"/>
      <c r="W27" s="339" t="n"/>
      <c r="X27" s="339" t="n"/>
      <c r="Y27" s="339" t="n"/>
      <c r="Z27" s="340" t="n"/>
      <c r="AA27" s="340" t="n"/>
      <c r="AB27" s="341" t="n"/>
      <c r="AC27" s="339" t="n">
        <v>2478492</v>
      </c>
      <c r="AD27" s="339" t="n">
        <v>2478500</v>
      </c>
      <c r="AE27" s="339" t="n">
        <v>9</v>
      </c>
      <c r="AF27" s="339" t="n">
        <v>9</v>
      </c>
      <c r="AG27" s="340" t="n"/>
      <c r="AH27" s="340" t="n"/>
      <c r="AI27" s="341" t="n"/>
    </row>
    <row r="28" ht="20.1" customHeight="1" s="335">
      <c r="A28" s="358" t="n"/>
      <c r="C28" s="339" t="n">
        <v>2</v>
      </c>
      <c r="D28" s="340" t="n"/>
      <c r="E28" s="341" t="n"/>
      <c r="F28" s="344" t="inlineStr">
        <is>
          <t>ANELY CACERES PECHO</t>
        </is>
      </c>
      <c r="G28" s="344" t="inlineStr">
        <is>
          <t>LAMINAS PLASTICAS TIPO FUNDA -POUCHE</t>
        </is>
      </c>
      <c r="H28" s="341" t="n"/>
      <c r="I28" s="339" t="inlineStr">
        <is>
          <t>H5-P1</t>
        </is>
      </c>
      <c r="J28" s="339" t="n">
        <v>507985</v>
      </c>
      <c r="K28" s="340" t="n"/>
      <c r="L28" s="341" t="n"/>
      <c r="M28" s="339" t="n">
        <v>507994</v>
      </c>
      <c r="N28" s="339" t="n">
        <v>10</v>
      </c>
      <c r="O28" s="340" t="n"/>
      <c r="P28" s="341" t="n"/>
      <c r="Q28" s="339" t="n">
        <v>507985</v>
      </c>
      <c r="R28" s="339" t="n">
        <v>507994</v>
      </c>
      <c r="S28" s="341" t="n"/>
      <c r="T28" s="346" t="n">
        <v>10</v>
      </c>
      <c r="U28" s="341" t="n"/>
      <c r="V28" s="339" t="n"/>
      <c r="W28" s="339" t="n"/>
      <c r="X28" s="339" t="n"/>
      <c r="Y28" s="339" t="n"/>
      <c r="Z28" s="340" t="n"/>
      <c r="AA28" s="340" t="n"/>
      <c r="AB28" s="341" t="n"/>
      <c r="AC28" s="339" t="n"/>
      <c r="AD28" s="339" t="n"/>
      <c r="AE28" s="339" t="n"/>
      <c r="AF28" s="339" t="n">
        <v>10</v>
      </c>
      <c r="AG28" s="340" t="n"/>
      <c r="AH28" s="340" t="n"/>
      <c r="AI28" s="341" t="n"/>
    </row>
    <row r="29" ht="20.1" customHeight="1" s="335">
      <c r="A29" s="358" t="n"/>
      <c r="C29" s="339" t="n">
        <v>2</v>
      </c>
      <c r="D29" s="340" t="n"/>
      <c r="E29" s="341" t="n"/>
      <c r="F29" s="344" t="inlineStr">
        <is>
          <t>ANELY CACERES PECHO</t>
        </is>
      </c>
      <c r="G29" s="344" t="inlineStr">
        <is>
          <t>LAMINAS PLASTICAS TIPO FUNDA -POUCHE</t>
        </is>
      </c>
      <c r="H29" s="341" t="n"/>
      <c r="I29" s="339" t="inlineStr">
        <is>
          <t>H5-P1</t>
        </is>
      </c>
      <c r="J29" s="339" t="n">
        <v>507995</v>
      </c>
      <c r="K29" s="340" t="n"/>
      <c r="L29" s="341" t="n"/>
      <c r="M29" s="339" t="n">
        <v>508008</v>
      </c>
      <c r="N29" s="339" t="n">
        <v>14</v>
      </c>
      <c r="O29" s="340" t="n"/>
      <c r="P29" s="341" t="n"/>
      <c r="Q29" s="339" t="n"/>
      <c r="R29" s="339" t="n"/>
      <c r="S29" s="341" t="n"/>
      <c r="T29" s="346" t="n"/>
      <c r="U29" s="341" t="n"/>
      <c r="V29" s="339" t="n"/>
      <c r="W29" s="339" t="n"/>
      <c r="X29" s="339" t="n"/>
      <c r="Y29" s="339" t="n"/>
      <c r="Z29" s="340" t="n"/>
      <c r="AA29" s="340" t="n"/>
      <c r="AB29" s="341" t="n"/>
      <c r="AC29" s="339" t="n">
        <v>507995</v>
      </c>
      <c r="AD29" s="339" t="n">
        <v>508008</v>
      </c>
      <c r="AE29" s="339" t="n">
        <v>14</v>
      </c>
      <c r="AF29" s="339" t="n">
        <v>14</v>
      </c>
      <c r="AG29" s="340" t="n"/>
      <c r="AH29" s="340" t="n"/>
      <c r="AI29" s="341" t="n"/>
    </row>
    <row r="30" ht="20.1" customHeight="1" s="335">
      <c r="A30" s="358" t="n"/>
      <c r="C30" s="339" t="n"/>
      <c r="D30" s="340" t="n"/>
      <c r="E30" s="341" t="n"/>
      <c r="F30" s="344" t="n"/>
      <c r="G30" s="344" t="n"/>
      <c r="H30" s="341" t="n"/>
      <c r="I30" s="339" t="n"/>
      <c r="J30" s="339" t="n"/>
      <c r="K30" s="340" t="n"/>
      <c r="L30" s="341" t="n"/>
      <c r="M30" s="339" t="n"/>
      <c r="N30" s="339" t="n"/>
      <c r="O30" s="340" t="n"/>
      <c r="P30" s="341" t="n"/>
      <c r="Q30" s="339" t="n"/>
      <c r="R30" s="339" t="n"/>
      <c r="S30" s="341" t="n"/>
      <c r="T30" s="346" t="n"/>
      <c r="U30" s="341" t="n"/>
      <c r="V30" s="339" t="n"/>
      <c r="W30" s="339" t="n"/>
      <c r="X30" s="339" t="n"/>
      <c r="Y30" s="339" t="n"/>
      <c r="Z30" s="340" t="n"/>
      <c r="AA30" s="340" t="n"/>
      <c r="AB30" s="341" t="n"/>
      <c r="AC30" s="339" t="n"/>
      <c r="AD30" s="339" t="n"/>
      <c r="AE30" s="339" t="n"/>
      <c r="AF30" s="345">
        <f>SUM(T18:U29)*17/2</f>
        <v/>
      </c>
      <c r="AG30" s="340" t="n"/>
      <c r="AH30" s="340" t="n"/>
      <c r="AI30" s="341" t="n"/>
    </row>
    <row r="31" ht="20.1" customHeight="1" s="335">
      <c r="A31" s="358" t="n"/>
      <c r="C31" s="339" t="n">
        <v>6</v>
      </c>
      <c r="D31" s="340" t="n"/>
      <c r="E31" s="341" t="n"/>
      <c r="F31" s="344" t="inlineStr">
        <is>
          <t>DIEGO ARMANDO YUCRA SILVESTRE</t>
        </is>
      </c>
      <c r="G31" s="344" t="inlineStr">
        <is>
          <t>CEDULAS DE IDENTIDAD</t>
        </is>
      </c>
      <c r="H31" s="341" t="n"/>
      <c r="I31" s="339" t="inlineStr">
        <is>
          <t>H5-P1</t>
        </is>
      </c>
      <c r="J31" s="339" t="n">
        <v>2347239</v>
      </c>
      <c r="K31" s="340" t="n"/>
      <c r="L31" s="341" t="n"/>
      <c r="M31" s="339" t="n">
        <v>2347240</v>
      </c>
      <c r="N31" s="339" t="n">
        <v>2</v>
      </c>
      <c r="O31" s="340" t="n"/>
      <c r="P31" s="341" t="n"/>
      <c r="Q31" s="339" t="n">
        <v>2347239</v>
      </c>
      <c r="R31" s="339" t="n">
        <v>2347240</v>
      </c>
      <c r="S31" s="341" t="n"/>
      <c r="T31" s="346" t="n">
        <v>2</v>
      </c>
      <c r="U31" s="341" t="n"/>
      <c r="V31" s="339" t="n"/>
      <c r="W31" s="339" t="n"/>
      <c r="X31" s="339" t="n"/>
      <c r="Y31" s="339" t="n"/>
      <c r="Z31" s="340" t="n"/>
      <c r="AA31" s="340" t="n"/>
      <c r="AB31" s="341" t="n"/>
      <c r="AC31" s="339" t="n"/>
      <c r="AD31" s="339" t="n"/>
      <c r="AE31" s="339" t="n"/>
      <c r="AF31" s="339" t="n">
        <v>2</v>
      </c>
      <c r="AG31" s="340" t="n"/>
      <c r="AH31" s="340" t="n"/>
      <c r="AI31" s="341" t="n"/>
    </row>
    <row r="32" ht="20.1" customHeight="1" s="335">
      <c r="A32" s="358" t="n"/>
      <c r="C32" s="339" t="n">
        <v>6</v>
      </c>
      <c r="D32" s="340" t="n"/>
      <c r="E32" s="341" t="n"/>
      <c r="F32" s="344" t="inlineStr">
        <is>
          <t>DIEGO ARMANDO YUCRA SILVESTRE</t>
        </is>
      </c>
      <c r="G32" s="344" t="inlineStr">
        <is>
          <t>CEDULAS DE IDENTIDAD</t>
        </is>
      </c>
      <c r="H32" s="341" t="n"/>
      <c r="I32" s="339" t="inlineStr">
        <is>
          <t>H5-P1</t>
        </is>
      </c>
      <c r="J32" s="339" t="n">
        <v>2347241</v>
      </c>
      <c r="K32" s="340" t="n"/>
      <c r="L32" s="341" t="n"/>
      <c r="M32" s="339" t="n">
        <v>2347241</v>
      </c>
      <c r="N32" s="339" t="n">
        <v>1</v>
      </c>
      <c r="O32" s="340" t="n"/>
      <c r="P32" s="341" t="n"/>
      <c r="Q32" s="339" t="n"/>
      <c r="R32" s="339" t="n"/>
      <c r="S32" s="341" t="n"/>
      <c r="T32" s="346" t="n"/>
      <c r="U32" s="341" t="n"/>
      <c r="V32" s="339" t="n">
        <v>2347241</v>
      </c>
      <c r="W32" s="339" t="n">
        <v>2347241</v>
      </c>
      <c r="X32" s="339" t="n">
        <v>1</v>
      </c>
      <c r="Y32" s="339" t="inlineStr">
        <is>
          <t>ERROR DE IMPRESIÓN</t>
        </is>
      </c>
      <c r="Z32" s="340" t="n"/>
      <c r="AA32" s="340" t="n"/>
      <c r="AB32" s="341" t="n"/>
      <c r="AC32" s="339" t="n"/>
      <c r="AD32" s="339" t="n"/>
      <c r="AE32" s="339" t="n"/>
      <c r="AF32" s="339" t="n">
        <v>1</v>
      </c>
      <c r="AG32" s="340" t="n"/>
      <c r="AH32" s="340" t="n"/>
      <c r="AI32" s="341" t="n"/>
    </row>
    <row r="33" ht="20.1" customHeight="1" s="335">
      <c r="A33" s="358" t="n"/>
      <c r="C33" s="339" t="n">
        <v>6</v>
      </c>
      <c r="D33" s="340" t="n"/>
      <c r="E33" s="341" t="n"/>
      <c r="F33" s="344" t="inlineStr">
        <is>
          <t>DIEGO ARMANDO YUCRA SILVESTRE</t>
        </is>
      </c>
      <c r="G33" s="344" t="inlineStr">
        <is>
          <t>CEDULAS DE IDENTIDAD</t>
        </is>
      </c>
      <c r="H33" s="341" t="n"/>
      <c r="I33" s="339" t="inlineStr">
        <is>
          <t>H5-P1</t>
        </is>
      </c>
      <c r="J33" s="339" t="n">
        <v>2347242</v>
      </c>
      <c r="K33" s="340" t="n"/>
      <c r="L33" s="341" t="n"/>
      <c r="M33" s="339" t="n">
        <v>2347256</v>
      </c>
      <c r="N33" s="339" t="n">
        <v>15</v>
      </c>
      <c r="O33" s="340" t="n"/>
      <c r="P33" s="341" t="n"/>
      <c r="Q33" s="339" t="n">
        <v>2347242</v>
      </c>
      <c r="R33" s="339" t="n">
        <v>2347256</v>
      </c>
      <c r="S33" s="341" t="n"/>
      <c r="T33" s="346" t="n">
        <v>15</v>
      </c>
      <c r="U33" s="341" t="n"/>
      <c r="V33" s="339" t="n"/>
      <c r="W33" s="339" t="n"/>
      <c r="X33" s="339" t="n"/>
      <c r="Y33" s="339" t="n"/>
      <c r="Z33" s="340" t="n"/>
      <c r="AA33" s="340" t="n"/>
      <c r="AB33" s="341" t="n"/>
      <c r="AC33" s="339" t="n"/>
      <c r="AD33" s="339" t="n"/>
      <c r="AE33" s="339" t="n"/>
      <c r="AF33" s="339" t="n">
        <v>15</v>
      </c>
      <c r="AG33" s="340" t="n"/>
      <c r="AH33" s="340" t="n"/>
      <c r="AI33" s="341" t="n"/>
    </row>
    <row r="34" ht="20.1" customHeight="1" s="335">
      <c r="A34" s="358" t="n"/>
      <c r="C34" s="339" t="n">
        <v>6</v>
      </c>
      <c r="D34" s="340" t="n"/>
      <c r="E34" s="341" t="n"/>
      <c r="F34" s="344" t="inlineStr">
        <is>
          <t>DIEGO ARMANDO YUCRA SILVESTRE</t>
        </is>
      </c>
      <c r="G34" s="344" t="inlineStr">
        <is>
          <t>CEDULAS DE IDENTIDAD</t>
        </is>
      </c>
      <c r="H34" s="341" t="n"/>
      <c r="I34" s="339" t="inlineStr">
        <is>
          <t>H5-P1</t>
        </is>
      </c>
      <c r="J34" s="339" t="n">
        <v>2347761</v>
      </c>
      <c r="K34" s="340" t="n"/>
      <c r="L34" s="341" t="n"/>
      <c r="M34" s="339" t="n">
        <v>2347789</v>
      </c>
      <c r="N34" s="339" t="n">
        <v>29</v>
      </c>
      <c r="O34" s="340" t="n"/>
      <c r="P34" s="341" t="n"/>
      <c r="Q34" s="339" t="n">
        <v>2347761</v>
      </c>
      <c r="R34" s="339" t="n">
        <v>2347789</v>
      </c>
      <c r="S34" s="341" t="n"/>
      <c r="T34" s="346" t="n">
        <v>29</v>
      </c>
      <c r="U34" s="341" t="n"/>
      <c r="V34" s="339" t="n"/>
      <c r="W34" s="339" t="n"/>
      <c r="X34" s="339" t="n"/>
      <c r="Y34" s="339" t="n"/>
      <c r="Z34" s="340" t="n"/>
      <c r="AA34" s="340" t="n"/>
      <c r="AB34" s="341" t="n"/>
      <c r="AC34" s="339" t="n"/>
      <c r="AD34" s="339" t="n"/>
      <c r="AE34" s="339" t="n"/>
      <c r="AF34" s="339" t="n">
        <v>29</v>
      </c>
      <c r="AG34" s="340" t="n"/>
      <c r="AH34" s="340" t="n"/>
      <c r="AI34" s="341" t="n"/>
    </row>
    <row r="35" ht="20.1" customHeight="1" s="335">
      <c r="A35" s="358" t="n"/>
      <c r="C35" s="339" t="n">
        <v>6</v>
      </c>
      <c r="D35" s="340" t="n"/>
      <c r="E35" s="341" t="n"/>
      <c r="F35" s="344" t="inlineStr">
        <is>
          <t>DIEGO ARMANDO YUCRA SILVESTRE</t>
        </is>
      </c>
      <c r="G35" s="344" t="inlineStr">
        <is>
          <t>CEDULAS DE IDENTIDAD</t>
        </is>
      </c>
      <c r="H35" s="341" t="n"/>
      <c r="I35" s="339" t="inlineStr">
        <is>
          <t>H5-P1</t>
        </is>
      </c>
      <c r="J35" s="339" t="n">
        <v>2347790</v>
      </c>
      <c r="K35" s="340" t="n"/>
      <c r="L35" s="341" t="n"/>
      <c r="M35" s="339" t="n">
        <v>2347812</v>
      </c>
      <c r="N35" s="339" t="n">
        <v>23</v>
      </c>
      <c r="O35" s="340" t="n"/>
      <c r="P35" s="341" t="n"/>
      <c r="Q35" s="339" t="n"/>
      <c r="R35" s="339" t="n"/>
      <c r="S35" s="341" t="n"/>
      <c r="T35" s="346" t="n"/>
      <c r="U35" s="341" t="n"/>
      <c r="V35" s="339" t="n"/>
      <c r="W35" s="339" t="n"/>
      <c r="X35" s="339" t="n"/>
      <c r="Y35" s="339" t="n"/>
      <c r="Z35" s="340" t="n"/>
      <c r="AA35" s="340" t="n"/>
      <c r="AB35" s="341" t="n"/>
      <c r="AC35" s="339" t="n">
        <v>2347790</v>
      </c>
      <c r="AD35" s="339" t="n">
        <v>2347812</v>
      </c>
      <c r="AE35" s="339" t="n">
        <v>23</v>
      </c>
      <c r="AF35" s="339" t="n">
        <v>23</v>
      </c>
      <c r="AG35" s="340" t="n"/>
      <c r="AH35" s="340" t="n"/>
      <c r="AI35" s="341" t="n"/>
    </row>
    <row r="36" ht="20.1" customHeight="1" s="335">
      <c r="A36" s="358" t="n"/>
      <c r="C36" s="339" t="n">
        <v>6</v>
      </c>
      <c r="D36" s="340" t="n"/>
      <c r="E36" s="341" t="n"/>
      <c r="F36" s="344" t="inlineStr">
        <is>
          <t>DIEGO ARMANDO YUCRA SILVESTRE</t>
        </is>
      </c>
      <c r="G36" s="344" t="inlineStr">
        <is>
          <t>LAMINAS PLASTICAS TIPO FUNDA -POUCHE</t>
        </is>
      </c>
      <c r="H36" s="341" t="n"/>
      <c r="I36" s="339" t="inlineStr">
        <is>
          <t>H5-P1</t>
        </is>
      </c>
      <c r="J36" s="339" t="n">
        <v>508215</v>
      </c>
      <c r="K36" s="340" t="n"/>
      <c r="L36" s="341" t="n"/>
      <c r="M36" s="339" t="n">
        <v>508232</v>
      </c>
      <c r="N36" s="339" t="n">
        <v>18</v>
      </c>
      <c r="O36" s="340" t="n"/>
      <c r="P36" s="341" t="n"/>
      <c r="Q36" s="339" t="n">
        <v>508215</v>
      </c>
      <c r="R36" s="339" t="n">
        <v>508232</v>
      </c>
      <c r="S36" s="341" t="n"/>
      <c r="T36" s="346" t="n">
        <v>18</v>
      </c>
      <c r="U36" s="341" t="n"/>
      <c r="V36" s="339" t="n"/>
      <c r="W36" s="339" t="n"/>
      <c r="X36" s="339" t="n"/>
      <c r="Y36" s="339" t="n"/>
      <c r="Z36" s="340" t="n"/>
      <c r="AA36" s="340" t="n"/>
      <c r="AB36" s="341" t="n"/>
      <c r="AC36" s="339" t="n"/>
      <c r="AD36" s="339" t="n"/>
      <c r="AE36" s="339" t="n"/>
      <c r="AF36" s="339" t="n">
        <v>18</v>
      </c>
      <c r="AG36" s="340" t="n"/>
      <c r="AH36" s="340" t="n"/>
      <c r="AI36" s="341" t="n"/>
    </row>
    <row r="37" ht="20.1" customHeight="1" s="335">
      <c r="A37" s="358" t="n"/>
      <c r="C37" s="339" t="n">
        <v>6</v>
      </c>
      <c r="D37" s="340" t="n"/>
      <c r="E37" s="341" t="n"/>
      <c r="F37" s="344" t="inlineStr">
        <is>
          <t>DIEGO ARMANDO YUCRA SILVESTRE</t>
        </is>
      </c>
      <c r="G37" s="344" t="inlineStr">
        <is>
          <t>LAMINAS PLASTICAS TIPO FUNDA -POUCHE</t>
        </is>
      </c>
      <c r="H37" s="341" t="n"/>
      <c r="I37" s="339" t="inlineStr">
        <is>
          <t>H5-P1</t>
        </is>
      </c>
      <c r="J37" s="339" t="n">
        <v>508731</v>
      </c>
      <c r="K37" s="340" t="n"/>
      <c r="L37" s="341" t="n"/>
      <c r="M37" s="339" t="n">
        <v>508758</v>
      </c>
      <c r="N37" s="339" t="n">
        <v>28</v>
      </c>
      <c r="O37" s="340" t="n"/>
      <c r="P37" s="341" t="n"/>
      <c r="Q37" s="339" t="n">
        <v>508731</v>
      </c>
      <c r="R37" s="339" t="n">
        <v>508758</v>
      </c>
      <c r="S37" s="341" t="n"/>
      <c r="T37" s="346" t="n">
        <v>28</v>
      </c>
      <c r="U37" s="341" t="n"/>
      <c r="V37" s="339" t="n"/>
      <c r="W37" s="339" t="n"/>
      <c r="X37" s="339" t="n"/>
      <c r="Y37" s="339" t="n"/>
      <c r="Z37" s="340" t="n"/>
      <c r="AA37" s="340" t="n"/>
      <c r="AB37" s="341" t="n"/>
      <c r="AC37" s="339" t="n"/>
      <c r="AD37" s="339" t="n"/>
      <c r="AE37" s="339" t="n"/>
      <c r="AF37" s="339" t="n">
        <v>28</v>
      </c>
      <c r="AG37" s="340" t="n"/>
      <c r="AH37" s="340" t="n"/>
      <c r="AI37" s="341" t="n"/>
    </row>
    <row r="38" ht="20.1" customHeight="1" s="335">
      <c r="A38" s="358" t="n"/>
      <c r="C38" s="339" t="n">
        <v>6</v>
      </c>
      <c r="D38" s="340" t="n"/>
      <c r="E38" s="341" t="n"/>
      <c r="F38" s="344" t="inlineStr">
        <is>
          <t>DIEGO ARMANDO YUCRA SILVESTRE</t>
        </is>
      </c>
      <c r="G38" s="344" t="inlineStr">
        <is>
          <t>LAMINAS PLASTICAS TIPO FUNDA -POUCHE</t>
        </is>
      </c>
      <c r="H38" s="341" t="n"/>
      <c r="I38" s="339" t="inlineStr">
        <is>
          <t>H5-P1</t>
        </is>
      </c>
      <c r="J38" s="339" t="n">
        <v>508759</v>
      </c>
      <c r="K38" s="340" t="n"/>
      <c r="L38" s="341" t="n"/>
      <c r="M38" s="339" t="n">
        <v>508782</v>
      </c>
      <c r="N38" s="339" t="n">
        <v>24</v>
      </c>
      <c r="O38" s="340" t="n"/>
      <c r="P38" s="341" t="n"/>
      <c r="Q38" s="339" t="n"/>
      <c r="R38" s="339" t="n"/>
      <c r="S38" s="341" t="n"/>
      <c r="T38" s="346" t="n"/>
      <c r="U38" s="341" t="n"/>
      <c r="V38" s="339" t="n"/>
      <c r="W38" s="339" t="n"/>
      <c r="X38" s="339" t="n"/>
      <c r="Y38" s="339" t="n"/>
      <c r="Z38" s="340" t="n"/>
      <c r="AA38" s="340" t="n"/>
      <c r="AB38" s="341" t="n"/>
      <c r="AC38" s="339" t="n">
        <v>508759</v>
      </c>
      <c r="AD38" s="339" t="n">
        <v>508782</v>
      </c>
      <c r="AE38" s="339" t="n">
        <v>24</v>
      </c>
      <c r="AF38" s="339" t="n">
        <v>24</v>
      </c>
      <c r="AG38" s="340" t="n"/>
      <c r="AH38" s="340" t="n"/>
      <c r="AI38" s="341" t="n"/>
    </row>
    <row r="39" ht="20.1" customHeight="1" s="335">
      <c r="A39" s="358" t="n"/>
      <c r="C39" s="339" t="n"/>
      <c r="D39" s="340" t="n"/>
      <c r="E39" s="341" t="n"/>
      <c r="F39" s="344" t="n"/>
      <c r="G39" s="344" t="n"/>
      <c r="H39" s="341" t="n"/>
      <c r="I39" s="339" t="n"/>
      <c r="J39" s="339" t="n"/>
      <c r="K39" s="340" t="n"/>
      <c r="L39" s="341" t="n"/>
      <c r="M39" s="339" t="n"/>
      <c r="N39" s="339" t="n"/>
      <c r="O39" s="340" t="n"/>
      <c r="P39" s="341" t="n"/>
      <c r="Q39" s="339" t="n"/>
      <c r="R39" s="339" t="n"/>
      <c r="S39" s="341" t="n"/>
      <c r="T39" s="346" t="n"/>
      <c r="U39" s="341" t="n"/>
      <c r="V39" s="339" t="n"/>
      <c r="W39" s="339" t="n"/>
      <c r="X39" s="339" t="n"/>
      <c r="Y39" s="339" t="n"/>
      <c r="Z39" s="340" t="n"/>
      <c r="AA39" s="340" t="n"/>
      <c r="AB39" s="341" t="n"/>
      <c r="AC39" s="339" t="n"/>
      <c r="AD39" s="339" t="n"/>
      <c r="AE39" s="339" t="n"/>
      <c r="AF39" s="345">
        <f>SUM(T31:U38)*17/2</f>
        <v/>
      </c>
      <c r="AG39" s="340" t="n"/>
      <c r="AH39" s="340" t="n"/>
      <c r="AI39" s="341" t="n"/>
    </row>
    <row r="40" ht="20.1" customHeight="1" s="335">
      <c r="A40" s="358" t="n"/>
      <c r="C40" s="339" t="n">
        <v>5</v>
      </c>
      <c r="D40" s="340" t="n"/>
      <c r="E40" s="341" t="n"/>
      <c r="F40" s="344" t="inlineStr">
        <is>
          <t>MIGUEL ANGEL GARCIA ORTEGA</t>
        </is>
      </c>
      <c r="G40" s="344" t="inlineStr">
        <is>
          <t>CEDULAS DE IDENTIDAD</t>
        </is>
      </c>
      <c r="H40" s="341" t="n"/>
      <c r="I40" s="339" t="inlineStr">
        <is>
          <t>H5-P1</t>
        </is>
      </c>
      <c r="J40" s="339" t="n">
        <v>2347649</v>
      </c>
      <c r="K40" s="340" t="n"/>
      <c r="L40" s="341" t="n"/>
      <c r="M40" s="339" t="n">
        <v>2347666</v>
      </c>
      <c r="N40" s="339" t="n">
        <v>18</v>
      </c>
      <c r="O40" s="340" t="n"/>
      <c r="P40" s="341" t="n"/>
      <c r="Q40" s="339" t="n">
        <v>2347649</v>
      </c>
      <c r="R40" s="339" t="n">
        <v>2347666</v>
      </c>
      <c r="S40" s="341" t="n"/>
      <c r="T40" s="346" t="n">
        <v>18</v>
      </c>
      <c r="U40" s="341" t="n"/>
      <c r="V40" s="339" t="n"/>
      <c r="W40" s="339" t="n"/>
      <c r="X40" s="339" t="n"/>
      <c r="Y40" s="339" t="n"/>
      <c r="Z40" s="340" t="n"/>
      <c r="AA40" s="340" t="n"/>
      <c r="AB40" s="341" t="n"/>
      <c r="AC40" s="339" t="n"/>
      <c r="AD40" s="339" t="n"/>
      <c r="AE40" s="339" t="n"/>
      <c r="AF40" s="339" t="n">
        <v>18</v>
      </c>
      <c r="AG40" s="340" t="n"/>
      <c r="AH40" s="340" t="n"/>
      <c r="AI40" s="341" t="n"/>
    </row>
    <row r="41" ht="20.1" customHeight="1" s="335">
      <c r="A41" s="358" t="n"/>
      <c r="C41" s="339" t="n">
        <v>5</v>
      </c>
      <c r="D41" s="340" t="n"/>
      <c r="E41" s="341" t="n"/>
      <c r="F41" s="344" t="inlineStr">
        <is>
          <t>MIGUEL ANGEL GARCIA ORTEGA</t>
        </is>
      </c>
      <c r="G41" s="344" t="inlineStr">
        <is>
          <t>CEDULAS DE IDENTIDAD</t>
        </is>
      </c>
      <c r="H41" s="341" t="n"/>
      <c r="I41" s="339" t="inlineStr">
        <is>
          <t>H5-P1</t>
        </is>
      </c>
      <c r="J41" s="339" t="n">
        <v>2347667</v>
      </c>
      <c r="K41" s="340" t="n"/>
      <c r="L41" s="341" t="n"/>
      <c r="M41" s="339" t="n">
        <v>2347667</v>
      </c>
      <c r="N41" s="339" t="n">
        <v>1</v>
      </c>
      <c r="O41" s="340" t="n"/>
      <c r="P41" s="341" t="n"/>
      <c r="Q41" s="339" t="n"/>
      <c r="R41" s="339" t="n"/>
      <c r="S41" s="341" t="n"/>
      <c r="T41" s="346" t="n"/>
      <c r="U41" s="341" t="n"/>
      <c r="V41" s="339" t="n">
        <v>2347667</v>
      </c>
      <c r="W41" s="339" t="n">
        <v>2347667</v>
      </c>
      <c r="X41" s="339" t="n">
        <v>1</v>
      </c>
      <c r="Y41" s="339" t="inlineStr">
        <is>
          <t>ERROR DE IMPRESIÓN</t>
        </is>
      </c>
      <c r="Z41" s="340" t="n"/>
      <c r="AA41" s="340" t="n"/>
      <c r="AB41" s="341" t="n"/>
      <c r="AC41" s="339" t="n"/>
      <c r="AD41" s="339" t="n"/>
      <c r="AE41" s="339" t="n"/>
      <c r="AF41" s="339" t="n">
        <v>1</v>
      </c>
      <c r="AG41" s="340" t="n"/>
      <c r="AH41" s="340" t="n"/>
      <c r="AI41" s="341" t="n"/>
    </row>
    <row r="42" ht="20.1" customHeight="1" s="335">
      <c r="A42" s="358" t="n"/>
      <c r="C42" s="339" t="n">
        <v>5</v>
      </c>
      <c r="D42" s="340" t="n"/>
      <c r="E42" s="341" t="n"/>
      <c r="F42" s="344" t="inlineStr">
        <is>
          <t>MIGUEL ANGEL GARCIA ORTEGA</t>
        </is>
      </c>
      <c r="G42" s="344" t="inlineStr">
        <is>
          <t>CEDULAS DE IDENTIDAD</t>
        </is>
      </c>
      <c r="H42" s="341" t="n"/>
      <c r="I42" s="339" t="inlineStr">
        <is>
          <t>H5-P1</t>
        </is>
      </c>
      <c r="J42" s="339" t="n">
        <v>2347668</v>
      </c>
      <c r="K42" s="340" t="n"/>
      <c r="L42" s="341" t="n"/>
      <c r="M42" s="339" t="n">
        <v>2347672</v>
      </c>
      <c r="N42" s="339" t="n">
        <v>5</v>
      </c>
      <c r="O42" s="340" t="n"/>
      <c r="P42" s="341" t="n"/>
      <c r="Q42" s="339" t="n">
        <v>2347668</v>
      </c>
      <c r="R42" s="339" t="n">
        <v>2347672</v>
      </c>
      <c r="S42" s="341" t="n"/>
      <c r="T42" s="346" t="n">
        <v>5</v>
      </c>
      <c r="U42" s="341" t="n"/>
      <c r="V42" s="339" t="n"/>
      <c r="W42" s="339" t="n"/>
      <c r="X42" s="339" t="n"/>
      <c r="Y42" s="339" t="n"/>
      <c r="Z42" s="340" t="n"/>
      <c r="AA42" s="340" t="n"/>
      <c r="AB42" s="341" t="n"/>
      <c r="AC42" s="339" t="n"/>
      <c r="AD42" s="339" t="n"/>
      <c r="AE42" s="339" t="n"/>
      <c r="AF42" s="339" t="n">
        <v>5</v>
      </c>
      <c r="AG42" s="340" t="n"/>
      <c r="AH42" s="340" t="n"/>
      <c r="AI42" s="341" t="n"/>
    </row>
    <row r="43" ht="20.1" customHeight="1" s="335">
      <c r="A43" s="358" t="n"/>
      <c r="C43" s="339" t="n">
        <v>5</v>
      </c>
      <c r="D43" s="340" t="n"/>
      <c r="E43" s="341" t="n"/>
      <c r="F43" s="344" t="inlineStr">
        <is>
          <t>MIGUEL ANGEL GARCIA ORTEGA</t>
        </is>
      </c>
      <c r="G43" s="344" t="inlineStr">
        <is>
          <t>CEDULAS DE IDENTIDAD</t>
        </is>
      </c>
      <c r="H43" s="341" t="n"/>
      <c r="I43" s="339" t="inlineStr">
        <is>
          <t>H5-P1</t>
        </is>
      </c>
      <c r="J43" s="339" t="n">
        <v>2347713</v>
      </c>
      <c r="K43" s="340" t="n"/>
      <c r="L43" s="341" t="n"/>
      <c r="M43" s="339" t="n">
        <v>2347735</v>
      </c>
      <c r="N43" s="339" t="n">
        <v>23</v>
      </c>
      <c r="O43" s="340" t="n"/>
      <c r="P43" s="341" t="n"/>
      <c r="Q43" s="339" t="n">
        <v>2347713</v>
      </c>
      <c r="R43" s="339" t="n">
        <v>2347735</v>
      </c>
      <c r="S43" s="341" t="n"/>
      <c r="T43" s="346" t="n">
        <v>23</v>
      </c>
      <c r="U43" s="341" t="n"/>
      <c r="V43" s="339" t="n"/>
      <c r="W43" s="339" t="n"/>
      <c r="X43" s="339" t="n"/>
      <c r="Y43" s="339" t="n"/>
      <c r="Z43" s="340" t="n"/>
      <c r="AA43" s="340" t="n"/>
      <c r="AB43" s="341" t="n"/>
      <c r="AC43" s="339" t="n"/>
      <c r="AD43" s="339" t="n"/>
      <c r="AE43" s="339" t="n"/>
      <c r="AF43" s="339" t="n">
        <v>23</v>
      </c>
      <c r="AG43" s="340" t="n"/>
      <c r="AH43" s="340" t="n"/>
      <c r="AI43" s="341" t="n"/>
    </row>
    <row r="44" ht="20.1" customHeight="1" s="335">
      <c r="A44" s="358" t="n"/>
      <c r="C44" s="339" t="n">
        <v>5</v>
      </c>
      <c r="D44" s="340" t="n"/>
      <c r="E44" s="341" t="n"/>
      <c r="F44" s="344" t="inlineStr">
        <is>
          <t>MIGUEL ANGEL GARCIA ORTEGA</t>
        </is>
      </c>
      <c r="G44" s="344" t="inlineStr">
        <is>
          <t>CEDULAS DE IDENTIDAD</t>
        </is>
      </c>
      <c r="H44" s="341" t="n"/>
      <c r="I44" s="339" t="inlineStr">
        <is>
          <t>H5-P1</t>
        </is>
      </c>
      <c r="J44" s="339" t="n">
        <v>2347736</v>
      </c>
      <c r="K44" s="340" t="n"/>
      <c r="L44" s="341" t="n"/>
      <c r="M44" s="339" t="n">
        <v>2347760</v>
      </c>
      <c r="N44" s="339" t="n">
        <v>25</v>
      </c>
      <c r="O44" s="340" t="n"/>
      <c r="P44" s="341" t="n"/>
      <c r="Q44" s="339" t="n"/>
      <c r="R44" s="339" t="n"/>
      <c r="S44" s="341" t="n"/>
      <c r="T44" s="346" t="n"/>
      <c r="U44" s="341" t="n"/>
      <c r="V44" s="339" t="n"/>
      <c r="W44" s="339" t="n"/>
      <c r="X44" s="339" t="n"/>
      <c r="Y44" s="339" t="n"/>
      <c r="Z44" s="340" t="n"/>
      <c r="AA44" s="340" t="n"/>
      <c r="AB44" s="341" t="n"/>
      <c r="AC44" s="339" t="n">
        <v>2347736</v>
      </c>
      <c r="AD44" s="339" t="n">
        <v>2347760</v>
      </c>
      <c r="AE44" s="339" t="n">
        <v>25</v>
      </c>
      <c r="AF44" s="339" t="n">
        <v>25</v>
      </c>
      <c r="AG44" s="340" t="n"/>
      <c r="AH44" s="340" t="n"/>
      <c r="AI44" s="341" t="n"/>
    </row>
    <row r="45" ht="20.1" customHeight="1" s="335">
      <c r="A45" s="358" t="n"/>
      <c r="C45" s="339" t="n">
        <v>5</v>
      </c>
      <c r="D45" s="340" t="n"/>
      <c r="E45" s="341" t="n"/>
      <c r="F45" s="344" t="inlineStr">
        <is>
          <t>MIGUEL ANGEL GARCIA ORTEGA</t>
        </is>
      </c>
      <c r="G45" s="344" t="inlineStr">
        <is>
          <t>LAMINAS PLASTICAS TIPO FUNDA -POUCHE</t>
        </is>
      </c>
      <c r="H45" s="341" t="n"/>
      <c r="I45" s="339" t="inlineStr">
        <is>
          <t>H5-P1</t>
        </is>
      </c>
      <c r="J45" s="339" t="n">
        <v>508619</v>
      </c>
      <c r="K45" s="340" t="n"/>
      <c r="L45" s="341" t="n"/>
      <c r="M45" s="339" t="n">
        <v>508642</v>
      </c>
      <c r="N45" s="339" t="n">
        <v>24</v>
      </c>
      <c r="O45" s="340" t="n"/>
      <c r="P45" s="341" t="n"/>
      <c r="Q45" s="339" t="n">
        <v>508619</v>
      </c>
      <c r="R45" s="339" t="n">
        <v>508642</v>
      </c>
      <c r="S45" s="341" t="n"/>
      <c r="T45" s="346" t="n">
        <v>24</v>
      </c>
      <c r="U45" s="341" t="n"/>
      <c r="V45" s="339" t="n"/>
      <c r="W45" s="339" t="n"/>
      <c r="X45" s="339" t="n"/>
      <c r="Y45" s="339" t="n"/>
      <c r="Z45" s="340" t="n"/>
      <c r="AA45" s="340" t="n"/>
      <c r="AB45" s="341" t="n"/>
      <c r="AC45" s="339" t="n"/>
      <c r="AD45" s="339" t="n"/>
      <c r="AE45" s="339" t="n"/>
      <c r="AF45" s="339" t="n">
        <v>24</v>
      </c>
      <c r="AG45" s="340" t="n"/>
      <c r="AH45" s="340" t="n"/>
      <c r="AI45" s="341" t="n"/>
    </row>
    <row r="46" ht="20.1" customHeight="1" s="335">
      <c r="A46" s="358" t="n"/>
      <c r="C46" s="339" t="n">
        <v>5</v>
      </c>
      <c r="D46" s="340" t="n"/>
      <c r="E46" s="341" t="n"/>
      <c r="F46" s="344" t="inlineStr">
        <is>
          <t>MIGUEL ANGEL GARCIA ORTEGA</t>
        </is>
      </c>
      <c r="G46" s="344" t="inlineStr">
        <is>
          <t>LAMINAS PLASTICAS TIPO FUNDA -POUCHE</t>
        </is>
      </c>
      <c r="H46" s="341" t="n"/>
      <c r="I46" s="339" t="inlineStr">
        <is>
          <t>H5-P1</t>
        </is>
      </c>
      <c r="J46" s="339" t="n">
        <v>508683</v>
      </c>
      <c r="K46" s="340" t="n"/>
      <c r="L46" s="341" t="n"/>
      <c r="M46" s="339" t="n">
        <v>508704</v>
      </c>
      <c r="N46" s="339" t="n">
        <v>22</v>
      </c>
      <c r="O46" s="340" t="n"/>
      <c r="P46" s="341" t="n"/>
      <c r="Q46" s="339" t="n">
        <v>508683</v>
      </c>
      <c r="R46" s="339" t="n">
        <v>508704</v>
      </c>
      <c r="S46" s="341" t="n"/>
      <c r="T46" s="346" t="n">
        <v>22</v>
      </c>
      <c r="U46" s="341" t="n"/>
      <c r="V46" s="339" t="n"/>
      <c r="W46" s="339" t="n"/>
      <c r="X46" s="339" t="n"/>
      <c r="Y46" s="339" t="n"/>
      <c r="Z46" s="340" t="n"/>
      <c r="AA46" s="340" t="n"/>
      <c r="AB46" s="341" t="n"/>
      <c r="AC46" s="339" t="n"/>
      <c r="AD46" s="339" t="n"/>
      <c r="AE46" s="339" t="n"/>
      <c r="AF46" s="339" t="n">
        <v>22</v>
      </c>
      <c r="AG46" s="340" t="n"/>
      <c r="AH46" s="340" t="n"/>
      <c r="AI46" s="341" t="n"/>
    </row>
    <row r="47" ht="20.1" customHeight="1" s="335">
      <c r="A47" s="358" t="n"/>
      <c r="C47" s="339" t="n">
        <v>5</v>
      </c>
      <c r="D47" s="340" t="n"/>
      <c r="E47" s="341" t="n"/>
      <c r="F47" s="344" t="inlineStr">
        <is>
          <t>MIGUEL ANGEL GARCIA ORTEGA</t>
        </is>
      </c>
      <c r="G47" s="344" t="inlineStr">
        <is>
          <t>LAMINAS PLASTICAS TIPO FUNDA -POUCHE</t>
        </is>
      </c>
      <c r="H47" s="341" t="n"/>
      <c r="I47" s="339" t="inlineStr">
        <is>
          <t>H5-P1</t>
        </is>
      </c>
      <c r="J47" s="339" t="n">
        <v>508705</v>
      </c>
      <c r="K47" s="340" t="n"/>
      <c r="L47" s="341" t="n"/>
      <c r="M47" s="339" t="n">
        <v>508730</v>
      </c>
      <c r="N47" s="339" t="n">
        <v>26</v>
      </c>
      <c r="O47" s="340" t="n"/>
      <c r="P47" s="341" t="n"/>
      <c r="Q47" s="339" t="n"/>
      <c r="R47" s="339" t="n"/>
      <c r="S47" s="341" t="n"/>
      <c r="T47" s="346" t="n"/>
      <c r="U47" s="341" t="n"/>
      <c r="V47" s="339" t="n"/>
      <c r="W47" s="339" t="n"/>
      <c r="X47" s="339" t="n"/>
      <c r="Y47" s="339" t="n"/>
      <c r="Z47" s="340" t="n"/>
      <c r="AA47" s="340" t="n"/>
      <c r="AB47" s="341" t="n"/>
      <c r="AC47" s="339" t="n">
        <v>508705</v>
      </c>
      <c r="AD47" s="339" t="n">
        <v>508730</v>
      </c>
      <c r="AE47" s="339" t="n">
        <v>26</v>
      </c>
      <c r="AF47" s="339" t="n">
        <v>26</v>
      </c>
      <c r="AG47" s="340" t="n"/>
      <c r="AH47" s="340" t="n"/>
      <c r="AI47" s="341" t="n"/>
    </row>
    <row r="48" ht="20.1" customHeight="1" s="335">
      <c r="A48" s="358" t="n"/>
      <c r="C48" s="339" t="n"/>
      <c r="D48" s="340" t="n"/>
      <c r="E48" s="341" t="n"/>
      <c r="F48" s="344" t="n"/>
      <c r="G48" s="344" t="n"/>
      <c r="H48" s="341" t="n"/>
      <c r="I48" s="339" t="n"/>
      <c r="J48" s="339" t="n"/>
      <c r="K48" s="340" t="n"/>
      <c r="L48" s="341" t="n"/>
      <c r="M48" s="339" t="n"/>
      <c r="N48" s="339" t="n"/>
      <c r="O48" s="340" t="n"/>
      <c r="P48" s="341" t="n"/>
      <c r="Q48" s="339" t="n"/>
      <c r="R48" s="339" t="n"/>
      <c r="S48" s="341" t="n"/>
      <c r="T48" s="346" t="n"/>
      <c r="U48" s="341" t="n"/>
      <c r="V48" s="339" t="n"/>
      <c r="W48" s="339" t="n"/>
      <c r="X48" s="339" t="n"/>
      <c r="Y48" s="339" t="n"/>
      <c r="Z48" s="340" t="n"/>
      <c r="AA48" s="340" t="n"/>
      <c r="AB48" s="341" t="n"/>
      <c r="AC48" s="339" t="n"/>
      <c r="AD48" s="339" t="n"/>
      <c r="AE48" s="339" t="n"/>
      <c r="AF48" s="345">
        <f>SUM(T40:U47)*17/2</f>
        <v/>
      </c>
      <c r="AG48" s="340" t="n"/>
      <c r="AH48" s="340" t="n"/>
      <c r="AI48" s="341" t="n"/>
    </row>
    <row r="49" ht="20.1" customHeight="1" s="335">
      <c r="A49" s="358" t="n"/>
      <c r="C49" s="339" t="n">
        <v>4</v>
      </c>
      <c r="D49" s="340" t="n"/>
      <c r="E49" s="341" t="n"/>
      <c r="F49" s="344" t="inlineStr">
        <is>
          <t>MIGUEL VILLARPANDO MIRANDA</t>
        </is>
      </c>
      <c r="G49" s="344" t="inlineStr">
        <is>
          <t>CEDULAS DE IDENTIDAD</t>
        </is>
      </c>
      <c r="H49" s="341" t="n"/>
      <c r="I49" s="339" t="inlineStr">
        <is>
          <t>H5-P1</t>
        </is>
      </c>
      <c r="J49" s="339" t="n">
        <v>2347384</v>
      </c>
      <c r="K49" s="340" t="n"/>
      <c r="L49" s="341" t="n"/>
      <c r="M49" s="339" t="n">
        <v>2347396</v>
      </c>
      <c r="N49" s="339" t="n">
        <v>13</v>
      </c>
      <c r="O49" s="340" t="n"/>
      <c r="P49" s="341" t="n"/>
      <c r="Q49" s="339" t="n">
        <v>2347384</v>
      </c>
      <c r="R49" s="339" t="n">
        <v>2347396</v>
      </c>
      <c r="S49" s="341" t="n"/>
      <c r="T49" s="346" t="n">
        <v>13</v>
      </c>
      <c r="U49" s="341" t="n"/>
      <c r="V49" s="339" t="n"/>
      <c r="W49" s="339" t="n"/>
      <c r="X49" s="339" t="n"/>
      <c r="Y49" s="339" t="n"/>
      <c r="Z49" s="340" t="n"/>
      <c r="AA49" s="340" t="n"/>
      <c r="AB49" s="341" t="n"/>
      <c r="AC49" s="339" t="n"/>
      <c r="AD49" s="339" t="n"/>
      <c r="AE49" s="339" t="n"/>
      <c r="AF49" s="339" t="n">
        <v>13</v>
      </c>
      <c r="AG49" s="340" t="n"/>
      <c r="AH49" s="340" t="n"/>
      <c r="AI49" s="341" t="n"/>
    </row>
    <row r="50" ht="20.1" customHeight="1" s="335">
      <c r="A50" s="358" t="n"/>
      <c r="C50" s="339" t="n">
        <v>4</v>
      </c>
      <c r="D50" s="340" t="n"/>
      <c r="E50" s="341" t="n"/>
      <c r="F50" s="344" t="inlineStr">
        <is>
          <t>MIGUEL VILLARPANDO MIRANDA</t>
        </is>
      </c>
      <c r="G50" s="344" t="inlineStr">
        <is>
          <t>CEDULAS DE IDENTIDAD</t>
        </is>
      </c>
      <c r="H50" s="341" t="n"/>
      <c r="I50" s="339" t="inlineStr">
        <is>
          <t>H5-P1</t>
        </is>
      </c>
      <c r="J50" s="339" t="n">
        <v>2347541</v>
      </c>
      <c r="K50" s="340" t="n"/>
      <c r="L50" s="341" t="n"/>
      <c r="M50" s="339" t="n">
        <v>2347580</v>
      </c>
      <c r="N50" s="339" t="n">
        <v>40</v>
      </c>
      <c r="O50" s="340" t="n"/>
      <c r="P50" s="341" t="n"/>
      <c r="Q50" s="339" t="n">
        <v>2347541</v>
      </c>
      <c r="R50" s="339" t="n">
        <v>2347580</v>
      </c>
      <c r="S50" s="341" t="n"/>
      <c r="T50" s="346" t="n">
        <v>40</v>
      </c>
      <c r="U50" s="341" t="n"/>
      <c r="V50" s="339" t="n"/>
      <c r="W50" s="339" t="n"/>
      <c r="X50" s="339" t="n"/>
      <c r="Y50" s="339" t="n"/>
      <c r="Z50" s="340" t="n"/>
      <c r="AA50" s="340" t="n"/>
      <c r="AB50" s="341" t="n"/>
      <c r="AC50" s="339" t="n"/>
      <c r="AD50" s="339" t="n"/>
      <c r="AE50" s="339" t="n"/>
      <c r="AF50" s="339" t="n">
        <v>40</v>
      </c>
      <c r="AG50" s="340" t="n"/>
      <c r="AH50" s="340" t="n"/>
      <c r="AI50" s="341" t="n"/>
    </row>
    <row r="51" ht="20.1" customHeight="1" s="335">
      <c r="A51" s="358" t="n"/>
      <c r="C51" s="339" t="n">
        <v>4</v>
      </c>
      <c r="D51" s="340" t="n"/>
      <c r="E51" s="341" t="n"/>
      <c r="F51" s="344" t="inlineStr">
        <is>
          <t>MIGUEL VILLARPANDO MIRANDA</t>
        </is>
      </c>
      <c r="G51" s="344" t="inlineStr">
        <is>
          <t>LAMINAS PLASTICAS TIPO FUNDA -POUCHE</t>
        </is>
      </c>
      <c r="H51" s="341" t="n"/>
      <c r="I51" s="339" t="inlineStr">
        <is>
          <t>H5-P1</t>
        </is>
      </c>
      <c r="J51" s="339" t="n">
        <v>508354</v>
      </c>
      <c r="K51" s="340" t="n"/>
      <c r="L51" s="341" t="n"/>
      <c r="M51" s="339" t="n">
        <v>508366</v>
      </c>
      <c r="N51" s="339" t="n">
        <v>13</v>
      </c>
      <c r="O51" s="340" t="n"/>
      <c r="P51" s="341" t="n"/>
      <c r="Q51" s="339" t="n">
        <v>508354</v>
      </c>
      <c r="R51" s="339" t="n">
        <v>508366</v>
      </c>
      <c r="S51" s="341" t="n"/>
      <c r="T51" s="346" t="n">
        <v>13</v>
      </c>
      <c r="U51" s="341" t="n"/>
      <c r="V51" s="339" t="n"/>
      <c r="W51" s="339" t="n"/>
      <c r="X51" s="339" t="n"/>
      <c r="Y51" s="339" t="n"/>
      <c r="Z51" s="340" t="n"/>
      <c r="AA51" s="340" t="n"/>
      <c r="AB51" s="341" t="n"/>
      <c r="AC51" s="339" t="n"/>
      <c r="AD51" s="339" t="n"/>
      <c r="AE51" s="339" t="n"/>
      <c r="AF51" s="339" t="n">
        <v>13</v>
      </c>
      <c r="AG51" s="340" t="n"/>
      <c r="AH51" s="340" t="n"/>
      <c r="AI51" s="341" t="n"/>
    </row>
    <row r="52" ht="20.1" customHeight="1" s="335">
      <c r="A52" s="358" t="n"/>
      <c r="C52" s="339" t="n">
        <v>4</v>
      </c>
      <c r="D52" s="340" t="n"/>
      <c r="E52" s="341" t="n"/>
      <c r="F52" s="344" t="inlineStr">
        <is>
          <t>MIGUEL VILLARPANDO MIRANDA</t>
        </is>
      </c>
      <c r="G52" s="344" t="inlineStr">
        <is>
          <t>LAMINAS PLASTICAS TIPO FUNDA -POUCHE</t>
        </is>
      </c>
      <c r="H52" s="341" t="n"/>
      <c r="I52" s="339" t="inlineStr">
        <is>
          <t>H5-P1</t>
        </is>
      </c>
      <c r="J52" s="339" t="n">
        <v>508511</v>
      </c>
      <c r="K52" s="340" t="n"/>
      <c r="L52" s="341" t="n"/>
      <c r="M52" s="339" t="n">
        <v>508550</v>
      </c>
      <c r="N52" s="339" t="n">
        <v>40</v>
      </c>
      <c r="O52" s="340" t="n"/>
      <c r="P52" s="341" t="n"/>
      <c r="Q52" s="339" t="n">
        <v>508511</v>
      </c>
      <c r="R52" s="339" t="n">
        <v>508550</v>
      </c>
      <c r="S52" s="341" t="n"/>
      <c r="T52" s="346" t="n">
        <v>40</v>
      </c>
      <c r="U52" s="341" t="n"/>
      <c r="V52" s="339" t="n"/>
      <c r="W52" s="339" t="n"/>
      <c r="X52" s="339" t="n"/>
      <c r="Y52" s="339" t="n"/>
      <c r="Z52" s="340" t="n"/>
      <c r="AA52" s="340" t="n"/>
      <c r="AB52" s="341" t="n"/>
      <c r="AC52" s="339" t="n"/>
      <c r="AD52" s="339" t="n"/>
      <c r="AE52" s="339" t="n"/>
      <c r="AF52" s="339" t="n">
        <v>40</v>
      </c>
      <c r="AG52" s="340" t="n"/>
      <c r="AH52" s="340" t="n"/>
      <c r="AI52" s="341" t="n"/>
    </row>
    <row r="53" ht="20.1" customHeight="1" s="335">
      <c r="A53" s="358" t="n"/>
      <c r="C53" s="339" t="n"/>
      <c r="D53" s="340" t="n"/>
      <c r="E53" s="341" t="n"/>
      <c r="F53" s="344" t="n"/>
      <c r="G53" s="344" t="n"/>
      <c r="H53" s="341" t="n"/>
      <c r="I53" s="339" t="n"/>
      <c r="J53" s="339" t="n"/>
      <c r="K53" s="340" t="n"/>
      <c r="L53" s="341" t="n"/>
      <c r="M53" s="339" t="n"/>
      <c r="N53" s="339" t="n"/>
      <c r="O53" s="340" t="n"/>
      <c r="P53" s="341" t="n"/>
      <c r="Q53" s="339" t="n"/>
      <c r="R53" s="339" t="n"/>
      <c r="S53" s="341" t="n"/>
      <c r="T53" s="346" t="n"/>
      <c r="U53" s="341" t="n"/>
      <c r="V53" s="339" t="n"/>
      <c r="W53" s="339" t="n"/>
      <c r="X53" s="339" t="n"/>
      <c r="Y53" s="339" t="n"/>
      <c r="Z53" s="340" t="n"/>
      <c r="AA53" s="340" t="n"/>
      <c r="AB53" s="341" t="n"/>
      <c r="AC53" s="339" t="n"/>
      <c r="AD53" s="339" t="n"/>
      <c r="AE53" s="339" t="n"/>
      <c r="AF53" s="345">
        <f>SUM(T49:U52)*17/2</f>
        <v/>
      </c>
      <c r="AG53" s="340" t="n"/>
      <c r="AH53" s="340" t="n"/>
      <c r="AI53" s="341" t="n"/>
    </row>
    <row r="54" ht="20.1" customHeight="1" s="335">
      <c r="A54" s="358" t="n"/>
      <c r="C54" s="339" t="n">
        <v>1</v>
      </c>
      <c r="D54" s="340" t="n"/>
      <c r="E54" s="341" t="n"/>
      <c r="F54" s="344" t="inlineStr">
        <is>
          <t>VERONICA MEDRANO ARIAS</t>
        </is>
      </c>
      <c r="G54" s="344" t="inlineStr">
        <is>
          <t>CEDULAS DE IDENTIDAD</t>
        </is>
      </c>
      <c r="H54" s="341" t="n"/>
      <c r="I54" s="339" t="inlineStr">
        <is>
          <t>H5-P1</t>
        </is>
      </c>
      <c r="J54" s="339" t="n">
        <v>2347475</v>
      </c>
      <c r="K54" s="340" t="n"/>
      <c r="L54" s="341" t="n"/>
      <c r="M54" s="339" t="n">
        <v>2347500</v>
      </c>
      <c r="N54" s="339" t="n">
        <v>26</v>
      </c>
      <c r="O54" s="340" t="n"/>
      <c r="P54" s="341" t="n"/>
      <c r="Q54" s="339" t="n">
        <v>2347475</v>
      </c>
      <c r="R54" s="339" t="n">
        <v>2347500</v>
      </c>
      <c r="S54" s="341" t="n"/>
      <c r="T54" s="346" t="n">
        <v>26</v>
      </c>
      <c r="U54" s="341" t="n"/>
      <c r="V54" s="339" t="n"/>
      <c r="W54" s="339" t="n"/>
      <c r="X54" s="339" t="n"/>
      <c r="Y54" s="339" t="n"/>
      <c r="Z54" s="340" t="n"/>
      <c r="AA54" s="340" t="n"/>
      <c r="AB54" s="341" t="n"/>
      <c r="AC54" s="339" t="n"/>
      <c r="AD54" s="339" t="n"/>
      <c r="AE54" s="339" t="n"/>
      <c r="AF54" s="339" t="n">
        <v>26</v>
      </c>
      <c r="AG54" s="340" t="n"/>
      <c r="AH54" s="340" t="n"/>
      <c r="AI54" s="341" t="n"/>
    </row>
    <row r="55" ht="20.1" customHeight="1" s="335">
      <c r="A55" s="358" t="n"/>
      <c r="C55" s="339" t="n">
        <v>1</v>
      </c>
      <c r="D55" s="340" t="n"/>
      <c r="E55" s="341" t="n"/>
      <c r="F55" s="344" t="inlineStr">
        <is>
          <t>VERONICA MEDRANO ARIAS</t>
        </is>
      </c>
      <c r="G55" s="344" t="inlineStr">
        <is>
          <t>CEDULAS DE IDENTIDAD</t>
        </is>
      </c>
      <c r="H55" s="341" t="n"/>
      <c r="I55" s="339" t="inlineStr">
        <is>
          <t>H5-P1</t>
        </is>
      </c>
      <c r="J55" s="339" t="n">
        <v>2347673</v>
      </c>
      <c r="K55" s="340" t="n"/>
      <c r="L55" s="341" t="n"/>
      <c r="M55" s="339" t="n">
        <v>2347700</v>
      </c>
      <c r="N55" s="339" t="n">
        <v>28</v>
      </c>
      <c r="O55" s="340" t="n"/>
      <c r="P55" s="341" t="n"/>
      <c r="Q55" s="339" t="n">
        <v>2347673</v>
      </c>
      <c r="R55" s="339" t="n">
        <v>2347700</v>
      </c>
      <c r="S55" s="341" t="n"/>
      <c r="T55" s="346" t="n">
        <v>28</v>
      </c>
      <c r="U55" s="341" t="n"/>
      <c r="V55" s="339" t="n"/>
      <c r="W55" s="339" t="n"/>
      <c r="X55" s="339" t="n"/>
      <c r="Y55" s="339" t="n"/>
      <c r="Z55" s="340" t="n"/>
      <c r="AA55" s="340" t="n"/>
      <c r="AB55" s="341" t="n"/>
      <c r="AC55" s="339" t="n"/>
      <c r="AD55" s="339" t="n"/>
      <c r="AE55" s="339" t="n"/>
      <c r="AF55" s="339" t="n">
        <v>28</v>
      </c>
      <c r="AG55" s="340" t="n"/>
      <c r="AH55" s="340" t="n"/>
      <c r="AI55" s="341" t="n"/>
    </row>
    <row r="56" ht="20.1" customHeight="1" s="335">
      <c r="A56" s="358" t="n"/>
      <c r="C56" s="339" t="n">
        <v>1</v>
      </c>
      <c r="D56" s="340" t="n"/>
      <c r="E56" s="341" t="n"/>
      <c r="F56" s="344" t="inlineStr">
        <is>
          <t>VERONICA MEDRANO ARIAS</t>
        </is>
      </c>
      <c r="G56" s="344" t="inlineStr">
        <is>
          <t>CEDULAS DE IDENTIDAD</t>
        </is>
      </c>
      <c r="H56" s="341" t="n"/>
      <c r="I56" s="339" t="inlineStr">
        <is>
          <t>H5-P1</t>
        </is>
      </c>
      <c r="J56" s="339" t="n">
        <v>2347701</v>
      </c>
      <c r="K56" s="340" t="n"/>
      <c r="L56" s="341" t="n"/>
      <c r="M56" s="339" t="n">
        <v>2347712</v>
      </c>
      <c r="N56" s="339" t="n">
        <v>12</v>
      </c>
      <c r="O56" s="340" t="n"/>
      <c r="P56" s="341" t="n"/>
      <c r="Q56" s="339" t="n"/>
      <c r="R56" s="339" t="n"/>
      <c r="S56" s="341" t="n"/>
      <c r="T56" s="346" t="n"/>
      <c r="U56" s="341" t="n"/>
      <c r="V56" s="339" t="n"/>
      <c r="W56" s="339" t="n"/>
      <c r="X56" s="339" t="n"/>
      <c r="Y56" s="339" t="n"/>
      <c r="Z56" s="340" t="n"/>
      <c r="AA56" s="340" t="n"/>
      <c r="AB56" s="341" t="n"/>
      <c r="AC56" s="339" t="n">
        <v>2347701</v>
      </c>
      <c r="AD56" s="339" t="n">
        <v>2347712</v>
      </c>
      <c r="AE56" s="339" t="n">
        <v>12</v>
      </c>
      <c r="AF56" s="339" t="n">
        <v>12</v>
      </c>
      <c r="AG56" s="340" t="n"/>
      <c r="AH56" s="340" t="n"/>
      <c r="AI56" s="341" t="n"/>
    </row>
    <row r="57" ht="20.1" customHeight="1" s="335">
      <c r="A57" s="358" t="n"/>
      <c r="C57" s="339" t="n">
        <v>1</v>
      </c>
      <c r="D57" s="340" t="n"/>
      <c r="E57" s="341" t="n"/>
      <c r="F57" s="344" t="inlineStr">
        <is>
          <t>VERONICA MEDRANO ARIAS</t>
        </is>
      </c>
      <c r="G57" s="344" t="inlineStr">
        <is>
          <t>LAMINAS PLASTICAS TIPO FUNDA -POUCHE</t>
        </is>
      </c>
      <c r="H57" s="341" t="n"/>
      <c r="I57" s="339" t="inlineStr">
        <is>
          <t>H5-P1</t>
        </is>
      </c>
      <c r="J57" s="339" t="n">
        <v>508445</v>
      </c>
      <c r="K57" s="340" t="n"/>
      <c r="L57" s="341" t="n"/>
      <c r="M57" s="339" t="n">
        <v>508470</v>
      </c>
      <c r="N57" s="339" t="n">
        <v>26</v>
      </c>
      <c r="O57" s="340" t="n"/>
      <c r="P57" s="341" t="n"/>
      <c r="Q57" s="339" t="n">
        <v>508445</v>
      </c>
      <c r="R57" s="339" t="n">
        <v>508470</v>
      </c>
      <c r="S57" s="341" t="n"/>
      <c r="T57" s="346" t="n">
        <v>26</v>
      </c>
      <c r="U57" s="341" t="n"/>
      <c r="V57" s="339" t="n"/>
      <c r="W57" s="339" t="n"/>
      <c r="X57" s="339" t="n"/>
      <c r="Y57" s="339" t="n"/>
      <c r="Z57" s="340" t="n"/>
      <c r="AA57" s="340" t="n"/>
      <c r="AB57" s="341" t="n"/>
      <c r="AC57" s="339" t="n"/>
      <c r="AD57" s="339" t="n"/>
      <c r="AE57" s="339" t="n"/>
      <c r="AF57" s="339" t="n">
        <v>26</v>
      </c>
      <c r="AG57" s="340" t="n"/>
      <c r="AH57" s="340" t="n"/>
      <c r="AI57" s="341" t="n"/>
    </row>
    <row r="58" ht="20.1" customHeight="1" s="335">
      <c r="A58" s="358" t="n"/>
      <c r="C58" s="339" t="n">
        <v>1</v>
      </c>
      <c r="D58" s="340" t="n"/>
      <c r="E58" s="341" t="n"/>
      <c r="F58" s="344" t="inlineStr">
        <is>
          <t>VERONICA MEDRANO ARIAS</t>
        </is>
      </c>
      <c r="G58" s="344" t="inlineStr">
        <is>
          <t>LAMINAS PLASTICAS TIPO FUNDA -POUCHE</t>
        </is>
      </c>
      <c r="H58" s="341" t="n"/>
      <c r="I58" s="339" t="inlineStr">
        <is>
          <t>H5-P1</t>
        </is>
      </c>
      <c r="J58" s="339" t="n">
        <v>508643</v>
      </c>
      <c r="K58" s="340" t="n"/>
      <c r="L58" s="341" t="n"/>
      <c r="M58" s="339" t="n">
        <v>508670</v>
      </c>
      <c r="N58" s="339" t="n">
        <v>28</v>
      </c>
      <c r="O58" s="340" t="n"/>
      <c r="P58" s="341" t="n"/>
      <c r="Q58" s="339" t="n">
        <v>508643</v>
      </c>
      <c r="R58" s="339" t="n">
        <v>508670</v>
      </c>
      <c r="S58" s="341" t="n"/>
      <c r="T58" s="346" t="n">
        <v>28</v>
      </c>
      <c r="U58" s="341" t="n"/>
      <c r="V58" s="339" t="n"/>
      <c r="W58" s="339" t="n"/>
      <c r="X58" s="339" t="n"/>
      <c r="Y58" s="339" t="n"/>
      <c r="Z58" s="340" t="n"/>
      <c r="AA58" s="340" t="n"/>
      <c r="AB58" s="341" t="n"/>
      <c r="AC58" s="339" t="n"/>
      <c r="AD58" s="339" t="n"/>
      <c r="AE58" s="339" t="n"/>
      <c r="AF58" s="339" t="n">
        <v>28</v>
      </c>
      <c r="AG58" s="340" t="n"/>
      <c r="AH58" s="340" t="n"/>
      <c r="AI58" s="341" t="n"/>
    </row>
    <row r="59" ht="20.1" customHeight="1" s="335">
      <c r="A59" s="358" t="n"/>
      <c r="C59" s="339" t="n">
        <v>1</v>
      </c>
      <c r="D59" s="340" t="n"/>
      <c r="E59" s="341" t="n"/>
      <c r="F59" s="344" t="inlineStr">
        <is>
          <t>VERONICA MEDRANO ARIAS</t>
        </is>
      </c>
      <c r="G59" s="344" t="inlineStr">
        <is>
          <t>LAMINAS PLASTICAS TIPO FUNDA -POUCHE</t>
        </is>
      </c>
      <c r="H59" s="341" t="n"/>
      <c r="I59" s="339" t="inlineStr">
        <is>
          <t>H5-P1</t>
        </is>
      </c>
      <c r="J59" s="339" t="n">
        <v>508671</v>
      </c>
      <c r="K59" s="340" t="n"/>
      <c r="L59" s="341" t="n"/>
      <c r="M59" s="339" t="n">
        <v>508682</v>
      </c>
      <c r="N59" s="339" t="n">
        <v>12</v>
      </c>
      <c r="O59" s="340" t="n"/>
      <c r="P59" s="341" t="n"/>
      <c r="Q59" s="339" t="n"/>
      <c r="R59" s="339" t="n"/>
      <c r="S59" s="341" t="n"/>
      <c r="T59" s="346" t="n"/>
      <c r="U59" s="341" t="n"/>
      <c r="V59" s="339" t="n"/>
      <c r="W59" s="339" t="n"/>
      <c r="X59" s="339" t="n"/>
      <c r="Y59" s="339" t="n"/>
      <c r="Z59" s="340" t="n"/>
      <c r="AA59" s="340" t="n"/>
      <c r="AB59" s="341" t="n"/>
      <c r="AC59" s="339" t="n">
        <v>508671</v>
      </c>
      <c r="AD59" s="339" t="n">
        <v>508682</v>
      </c>
      <c r="AE59" s="339" t="n">
        <v>12</v>
      </c>
      <c r="AF59" s="339" t="n">
        <v>12</v>
      </c>
      <c r="AG59" s="340" t="n"/>
      <c r="AH59" s="340" t="n"/>
      <c r="AI59" s="341" t="n"/>
    </row>
    <row r="60" ht="20.1" customHeight="1" s="335">
      <c r="A60" s="358" t="n"/>
      <c r="C60" s="339" t="n"/>
      <c r="D60" s="340" t="n"/>
      <c r="E60" s="341" t="n"/>
      <c r="F60" s="344" t="n"/>
      <c r="G60" s="344" t="n"/>
      <c r="H60" s="341" t="n"/>
      <c r="I60" s="339" t="n"/>
      <c r="J60" s="339" t="n"/>
      <c r="K60" s="340" t="n"/>
      <c r="L60" s="341" t="n"/>
      <c r="M60" s="339" t="n"/>
      <c r="N60" s="339" t="n"/>
      <c r="O60" s="340" t="n"/>
      <c r="P60" s="341" t="n"/>
      <c r="Q60" s="339" t="n"/>
      <c r="R60" s="339" t="n"/>
      <c r="S60" s="341" t="n"/>
      <c r="T60" s="346" t="n"/>
      <c r="U60" s="341" t="n"/>
      <c r="V60" s="339" t="n"/>
      <c r="W60" s="339" t="n"/>
      <c r="X60" s="339" t="n"/>
      <c r="Y60" s="339" t="n"/>
      <c r="Z60" s="340" t="n"/>
      <c r="AA60" s="340" t="n"/>
      <c r="AB60" s="341" t="n"/>
      <c r="AC60" s="339" t="n"/>
      <c r="AD60" s="339" t="n"/>
      <c r="AE60" s="339" t="n"/>
      <c r="AF60" s="345">
        <f>SUM(T54:U59)*17/2</f>
        <v/>
      </c>
      <c r="AG60" s="340" t="n"/>
      <c r="AH60" s="340" t="n"/>
      <c r="AI60" s="341" t="n"/>
    </row>
    <row r="61" ht="20.1" customHeight="1" s="335">
      <c r="A61" s="358" t="n"/>
      <c r="C61" s="339" t="n">
        <v>7</v>
      </c>
      <c r="D61" s="340" t="n"/>
      <c r="E61" s="341" t="n"/>
      <c r="F61" s="344" t="inlineStr">
        <is>
          <t>WILSON SOLETO LAVAIN</t>
        </is>
      </c>
      <c r="G61" s="344" t="inlineStr">
        <is>
          <t>CEDULAS DE IDENTIDAD</t>
        </is>
      </c>
      <c r="H61" s="341" t="n"/>
      <c r="I61" s="339" t="inlineStr">
        <is>
          <t>H5-P1</t>
        </is>
      </c>
      <c r="J61" s="339" t="n">
        <v>2347618</v>
      </c>
      <c r="K61" s="340" t="n"/>
      <c r="L61" s="341" t="n"/>
      <c r="M61" s="339" t="n">
        <v>2347632</v>
      </c>
      <c r="N61" s="339" t="n">
        <v>15</v>
      </c>
      <c r="O61" s="340" t="n"/>
      <c r="P61" s="341" t="n"/>
      <c r="Q61" s="339" t="n">
        <v>2347618</v>
      </c>
      <c r="R61" s="339" t="n">
        <v>2347632</v>
      </c>
      <c r="S61" s="341" t="n"/>
      <c r="T61" s="346" t="n">
        <v>15</v>
      </c>
      <c r="U61" s="341" t="n"/>
      <c r="V61" s="339" t="n"/>
      <c r="W61" s="339" t="n"/>
      <c r="X61" s="339" t="n"/>
      <c r="Y61" s="339" t="n"/>
      <c r="Z61" s="340" t="n"/>
      <c r="AA61" s="340" t="n"/>
      <c r="AB61" s="341" t="n"/>
      <c r="AC61" s="339" t="n"/>
      <c r="AD61" s="339" t="n"/>
      <c r="AE61" s="339" t="n"/>
      <c r="AF61" s="339" t="n">
        <v>15</v>
      </c>
      <c r="AG61" s="340" t="n"/>
      <c r="AH61" s="340" t="n"/>
      <c r="AI61" s="341" t="n"/>
    </row>
    <row r="62" ht="20.1" customHeight="1" s="335">
      <c r="A62" s="358" t="n"/>
      <c r="C62" s="339" t="n">
        <v>7</v>
      </c>
      <c r="D62" s="340" t="n"/>
      <c r="E62" s="341" t="n"/>
      <c r="F62" s="344" t="inlineStr">
        <is>
          <t>WILSON SOLETO LAVAIN</t>
        </is>
      </c>
      <c r="G62" s="344" t="inlineStr">
        <is>
          <t>CEDULAS DE IDENTIDAD</t>
        </is>
      </c>
      <c r="H62" s="341" t="n"/>
      <c r="I62" s="339" t="inlineStr">
        <is>
          <t>H5-P1</t>
        </is>
      </c>
      <c r="J62" s="339" t="n">
        <v>2347813</v>
      </c>
      <c r="K62" s="340" t="n"/>
      <c r="L62" s="341" t="n"/>
      <c r="M62" s="339" t="n">
        <v>2347849</v>
      </c>
      <c r="N62" s="339" t="n">
        <v>37</v>
      </c>
      <c r="O62" s="340" t="n"/>
      <c r="P62" s="341" t="n"/>
      <c r="Q62" s="339" t="n">
        <v>2347813</v>
      </c>
      <c r="R62" s="339" t="n">
        <v>2347849</v>
      </c>
      <c r="S62" s="341" t="n"/>
      <c r="T62" s="346" t="n">
        <v>37</v>
      </c>
      <c r="U62" s="341" t="n"/>
      <c r="V62" s="339" t="n"/>
      <c r="W62" s="339" t="n"/>
      <c r="X62" s="339" t="n"/>
      <c r="Y62" s="339" t="n"/>
      <c r="Z62" s="340" t="n"/>
      <c r="AA62" s="340" t="n"/>
      <c r="AB62" s="341" t="n"/>
      <c r="AC62" s="339" t="n"/>
      <c r="AD62" s="339" t="n"/>
      <c r="AE62" s="339" t="n"/>
      <c r="AF62" s="339" t="n">
        <v>37</v>
      </c>
      <c r="AG62" s="340" t="n"/>
      <c r="AH62" s="340" t="n"/>
      <c r="AI62" s="341" t="n"/>
    </row>
    <row r="63" ht="20.1" customHeight="1" s="335">
      <c r="A63" s="358" t="n"/>
      <c r="C63" s="339" t="n">
        <v>7</v>
      </c>
      <c r="D63" s="340" t="n"/>
      <c r="E63" s="341" t="n"/>
      <c r="F63" s="344" t="inlineStr">
        <is>
          <t>WILSON SOLETO LAVAIN</t>
        </is>
      </c>
      <c r="G63" s="344" t="inlineStr">
        <is>
          <t>CEDULAS DE IDENTIDAD</t>
        </is>
      </c>
      <c r="H63" s="341" t="n"/>
      <c r="I63" s="339" t="inlineStr">
        <is>
          <t>H5-P1</t>
        </is>
      </c>
      <c r="J63" s="339" t="n">
        <v>2347850</v>
      </c>
      <c r="K63" s="340" t="n"/>
      <c r="L63" s="341" t="n"/>
      <c r="M63" s="339" t="n">
        <v>2347864</v>
      </c>
      <c r="N63" s="339" t="n">
        <v>15</v>
      </c>
      <c r="O63" s="340" t="n"/>
      <c r="P63" s="341" t="n"/>
      <c r="Q63" s="339" t="n"/>
      <c r="R63" s="339" t="n"/>
      <c r="S63" s="341" t="n"/>
      <c r="T63" s="346" t="n"/>
      <c r="U63" s="341" t="n"/>
      <c r="V63" s="339" t="n"/>
      <c r="W63" s="339" t="n"/>
      <c r="X63" s="339" t="n"/>
      <c r="Y63" s="339" t="n"/>
      <c r="Z63" s="340" t="n"/>
      <c r="AA63" s="340" t="n"/>
      <c r="AB63" s="341" t="n"/>
      <c r="AC63" s="339" t="n">
        <v>2347850</v>
      </c>
      <c r="AD63" s="339" t="n">
        <v>2347864</v>
      </c>
      <c r="AE63" s="339" t="n">
        <v>15</v>
      </c>
      <c r="AF63" s="339" t="n">
        <v>15</v>
      </c>
      <c r="AG63" s="340" t="n"/>
      <c r="AH63" s="340" t="n"/>
      <c r="AI63" s="341" t="n"/>
    </row>
    <row r="64" ht="20.1" customHeight="1" s="335">
      <c r="A64" s="358" t="n"/>
      <c r="C64" s="339" t="n">
        <v>7</v>
      </c>
      <c r="D64" s="340" t="n"/>
      <c r="E64" s="341" t="n"/>
      <c r="F64" s="344" t="inlineStr">
        <is>
          <t>WILSON SOLETO LAVAIN</t>
        </is>
      </c>
      <c r="G64" s="344" t="inlineStr">
        <is>
          <t>LAMINAS PLASTICAS TIPO FUNDA -POUCHE</t>
        </is>
      </c>
      <c r="H64" s="341" t="n"/>
      <c r="I64" s="339" t="inlineStr">
        <is>
          <t>H5-P1</t>
        </is>
      </c>
      <c r="J64" s="339" t="n">
        <v>508588</v>
      </c>
      <c r="K64" s="340" t="n"/>
      <c r="L64" s="341" t="n"/>
      <c r="M64" s="339" t="n">
        <v>508602</v>
      </c>
      <c r="N64" s="339" t="n">
        <v>15</v>
      </c>
      <c r="O64" s="340" t="n"/>
      <c r="P64" s="341" t="n"/>
      <c r="Q64" s="339" t="n">
        <v>508588</v>
      </c>
      <c r="R64" s="339" t="n">
        <v>508602</v>
      </c>
      <c r="S64" s="341" t="n"/>
      <c r="T64" s="346" t="n">
        <v>15</v>
      </c>
      <c r="U64" s="341" t="n"/>
      <c r="V64" s="339" t="n"/>
      <c r="W64" s="339" t="n"/>
      <c r="X64" s="339" t="n"/>
      <c r="Y64" s="339" t="n"/>
      <c r="Z64" s="340" t="n"/>
      <c r="AA64" s="340" t="n"/>
      <c r="AB64" s="341" t="n"/>
      <c r="AC64" s="339" t="n"/>
      <c r="AD64" s="339" t="n"/>
      <c r="AE64" s="339" t="n"/>
      <c r="AF64" s="339" t="n">
        <v>15</v>
      </c>
      <c r="AG64" s="340" t="n"/>
      <c r="AH64" s="340" t="n"/>
      <c r="AI64" s="341" t="n"/>
    </row>
    <row r="65" ht="20.1" customHeight="1" s="335">
      <c r="A65" s="358" t="n"/>
      <c r="C65" s="339" t="n">
        <v>7</v>
      </c>
      <c r="D65" s="340" t="n"/>
      <c r="E65" s="341" t="n"/>
      <c r="F65" s="344" t="inlineStr">
        <is>
          <t>WILSON SOLETO LAVAIN</t>
        </is>
      </c>
      <c r="G65" s="344" t="inlineStr">
        <is>
          <t>LAMINAS PLASTICAS TIPO FUNDA -POUCHE</t>
        </is>
      </c>
      <c r="H65" s="341" t="n"/>
      <c r="I65" s="339" t="inlineStr">
        <is>
          <t>H5-P1</t>
        </is>
      </c>
      <c r="J65" s="339" t="n">
        <v>508783</v>
      </c>
      <c r="K65" s="340" t="n"/>
      <c r="L65" s="341" t="n"/>
      <c r="M65" s="339" t="n">
        <v>508819</v>
      </c>
      <c r="N65" s="339" t="n">
        <v>37</v>
      </c>
      <c r="O65" s="340" t="n"/>
      <c r="P65" s="341" t="n"/>
      <c r="Q65" s="339" t="n">
        <v>508783</v>
      </c>
      <c r="R65" s="339" t="n">
        <v>508819</v>
      </c>
      <c r="S65" s="341" t="n"/>
      <c r="T65" s="346" t="n">
        <v>37</v>
      </c>
      <c r="U65" s="341" t="n"/>
      <c r="V65" s="339" t="n"/>
      <c r="W65" s="339" t="n"/>
      <c r="X65" s="339" t="n"/>
      <c r="Y65" s="339" t="n"/>
      <c r="Z65" s="340" t="n"/>
      <c r="AA65" s="340" t="n"/>
      <c r="AB65" s="341" t="n"/>
      <c r="AC65" s="339" t="n"/>
      <c r="AD65" s="339" t="n"/>
      <c r="AE65" s="339" t="n"/>
      <c r="AF65" s="339" t="n">
        <v>37</v>
      </c>
      <c r="AG65" s="340" t="n"/>
      <c r="AH65" s="340" t="n"/>
      <c r="AI65" s="341" t="n"/>
    </row>
    <row r="66" ht="20.1" customHeight="1" s="335">
      <c r="A66" s="358" t="n"/>
      <c r="C66" s="339" t="n">
        <v>7</v>
      </c>
      <c r="D66" s="340" t="n"/>
      <c r="E66" s="341" t="n"/>
      <c r="F66" s="344" t="inlineStr">
        <is>
          <t>WILSON SOLETO LAVAIN</t>
        </is>
      </c>
      <c r="G66" s="344" t="inlineStr">
        <is>
          <t>LAMINAS PLASTICAS TIPO FUNDA -POUCHE</t>
        </is>
      </c>
      <c r="H66" s="341" t="n"/>
      <c r="I66" s="339" t="inlineStr">
        <is>
          <t>H5-P1</t>
        </is>
      </c>
      <c r="J66" s="339" t="n">
        <v>508820</v>
      </c>
      <c r="K66" s="340" t="n"/>
      <c r="L66" s="341" t="n"/>
      <c r="M66" s="339" t="n">
        <v>508834</v>
      </c>
      <c r="N66" s="339" t="n">
        <v>15</v>
      </c>
      <c r="O66" s="340" t="n"/>
      <c r="P66" s="341" t="n"/>
      <c r="Q66" s="339" t="n"/>
      <c r="R66" s="339" t="n"/>
      <c r="S66" s="341" t="n"/>
      <c r="T66" s="346" t="n"/>
      <c r="U66" s="341" t="n"/>
      <c r="V66" s="339" t="n"/>
      <c r="W66" s="339" t="n"/>
      <c r="X66" s="339" t="n"/>
      <c r="Y66" s="339" t="n"/>
      <c r="Z66" s="340" t="n"/>
      <c r="AA66" s="340" t="n"/>
      <c r="AB66" s="341" t="n"/>
      <c r="AC66" s="339" t="n">
        <v>508820</v>
      </c>
      <c r="AD66" s="339" t="n">
        <v>508834</v>
      </c>
      <c r="AE66" s="339" t="n">
        <v>15</v>
      </c>
      <c r="AF66" s="339" t="n">
        <v>15</v>
      </c>
      <c r="AG66" s="340" t="n"/>
      <c r="AH66" s="340" t="n"/>
      <c r="AI66" s="341" t="n"/>
    </row>
    <row r="67" ht="20.1" customHeight="1" s="335">
      <c r="A67" s="358" t="n"/>
      <c r="C67" s="339" t="n"/>
      <c r="D67" s="340" t="n"/>
      <c r="E67" s="341" t="n"/>
      <c r="F67" s="344" t="n"/>
      <c r="G67" s="344" t="n"/>
      <c r="H67" s="341" t="n"/>
      <c r="I67" s="339" t="n"/>
      <c r="J67" s="339" t="n"/>
      <c r="K67" s="340" t="n"/>
      <c r="L67" s="341" t="n"/>
      <c r="M67" s="339" t="n"/>
      <c r="N67" s="339" t="n"/>
      <c r="O67" s="340" t="n"/>
      <c r="P67" s="341" t="n"/>
      <c r="Q67" s="339" t="n"/>
      <c r="R67" s="339" t="n"/>
      <c r="S67" s="341" t="n"/>
      <c r="T67" s="346" t="n"/>
      <c r="U67" s="341" t="n"/>
      <c r="V67" s="339" t="n"/>
      <c r="W67" s="339" t="n"/>
      <c r="X67" s="339" t="n"/>
      <c r="Y67" s="339" t="n"/>
      <c r="Z67" s="340" t="n"/>
      <c r="AA67" s="340" t="n"/>
      <c r="AB67" s="341" t="n"/>
      <c r="AC67" s="339" t="n"/>
      <c r="AD67" s="339" t="n"/>
      <c r="AE67" s="339" t="n"/>
      <c r="AF67" s="345">
        <f>SUM(T61:U66)*17/2</f>
        <v/>
      </c>
      <c r="AG67" s="340" t="n"/>
      <c r="AH67" s="340" t="n"/>
      <c r="AI67" s="341" t="n"/>
    </row>
    <row r="68" ht="20.1" customHeight="1" s="335">
      <c r="A68" s="358" t="n"/>
      <c r="C68" s="339" t="n">
        <v>3</v>
      </c>
      <c r="D68" s="340" t="n"/>
      <c r="E68" s="341" t="n"/>
      <c r="F68" s="344" t="inlineStr">
        <is>
          <t>YANINE MARISEL FRANCO OVANDO</t>
        </is>
      </c>
      <c r="G68" s="344" t="inlineStr">
        <is>
          <t>CEDULAS DE IDENTIDAD</t>
        </is>
      </c>
      <c r="H68" s="341" t="n"/>
      <c r="I68" s="339" t="inlineStr">
        <is>
          <t>H5-P1</t>
        </is>
      </c>
      <c r="J68" s="339" t="n">
        <v>2347525</v>
      </c>
      <c r="K68" s="340" t="n"/>
      <c r="L68" s="341" t="n"/>
      <c r="M68" s="339" t="n">
        <v>2347536</v>
      </c>
      <c r="N68" s="339" t="n">
        <v>12</v>
      </c>
      <c r="O68" s="340" t="n"/>
      <c r="P68" s="341" t="n"/>
      <c r="Q68" s="339" t="n">
        <v>2347525</v>
      </c>
      <c r="R68" s="339" t="n">
        <v>2347536</v>
      </c>
      <c r="S68" s="341" t="n"/>
      <c r="T68" s="346" t="n">
        <v>12</v>
      </c>
      <c r="U68" s="341" t="n"/>
      <c r="V68" s="339" t="n"/>
      <c r="W68" s="339" t="n"/>
      <c r="X68" s="339" t="n"/>
      <c r="Y68" s="339" t="n"/>
      <c r="Z68" s="340" t="n"/>
      <c r="AA68" s="340" t="n"/>
      <c r="AB68" s="341" t="n"/>
      <c r="AC68" s="339" t="n"/>
      <c r="AD68" s="339" t="n"/>
      <c r="AE68" s="339" t="n"/>
      <c r="AF68" s="339" t="n">
        <v>12</v>
      </c>
      <c r="AG68" s="340" t="n"/>
      <c r="AH68" s="340" t="n"/>
      <c r="AI68" s="341" t="n"/>
    </row>
    <row r="69" ht="20.1" customHeight="1" s="335">
      <c r="A69" s="358" t="n"/>
      <c r="C69" s="339" t="n">
        <v>3</v>
      </c>
      <c r="D69" s="340" t="n"/>
      <c r="E69" s="341" t="n"/>
      <c r="F69" s="344" t="inlineStr">
        <is>
          <t>YANINE MARISEL FRANCO OVANDO</t>
        </is>
      </c>
      <c r="G69" s="344" t="inlineStr">
        <is>
          <t>CEDULAS DE IDENTIDAD</t>
        </is>
      </c>
      <c r="H69" s="341" t="n"/>
      <c r="I69" s="339" t="inlineStr">
        <is>
          <t>H5-P1</t>
        </is>
      </c>
      <c r="J69" s="339" t="n">
        <v>2347537</v>
      </c>
      <c r="K69" s="340" t="n"/>
      <c r="L69" s="341" t="n"/>
      <c r="M69" s="339" t="n">
        <v>2347537</v>
      </c>
      <c r="N69" s="339" t="n">
        <v>1</v>
      </c>
      <c r="O69" s="340" t="n"/>
      <c r="P69" s="341" t="n"/>
      <c r="Q69" s="339" t="n"/>
      <c r="R69" s="339" t="n"/>
      <c r="S69" s="341" t="n"/>
      <c r="T69" s="346" t="n"/>
      <c r="U69" s="341" t="n"/>
      <c r="V69" s="339" t="n">
        <v>2347537</v>
      </c>
      <c r="W69" s="339" t="n">
        <v>2347537</v>
      </c>
      <c r="X69" s="339" t="n">
        <v>1</v>
      </c>
      <c r="Y69" s="339" t="inlineStr">
        <is>
          <t>ERROR DE IMPRESIÓN</t>
        </is>
      </c>
      <c r="Z69" s="340" t="n"/>
      <c r="AA69" s="340" t="n"/>
      <c r="AB69" s="341" t="n"/>
      <c r="AC69" s="339" t="n"/>
      <c r="AD69" s="339" t="n"/>
      <c r="AE69" s="339" t="n"/>
      <c r="AF69" s="339" t="n">
        <v>1</v>
      </c>
      <c r="AG69" s="340" t="n"/>
      <c r="AH69" s="340" t="n"/>
      <c r="AI69" s="341" t="n"/>
    </row>
    <row r="70" ht="20.1" customHeight="1" s="335">
      <c r="A70" s="358" t="n"/>
      <c r="C70" s="339" t="n">
        <v>3</v>
      </c>
      <c r="D70" s="340" t="n"/>
      <c r="E70" s="341" t="n"/>
      <c r="F70" s="344" t="inlineStr">
        <is>
          <t>YANINE MARISEL FRANCO OVANDO</t>
        </is>
      </c>
      <c r="G70" s="344" t="inlineStr">
        <is>
          <t>CEDULAS DE IDENTIDAD</t>
        </is>
      </c>
      <c r="H70" s="341" t="n"/>
      <c r="I70" s="339" t="inlineStr">
        <is>
          <t>H5-P1</t>
        </is>
      </c>
      <c r="J70" s="339" t="n">
        <v>2347538</v>
      </c>
      <c r="K70" s="340" t="n"/>
      <c r="L70" s="341" t="n"/>
      <c r="M70" s="339" t="n">
        <v>2347540</v>
      </c>
      <c r="N70" s="339" t="n">
        <v>3</v>
      </c>
      <c r="O70" s="340" t="n"/>
      <c r="P70" s="341" t="n"/>
      <c r="Q70" s="339" t="n">
        <v>2347538</v>
      </c>
      <c r="R70" s="339" t="n">
        <v>2347540</v>
      </c>
      <c r="S70" s="341" t="n"/>
      <c r="T70" s="346" t="n">
        <v>3</v>
      </c>
      <c r="U70" s="341" t="n"/>
      <c r="V70" s="339" t="n"/>
      <c r="W70" s="339" t="n"/>
      <c r="X70" s="339" t="n"/>
      <c r="Y70" s="339" t="n"/>
      <c r="Z70" s="340" t="n"/>
      <c r="AA70" s="340" t="n"/>
      <c r="AB70" s="341" t="n"/>
      <c r="AC70" s="339" t="n"/>
      <c r="AD70" s="339" t="n"/>
      <c r="AE70" s="339" t="n"/>
      <c r="AF70" s="339" t="n">
        <v>3</v>
      </c>
      <c r="AG70" s="340" t="n"/>
      <c r="AH70" s="340" t="n"/>
      <c r="AI70" s="341" t="n"/>
    </row>
    <row r="71" ht="20.1" customHeight="1" s="335">
      <c r="A71" s="358" t="n"/>
      <c r="C71" s="339" t="n">
        <v>3</v>
      </c>
      <c r="D71" s="340" t="n"/>
      <c r="E71" s="341" t="n"/>
      <c r="F71" s="344" t="inlineStr">
        <is>
          <t>YANINE MARISEL FRANCO OVANDO</t>
        </is>
      </c>
      <c r="G71" s="344" t="inlineStr">
        <is>
          <t>CEDULAS DE IDENTIDAD</t>
        </is>
      </c>
      <c r="H71" s="341" t="n"/>
      <c r="I71" s="339" t="inlineStr">
        <is>
          <t>H5-P1</t>
        </is>
      </c>
      <c r="J71" s="339" t="n">
        <v>2478326</v>
      </c>
      <c r="K71" s="340" t="n"/>
      <c r="L71" s="341" t="n"/>
      <c r="M71" s="339" t="n">
        <v>2478342</v>
      </c>
      <c r="N71" s="339" t="n">
        <v>17</v>
      </c>
      <c r="O71" s="340" t="n"/>
      <c r="P71" s="341" t="n"/>
      <c r="Q71" s="339" t="n">
        <v>2478326</v>
      </c>
      <c r="R71" s="339" t="n">
        <v>2478342</v>
      </c>
      <c r="S71" s="341" t="n"/>
      <c r="T71" s="346" t="n">
        <v>17</v>
      </c>
      <c r="U71" s="341" t="n"/>
      <c r="V71" s="339" t="n"/>
      <c r="W71" s="339" t="n"/>
      <c r="X71" s="339" t="n"/>
      <c r="Y71" s="339" t="n"/>
      <c r="Z71" s="340" t="n"/>
      <c r="AA71" s="340" t="n"/>
      <c r="AB71" s="341" t="n"/>
      <c r="AC71" s="339" t="n"/>
      <c r="AD71" s="339" t="n"/>
      <c r="AE71" s="339" t="n"/>
      <c r="AF71" s="339" t="n">
        <v>17</v>
      </c>
      <c r="AG71" s="340" t="n"/>
      <c r="AH71" s="340" t="n"/>
      <c r="AI71" s="341" t="n"/>
    </row>
    <row r="72" ht="20.1" customHeight="1" s="335">
      <c r="A72" s="358" t="n"/>
      <c r="C72" s="339" t="n">
        <v>3</v>
      </c>
      <c r="D72" s="340" t="n"/>
      <c r="E72" s="341" t="n"/>
      <c r="F72" s="344" t="inlineStr">
        <is>
          <t>YANINE MARISEL FRANCO OVANDO</t>
        </is>
      </c>
      <c r="G72" s="344" t="inlineStr">
        <is>
          <t>CEDULAS DE IDENTIDAD</t>
        </is>
      </c>
      <c r="H72" s="341" t="n"/>
      <c r="I72" s="339" t="inlineStr">
        <is>
          <t>H5-P1</t>
        </is>
      </c>
      <c r="J72" s="339" t="n">
        <v>2478343</v>
      </c>
      <c r="K72" s="340" t="n"/>
      <c r="L72" s="341" t="n"/>
      <c r="M72" s="339" t="n">
        <v>2478348</v>
      </c>
      <c r="N72" s="339" t="n">
        <v>6</v>
      </c>
      <c r="O72" s="340" t="n"/>
      <c r="P72" s="341" t="n"/>
      <c r="Q72" s="339" t="n"/>
      <c r="R72" s="339" t="n"/>
      <c r="S72" s="341" t="n"/>
      <c r="T72" s="346" t="n"/>
      <c r="U72" s="341" t="n"/>
      <c r="V72" s="339" t="n"/>
      <c r="W72" s="339" t="n"/>
      <c r="X72" s="339" t="n"/>
      <c r="Y72" s="339" t="n"/>
      <c r="Z72" s="340" t="n"/>
      <c r="AA72" s="340" t="n"/>
      <c r="AB72" s="341" t="n"/>
      <c r="AC72" s="339" t="n">
        <v>2478343</v>
      </c>
      <c r="AD72" s="339" t="n">
        <v>2478348</v>
      </c>
      <c r="AE72" s="339" t="n">
        <v>6</v>
      </c>
      <c r="AF72" s="339" t="n">
        <v>6</v>
      </c>
      <c r="AG72" s="340" t="n"/>
      <c r="AH72" s="340" t="n"/>
      <c r="AI72" s="341" t="n"/>
    </row>
    <row r="73" ht="20.1" customHeight="1" s="335">
      <c r="A73" s="358" t="n"/>
      <c r="C73" s="339" t="n">
        <v>3</v>
      </c>
      <c r="D73" s="340" t="n"/>
      <c r="E73" s="341" t="n"/>
      <c r="F73" s="344" t="inlineStr">
        <is>
          <t>YANINE MARISEL FRANCO OVANDO</t>
        </is>
      </c>
      <c r="G73" s="344" t="inlineStr">
        <is>
          <t>LAMINAS PLASTICAS TIPO FUNDA -POUCHE</t>
        </is>
      </c>
      <c r="H73" s="341" t="n"/>
      <c r="I73" s="339" t="inlineStr">
        <is>
          <t>H5-P1</t>
        </is>
      </c>
      <c r="J73" s="339" t="n">
        <v>507809</v>
      </c>
      <c r="K73" s="340" t="n"/>
      <c r="L73" s="341" t="n"/>
      <c r="M73" s="339" t="n">
        <v>507824</v>
      </c>
      <c r="N73" s="339" t="n">
        <v>16</v>
      </c>
      <c r="O73" s="340" t="n"/>
      <c r="P73" s="341" t="n"/>
      <c r="Q73" s="339" t="n">
        <v>507809</v>
      </c>
      <c r="R73" s="339" t="n">
        <v>507824</v>
      </c>
      <c r="S73" s="341" t="n"/>
      <c r="T73" s="346" t="n">
        <v>16</v>
      </c>
      <c r="U73" s="341" t="n"/>
      <c r="V73" s="339" t="n"/>
      <c r="W73" s="339" t="n"/>
      <c r="X73" s="339" t="n"/>
      <c r="Y73" s="339" t="n"/>
      <c r="Z73" s="340" t="n"/>
      <c r="AA73" s="340" t="n"/>
      <c r="AB73" s="341" t="n"/>
      <c r="AC73" s="339" t="n"/>
      <c r="AD73" s="339" t="n"/>
      <c r="AE73" s="339" t="n"/>
      <c r="AF73" s="339" t="n">
        <v>16</v>
      </c>
      <c r="AG73" s="340" t="n"/>
      <c r="AH73" s="340" t="n"/>
      <c r="AI73" s="341" t="n"/>
    </row>
    <row r="74" ht="20.1" customHeight="1" s="335">
      <c r="A74" s="358" t="n"/>
      <c r="C74" s="339" t="n">
        <v>3</v>
      </c>
      <c r="D74" s="340" t="n"/>
      <c r="E74" s="341" t="n"/>
      <c r="F74" s="344" t="inlineStr">
        <is>
          <t>YANINE MARISEL FRANCO OVANDO</t>
        </is>
      </c>
      <c r="G74" s="344" t="inlineStr">
        <is>
          <t>LAMINAS PLASTICAS TIPO FUNDA -POUCHE</t>
        </is>
      </c>
      <c r="H74" s="341" t="n"/>
      <c r="I74" s="339" t="inlineStr">
        <is>
          <t>H5-P1</t>
        </is>
      </c>
      <c r="J74" s="339" t="n">
        <v>507825</v>
      </c>
      <c r="K74" s="340" t="n"/>
      <c r="L74" s="341" t="n"/>
      <c r="M74" s="339" t="n">
        <v>507831</v>
      </c>
      <c r="N74" s="339" t="n">
        <v>7</v>
      </c>
      <c r="O74" s="340" t="n"/>
      <c r="P74" s="341" t="n"/>
      <c r="Q74" s="339" t="n"/>
      <c r="R74" s="339" t="n"/>
      <c r="S74" s="341" t="n"/>
      <c r="T74" s="346" t="n"/>
      <c r="U74" s="341" t="n"/>
      <c r="V74" s="339" t="n"/>
      <c r="W74" s="339" t="n"/>
      <c r="X74" s="339" t="n"/>
      <c r="Y74" s="339" t="n"/>
      <c r="Z74" s="340" t="n"/>
      <c r="AA74" s="340" t="n"/>
      <c r="AB74" s="341" t="n"/>
      <c r="AC74" s="339" t="n">
        <v>507825</v>
      </c>
      <c r="AD74" s="339" t="n">
        <v>507831</v>
      </c>
      <c r="AE74" s="339" t="n">
        <v>7</v>
      </c>
      <c r="AF74" s="339" t="n">
        <v>7</v>
      </c>
      <c r="AG74" s="340" t="n"/>
      <c r="AH74" s="340" t="n"/>
      <c r="AI74" s="341" t="n"/>
    </row>
    <row r="75" ht="20.1" customHeight="1" s="335">
      <c r="A75" s="358" t="n"/>
      <c r="C75" s="339" t="n">
        <v>3</v>
      </c>
      <c r="D75" s="340" t="n"/>
      <c r="E75" s="341" t="n"/>
      <c r="F75" s="344" t="inlineStr">
        <is>
          <t>YANINE MARISEL FRANCO OVANDO</t>
        </is>
      </c>
      <c r="G75" s="344" t="inlineStr">
        <is>
          <t>LAMINAS PLASTICAS TIPO FUNDA -POUCHE</t>
        </is>
      </c>
      <c r="H75" s="341" t="n"/>
      <c r="I75" s="339" t="inlineStr">
        <is>
          <t>H5-P1</t>
        </is>
      </c>
      <c r="J75" s="339" t="n">
        <v>508495</v>
      </c>
      <c r="K75" s="340" t="n"/>
      <c r="L75" s="341" t="n"/>
      <c r="M75" s="339" t="n">
        <v>508510</v>
      </c>
      <c r="N75" s="339" t="n">
        <v>16</v>
      </c>
      <c r="O75" s="340" t="n"/>
      <c r="P75" s="341" t="n"/>
      <c r="Q75" s="339" t="n">
        <v>508495</v>
      </c>
      <c r="R75" s="339" t="n">
        <v>508510</v>
      </c>
      <c r="S75" s="341" t="n"/>
      <c r="T75" s="346" t="n">
        <v>16</v>
      </c>
      <c r="U75" s="341" t="n"/>
      <c r="V75" s="339" t="n"/>
      <c r="W75" s="339" t="n"/>
      <c r="X75" s="339" t="n"/>
      <c r="Y75" s="339" t="n"/>
      <c r="Z75" s="340" t="n"/>
      <c r="AA75" s="340" t="n"/>
      <c r="AB75" s="341" t="n"/>
      <c r="AC75" s="339" t="n"/>
      <c r="AD75" s="339" t="n"/>
      <c r="AE75" s="339" t="n"/>
      <c r="AF75" s="339" t="n">
        <v>16</v>
      </c>
      <c r="AG75" s="340" t="n"/>
      <c r="AH75" s="340" t="n"/>
      <c r="AI75" s="341" t="n"/>
    </row>
    <row r="76" ht="20.1" customHeight="1" s="335">
      <c r="A76" s="359" t="n"/>
      <c r="C76" s="339" t="n"/>
      <c r="D76" s="340" t="n"/>
      <c r="E76" s="341" t="n"/>
      <c r="F76" s="344" t="n"/>
      <c r="G76" s="344" t="n"/>
      <c r="H76" s="341" t="n"/>
      <c r="I76" s="339" t="n"/>
      <c r="J76" s="339" t="n"/>
      <c r="K76" s="340" t="n"/>
      <c r="L76" s="341" t="n"/>
      <c r="M76" s="339" t="n"/>
      <c r="N76" s="339" t="n"/>
      <c r="O76" s="340" t="n"/>
      <c r="P76" s="341" t="n"/>
      <c r="Q76" s="339" t="n"/>
      <c r="R76" s="339" t="n"/>
      <c r="S76" s="341" t="n"/>
      <c r="T76" s="346" t="n"/>
      <c r="U76" s="341" t="n"/>
      <c r="V76" s="339" t="n"/>
      <c r="W76" s="339" t="n"/>
      <c r="X76" s="339" t="n"/>
      <c r="Y76" s="339" t="n"/>
      <c r="Z76" s="340" t="n"/>
      <c r="AA76" s="340" t="n"/>
      <c r="AB76" s="341" t="n"/>
      <c r="AC76" s="339" t="n"/>
      <c r="AD76" s="339" t="n"/>
      <c r="AE76" s="339" t="n"/>
      <c r="AF76" s="345">
        <f>SUM(T68:U75)*17/2</f>
        <v/>
      </c>
      <c r="AG76" s="340" t="n"/>
      <c r="AH76" s="340" t="n"/>
      <c r="AI76" s="341" t="n"/>
    </row>
    <row r="77" ht="15" customHeight="1" s="335">
      <c r="A77" s="357" t="n"/>
      <c r="C77" s="362" t="inlineStr">
        <is>
          <t xml:space="preserve"> Fecha movimiento: 03/10/2023</t>
        </is>
      </c>
      <c r="D77" s="340" t="n"/>
      <c r="E77" s="340" t="n"/>
      <c r="F77" s="340" t="n"/>
      <c r="G77" s="340" t="n"/>
      <c r="H77" s="341" t="n"/>
      <c r="I77" s="360" t="n"/>
      <c r="J77" s="340" t="n"/>
      <c r="K77" s="340" t="n"/>
      <c r="L77" s="340" t="n"/>
      <c r="M77" s="340" t="n"/>
      <c r="N77" s="340" t="n"/>
      <c r="O77" s="340" t="n"/>
      <c r="P77" s="340" t="n"/>
      <c r="Q77" s="340" t="n"/>
      <c r="R77" s="340" t="n"/>
      <c r="S77" s="340" t="n"/>
      <c r="T77" s="340" t="n"/>
      <c r="U77" s="340" t="n"/>
      <c r="V77" s="340" t="n"/>
      <c r="W77" s="340" t="n"/>
      <c r="X77" s="340" t="n"/>
      <c r="Y77" s="340" t="n"/>
      <c r="Z77" s="340" t="n"/>
      <c r="AA77" s="340" t="n"/>
      <c r="AB77" s="340" t="n"/>
      <c r="AC77" s="340" t="n"/>
      <c r="AD77" s="340" t="n"/>
      <c r="AE77" s="340" t="n"/>
      <c r="AF77" s="340" t="n"/>
      <c r="AG77" s="340" t="n"/>
      <c r="AH77" s="340" t="n"/>
      <c r="AI77" s="341" t="n"/>
    </row>
    <row r="78" ht="20.1" customHeight="1" s="335">
      <c r="A78" s="358" t="n"/>
      <c r="C78" s="339" t="n">
        <v>2</v>
      </c>
      <c r="D78" s="340" t="n"/>
      <c r="E78" s="341" t="n"/>
      <c r="F78" s="344" t="inlineStr">
        <is>
          <t>ANELY CACERES PECHO</t>
        </is>
      </c>
      <c r="G78" s="344" t="inlineStr">
        <is>
          <t>CEDULAS DE IDENTIDAD</t>
        </is>
      </c>
      <c r="H78" s="341" t="n"/>
      <c r="I78" s="339" t="inlineStr">
        <is>
          <t>H5-P1</t>
        </is>
      </c>
      <c r="J78" s="339" t="n">
        <v>2478492</v>
      </c>
      <c r="K78" s="340" t="n"/>
      <c r="L78" s="341" t="n"/>
      <c r="M78" s="339" t="n">
        <v>2478492</v>
      </c>
      <c r="N78" s="339" t="n">
        <v>1</v>
      </c>
      <c r="O78" s="340" t="n"/>
      <c r="P78" s="341" t="n"/>
      <c r="Q78" s="339" t="n">
        <v>2478492</v>
      </c>
      <c r="R78" s="339" t="n">
        <v>2478492</v>
      </c>
      <c r="S78" s="341" t="n"/>
      <c r="T78" s="346" t="n">
        <v>1</v>
      </c>
      <c r="U78" s="341" t="n"/>
      <c r="V78" s="339" t="n"/>
      <c r="W78" s="339" t="n"/>
      <c r="X78" s="339" t="n"/>
      <c r="Y78" s="339" t="n"/>
      <c r="Z78" s="340" t="n"/>
      <c r="AA78" s="340" t="n"/>
      <c r="AB78" s="341" t="n"/>
      <c r="AC78" s="339" t="n"/>
      <c r="AD78" s="339" t="n"/>
      <c r="AE78" s="339" t="n"/>
      <c r="AF78" s="339" t="n">
        <v>1</v>
      </c>
      <c r="AG78" s="340" t="n"/>
      <c r="AH78" s="340" t="n"/>
      <c r="AI78" s="341" t="n"/>
    </row>
    <row r="79" ht="20.1" customHeight="1" s="335">
      <c r="A79" s="358" t="n"/>
      <c r="C79" s="339" t="n">
        <v>2</v>
      </c>
      <c r="D79" s="340" t="n"/>
      <c r="E79" s="341" t="n"/>
      <c r="F79" s="344" t="inlineStr">
        <is>
          <t>ANELY CACERES PECHO</t>
        </is>
      </c>
      <c r="G79" s="344" t="inlineStr">
        <is>
          <t>CEDULAS DE IDENTIDAD</t>
        </is>
      </c>
      <c r="H79" s="341" t="n"/>
      <c r="I79" s="339" t="inlineStr">
        <is>
          <t>H5-P1</t>
        </is>
      </c>
      <c r="J79" s="339" t="n">
        <v>2478493</v>
      </c>
      <c r="K79" s="340" t="n"/>
      <c r="L79" s="341" t="n"/>
      <c r="M79" s="339" t="n">
        <v>2478493</v>
      </c>
      <c r="N79" s="339" t="n">
        <v>1</v>
      </c>
      <c r="O79" s="340" t="n"/>
      <c r="P79" s="341" t="n"/>
      <c r="Q79" s="339" t="n"/>
      <c r="R79" s="339" t="n"/>
      <c r="S79" s="341" t="n"/>
      <c r="T79" s="346" t="n"/>
      <c r="U79" s="341" t="n"/>
      <c r="V79" s="339" t="n">
        <v>2478493</v>
      </c>
      <c r="W79" s="339" t="n">
        <v>2478493</v>
      </c>
      <c r="X79" s="339" t="n">
        <v>1</v>
      </c>
      <c r="Y79" s="339" t="inlineStr">
        <is>
          <t>ERROR DE IMPRESIÓN</t>
        </is>
      </c>
      <c r="Z79" s="340" t="n"/>
      <c r="AA79" s="340" t="n"/>
      <c r="AB79" s="341" t="n"/>
      <c r="AC79" s="339" t="n"/>
      <c r="AD79" s="339" t="n"/>
      <c r="AE79" s="339" t="n"/>
      <c r="AF79" s="339" t="n">
        <v>1</v>
      </c>
      <c r="AG79" s="340" t="n"/>
      <c r="AH79" s="340" t="n"/>
      <c r="AI79" s="341" t="n"/>
    </row>
    <row r="80" ht="20.1" customHeight="1" s="335">
      <c r="A80" s="358" t="n"/>
      <c r="C80" s="339" t="n">
        <v>2</v>
      </c>
      <c r="D80" s="340" t="n"/>
      <c r="E80" s="341" t="n"/>
      <c r="F80" s="344" t="inlineStr">
        <is>
          <t>ANELY CACERES PECHO</t>
        </is>
      </c>
      <c r="G80" s="344" t="inlineStr">
        <is>
          <t>CEDULAS DE IDENTIDAD</t>
        </is>
      </c>
      <c r="H80" s="341" t="n"/>
      <c r="I80" s="339" t="inlineStr">
        <is>
          <t>H5-P1</t>
        </is>
      </c>
      <c r="J80" s="339" t="n">
        <v>2478494</v>
      </c>
      <c r="K80" s="340" t="n"/>
      <c r="L80" s="341" t="n"/>
      <c r="M80" s="339" t="n">
        <v>2478500</v>
      </c>
      <c r="N80" s="339" t="n">
        <v>7</v>
      </c>
      <c r="O80" s="340" t="n"/>
      <c r="P80" s="341" t="n"/>
      <c r="Q80" s="339" t="n">
        <v>2478494</v>
      </c>
      <c r="R80" s="339" t="n">
        <v>2478500</v>
      </c>
      <c r="S80" s="341" t="n"/>
      <c r="T80" s="346" t="n">
        <v>7</v>
      </c>
      <c r="U80" s="341" t="n"/>
      <c r="V80" s="339" t="n"/>
      <c r="W80" s="339" t="n"/>
      <c r="X80" s="339" t="n"/>
      <c r="Y80" s="339" t="n"/>
      <c r="Z80" s="340" t="n"/>
      <c r="AA80" s="340" t="n"/>
      <c r="AB80" s="341" t="n"/>
      <c r="AC80" s="339" t="n"/>
      <c r="AD80" s="339" t="n"/>
      <c r="AE80" s="339" t="n"/>
      <c r="AF80" s="339" t="n">
        <v>7</v>
      </c>
      <c r="AG80" s="340" t="n"/>
      <c r="AH80" s="340" t="n"/>
      <c r="AI80" s="341" t="n"/>
    </row>
    <row r="81" ht="20.1" customHeight="1" s="335">
      <c r="A81" s="358" t="n"/>
      <c r="C81" s="339" t="n">
        <v>2</v>
      </c>
      <c r="D81" s="340" t="n"/>
      <c r="E81" s="341" t="n"/>
      <c r="F81" s="344" t="inlineStr">
        <is>
          <t>ANELY CACERES PECHO</t>
        </is>
      </c>
      <c r="G81" s="344" t="inlineStr">
        <is>
          <t>CEDULAS DE IDENTIDAD</t>
        </is>
      </c>
      <c r="H81" s="341" t="n"/>
      <c r="I81" s="339" t="inlineStr">
        <is>
          <t>H5-P1</t>
        </is>
      </c>
      <c r="J81" s="339" t="n">
        <v>2505001</v>
      </c>
      <c r="K81" s="340" t="n"/>
      <c r="L81" s="341" t="n"/>
      <c r="M81" s="339" t="n">
        <v>2505007</v>
      </c>
      <c r="N81" s="339" t="n">
        <v>7</v>
      </c>
      <c r="O81" s="340" t="n"/>
      <c r="P81" s="341" t="n"/>
      <c r="Q81" s="339" t="n">
        <v>2505001</v>
      </c>
      <c r="R81" s="339" t="n">
        <v>2505007</v>
      </c>
      <c r="S81" s="341" t="n"/>
      <c r="T81" s="346" t="n">
        <v>7</v>
      </c>
      <c r="U81" s="341" t="n"/>
      <c r="V81" s="339" t="n"/>
      <c r="W81" s="339" t="n"/>
      <c r="X81" s="339" t="n"/>
      <c r="Y81" s="339" t="n"/>
      <c r="Z81" s="340" t="n"/>
      <c r="AA81" s="340" t="n"/>
      <c r="AB81" s="341" t="n"/>
      <c r="AC81" s="339" t="n"/>
      <c r="AD81" s="339" t="n"/>
      <c r="AE81" s="339" t="n"/>
      <c r="AF81" s="339" t="n">
        <v>7</v>
      </c>
      <c r="AG81" s="340" t="n"/>
      <c r="AH81" s="340" t="n"/>
      <c r="AI81" s="341" t="n"/>
    </row>
    <row r="82" ht="20.1" customHeight="1" s="335">
      <c r="A82" s="358" t="n"/>
      <c r="C82" s="339" t="n">
        <v>2</v>
      </c>
      <c r="D82" s="340" t="n"/>
      <c r="E82" s="341" t="n"/>
      <c r="F82" s="344" t="inlineStr">
        <is>
          <t>ANELY CACERES PECHO</t>
        </is>
      </c>
      <c r="G82" s="344" t="inlineStr">
        <is>
          <t>CEDULAS DE IDENTIDAD</t>
        </is>
      </c>
      <c r="H82" s="341" t="n"/>
      <c r="I82" s="339" t="inlineStr">
        <is>
          <t>H5-P1</t>
        </is>
      </c>
      <c r="J82" s="339" t="n">
        <v>2505008</v>
      </c>
      <c r="K82" s="340" t="n"/>
      <c r="L82" s="341" t="n"/>
      <c r="M82" s="339" t="n">
        <v>2505040</v>
      </c>
      <c r="N82" s="339" t="n">
        <v>33</v>
      </c>
      <c r="O82" s="340" t="n"/>
      <c r="P82" s="341" t="n"/>
      <c r="Q82" s="339" t="n"/>
      <c r="R82" s="339" t="n"/>
      <c r="S82" s="341" t="n"/>
      <c r="T82" s="346" t="n"/>
      <c r="U82" s="341" t="n"/>
      <c r="V82" s="339" t="n"/>
      <c r="W82" s="339" t="n"/>
      <c r="X82" s="339" t="n"/>
      <c r="Y82" s="339" t="n"/>
      <c r="Z82" s="340" t="n"/>
      <c r="AA82" s="340" t="n"/>
      <c r="AB82" s="341" t="n"/>
      <c r="AC82" s="339" t="n">
        <v>2505008</v>
      </c>
      <c r="AD82" s="339" t="n">
        <v>2505040</v>
      </c>
      <c r="AE82" s="339" t="n">
        <v>33</v>
      </c>
      <c r="AF82" s="339" t="n">
        <v>33</v>
      </c>
      <c r="AG82" s="340" t="n"/>
      <c r="AH82" s="340" t="n"/>
      <c r="AI82" s="341" t="n"/>
    </row>
    <row r="83" ht="20.1" customHeight="1" s="335">
      <c r="A83" s="358" t="n"/>
      <c r="C83" s="339" t="n">
        <v>2</v>
      </c>
      <c r="D83" s="340" t="n"/>
      <c r="E83" s="341" t="n"/>
      <c r="F83" s="344" t="inlineStr">
        <is>
          <t>ANELY CACERES PECHO</t>
        </is>
      </c>
      <c r="G83" s="344" t="inlineStr">
        <is>
          <t>LAMINAS PLASTICAS TIPO FUNDA -POUCHE</t>
        </is>
      </c>
      <c r="H83" s="341" t="n"/>
      <c r="I83" s="339" t="inlineStr">
        <is>
          <t>H5-P1</t>
        </is>
      </c>
      <c r="J83" s="339" t="n">
        <v>507995</v>
      </c>
      <c r="K83" s="340" t="n"/>
      <c r="L83" s="341" t="n"/>
      <c r="M83" s="339" t="n">
        <v>508008</v>
      </c>
      <c r="N83" s="339" t="n">
        <v>14</v>
      </c>
      <c r="O83" s="340" t="n"/>
      <c r="P83" s="341" t="n"/>
      <c r="Q83" s="339" t="n">
        <v>507995</v>
      </c>
      <c r="R83" s="339" t="n">
        <v>508008</v>
      </c>
      <c r="S83" s="341" t="n"/>
      <c r="T83" s="346" t="n">
        <v>14</v>
      </c>
      <c r="U83" s="341" t="n"/>
      <c r="V83" s="339" t="n"/>
      <c r="W83" s="339" t="n"/>
      <c r="X83" s="339" t="n"/>
      <c r="Y83" s="339" t="n"/>
      <c r="Z83" s="340" t="n"/>
      <c r="AA83" s="340" t="n"/>
      <c r="AB83" s="341" t="n"/>
      <c r="AC83" s="339" t="n"/>
      <c r="AD83" s="339" t="n"/>
      <c r="AE83" s="339" t="n"/>
      <c r="AF83" s="339" t="n">
        <v>14</v>
      </c>
      <c r="AG83" s="340" t="n"/>
      <c r="AH83" s="340" t="n"/>
      <c r="AI83" s="341" t="n"/>
    </row>
    <row r="84" ht="20.1" customHeight="1" s="335">
      <c r="A84" s="358" t="n"/>
      <c r="C84" s="339" t="n">
        <v>2</v>
      </c>
      <c r="D84" s="340" t="n"/>
      <c r="E84" s="341" t="n"/>
      <c r="F84" s="344" t="inlineStr">
        <is>
          <t>ANELY CACERES PECHO</t>
        </is>
      </c>
      <c r="G84" s="344" t="inlineStr">
        <is>
          <t>LAMINAS PLASTICAS TIPO FUNDA -POUCHE</t>
        </is>
      </c>
      <c r="H84" s="341" t="n"/>
      <c r="I84" s="339" t="inlineStr">
        <is>
          <t>H5-P1</t>
        </is>
      </c>
      <c r="J84" s="339" t="n">
        <v>508971</v>
      </c>
      <c r="K84" s="340" t="n"/>
      <c r="L84" s="341" t="n"/>
      <c r="M84" s="339" t="n">
        <v>508971</v>
      </c>
      <c r="N84" s="339" t="n">
        <v>1</v>
      </c>
      <c r="O84" s="340" t="n"/>
      <c r="P84" s="341" t="n"/>
      <c r="Q84" s="339" t="n">
        <v>508971</v>
      </c>
      <c r="R84" s="339" t="n">
        <v>508971</v>
      </c>
      <c r="S84" s="341" t="n"/>
      <c r="T84" s="346" t="n">
        <v>1</v>
      </c>
      <c r="U84" s="341" t="n"/>
      <c r="V84" s="339" t="n"/>
      <c r="W84" s="339" t="n"/>
      <c r="X84" s="339" t="n"/>
      <c r="Y84" s="339" t="n"/>
      <c r="Z84" s="340" t="n"/>
      <c r="AA84" s="340" t="n"/>
      <c r="AB84" s="341" t="n"/>
      <c r="AC84" s="339" t="n"/>
      <c r="AD84" s="339" t="n"/>
      <c r="AE84" s="339" t="n"/>
      <c r="AF84" s="339" t="n">
        <v>1</v>
      </c>
      <c r="AG84" s="340" t="n"/>
      <c r="AH84" s="340" t="n"/>
      <c r="AI84" s="341" t="n"/>
    </row>
    <row r="85" ht="20.1" customHeight="1" s="335">
      <c r="A85" s="358" t="n"/>
      <c r="C85" s="339" t="n">
        <v>2</v>
      </c>
      <c r="D85" s="340" t="n"/>
      <c r="E85" s="341" t="n"/>
      <c r="F85" s="344" t="inlineStr">
        <is>
          <t>ANELY CACERES PECHO</t>
        </is>
      </c>
      <c r="G85" s="344" t="inlineStr">
        <is>
          <t>LAMINAS PLASTICAS TIPO FUNDA -POUCHE</t>
        </is>
      </c>
      <c r="H85" s="341" t="n"/>
      <c r="I85" s="339" t="inlineStr">
        <is>
          <t>H5-P1</t>
        </is>
      </c>
      <c r="J85" s="339" t="n">
        <v>508972</v>
      </c>
      <c r="K85" s="340" t="n"/>
      <c r="L85" s="341" t="n"/>
      <c r="M85" s="339" t="n">
        <v>509000</v>
      </c>
      <c r="N85" s="339" t="n">
        <v>29</v>
      </c>
      <c r="O85" s="340" t="n"/>
      <c r="P85" s="341" t="n"/>
      <c r="Q85" s="339" t="n"/>
      <c r="R85" s="339" t="n"/>
      <c r="S85" s="341" t="n"/>
      <c r="T85" s="346" t="n"/>
      <c r="U85" s="341" t="n"/>
      <c r="V85" s="339" t="n"/>
      <c r="W85" s="339" t="n"/>
      <c r="X85" s="339" t="n"/>
      <c r="Y85" s="339" t="n"/>
      <c r="Z85" s="340" t="n"/>
      <c r="AA85" s="340" t="n"/>
      <c r="AB85" s="341" t="n"/>
      <c r="AC85" s="339" t="n">
        <v>508972</v>
      </c>
      <c r="AD85" s="339" t="n">
        <v>509000</v>
      </c>
      <c r="AE85" s="339" t="n">
        <v>29</v>
      </c>
      <c r="AF85" s="339" t="n">
        <v>29</v>
      </c>
      <c r="AG85" s="340" t="n"/>
      <c r="AH85" s="340" t="n"/>
      <c r="AI85" s="341" t="n"/>
    </row>
    <row r="86" ht="20.1" customHeight="1" s="335">
      <c r="A86" s="358" t="n"/>
      <c r="C86" s="339" t="n">
        <v>2</v>
      </c>
      <c r="D86" s="340" t="n"/>
      <c r="E86" s="341" t="n"/>
      <c r="F86" s="344" t="inlineStr">
        <is>
          <t>ANELY CACERES PECHO</t>
        </is>
      </c>
      <c r="G86" s="344" t="inlineStr">
        <is>
          <t>LAMINAS PLASTICAS TIPO FUNDA -POUCHE</t>
        </is>
      </c>
      <c r="H86" s="341" t="n"/>
      <c r="I86" s="339" t="inlineStr">
        <is>
          <t>H5-P1</t>
        </is>
      </c>
      <c r="J86" s="339" t="n">
        <v>533901</v>
      </c>
      <c r="K86" s="340" t="n"/>
      <c r="L86" s="341" t="n"/>
      <c r="M86" s="339" t="n">
        <v>533904</v>
      </c>
      <c r="N86" s="339" t="n">
        <v>4</v>
      </c>
      <c r="O86" s="340" t="n"/>
      <c r="P86" s="341" t="n"/>
      <c r="Q86" s="339" t="n"/>
      <c r="R86" s="339" t="n"/>
      <c r="S86" s="341" t="n"/>
      <c r="T86" s="346" t="n"/>
      <c r="U86" s="341" t="n"/>
      <c r="V86" s="339" t="n"/>
      <c r="W86" s="339" t="n"/>
      <c r="X86" s="339" t="n"/>
      <c r="Y86" s="339" t="n"/>
      <c r="Z86" s="340" t="n"/>
      <c r="AA86" s="340" t="n"/>
      <c r="AB86" s="341" t="n"/>
      <c r="AC86" s="339" t="n">
        <v>533901</v>
      </c>
      <c r="AD86" s="339" t="n">
        <v>533904</v>
      </c>
      <c r="AE86" s="339" t="n">
        <v>4</v>
      </c>
      <c r="AF86" s="339" t="n">
        <v>4</v>
      </c>
      <c r="AG86" s="340" t="n"/>
      <c r="AH86" s="340" t="n"/>
      <c r="AI86" s="341" t="n"/>
    </row>
    <row r="87" ht="20.1" customHeight="1" s="335">
      <c r="A87" s="358" t="n"/>
      <c r="C87" s="339" t="n"/>
      <c r="D87" s="340" t="n"/>
      <c r="E87" s="341" t="n"/>
      <c r="F87" s="344" t="n"/>
      <c r="G87" s="344" t="n"/>
      <c r="H87" s="341" t="n"/>
      <c r="I87" s="339" t="n"/>
      <c r="J87" s="339" t="n"/>
      <c r="K87" s="340" t="n"/>
      <c r="L87" s="341" t="n"/>
      <c r="M87" s="339" t="n"/>
      <c r="N87" s="339" t="n"/>
      <c r="O87" s="340" t="n"/>
      <c r="P87" s="341" t="n"/>
      <c r="Q87" s="339" t="n"/>
      <c r="R87" s="339" t="n"/>
      <c r="S87" s="341" t="n"/>
      <c r="T87" s="346" t="n"/>
      <c r="U87" s="341" t="n"/>
      <c r="V87" s="339" t="n"/>
      <c r="W87" s="339" t="n"/>
      <c r="X87" s="339" t="n"/>
      <c r="Y87" s="339" t="n"/>
      <c r="Z87" s="340" t="n"/>
      <c r="AA87" s="340" t="n"/>
      <c r="AB87" s="341" t="n"/>
      <c r="AC87" s="339" t="n"/>
      <c r="AD87" s="339" t="n"/>
      <c r="AE87" s="339" t="n"/>
      <c r="AF87" s="345">
        <f>SUM(T78:U86)*17/2</f>
        <v/>
      </c>
      <c r="AG87" s="340" t="n"/>
      <c r="AH87" s="340" t="n"/>
      <c r="AI87" s="341" t="n"/>
    </row>
    <row r="88" ht="20.1" customHeight="1" s="335">
      <c r="A88" s="358" t="n"/>
      <c r="C88" s="339" t="n">
        <v>5</v>
      </c>
      <c r="D88" s="340" t="n"/>
      <c r="E88" s="341" t="n"/>
      <c r="F88" s="344" t="inlineStr">
        <is>
          <t>MIGUEL ANGEL GARCIA ORTEGA</t>
        </is>
      </c>
      <c r="G88" s="344" t="inlineStr">
        <is>
          <t>CEDULAS DE IDENTIDAD</t>
        </is>
      </c>
      <c r="H88" s="341" t="n"/>
      <c r="I88" s="339" t="inlineStr">
        <is>
          <t>H5-P1</t>
        </is>
      </c>
      <c r="J88" s="339" t="n">
        <v>2347736</v>
      </c>
      <c r="K88" s="340" t="n"/>
      <c r="L88" s="341" t="n"/>
      <c r="M88" s="339" t="n">
        <v>2347760</v>
      </c>
      <c r="N88" s="339" t="n">
        <v>25</v>
      </c>
      <c r="O88" s="340" t="n"/>
      <c r="P88" s="341" t="n"/>
      <c r="Q88" s="339" t="n">
        <v>2347736</v>
      </c>
      <c r="R88" s="339" t="n">
        <v>2347760</v>
      </c>
      <c r="S88" s="341" t="n"/>
      <c r="T88" s="346" t="n">
        <v>25</v>
      </c>
      <c r="U88" s="341" t="n"/>
      <c r="V88" s="339" t="n"/>
      <c r="W88" s="339" t="n"/>
      <c r="X88" s="339" t="n"/>
      <c r="Y88" s="339" t="n"/>
      <c r="Z88" s="340" t="n"/>
      <c r="AA88" s="340" t="n"/>
      <c r="AB88" s="341" t="n"/>
      <c r="AC88" s="339" t="n"/>
      <c r="AD88" s="339" t="n"/>
      <c r="AE88" s="339" t="n"/>
      <c r="AF88" s="339" t="n">
        <v>25</v>
      </c>
      <c r="AG88" s="340" t="n"/>
      <c r="AH88" s="340" t="n"/>
      <c r="AI88" s="341" t="n"/>
    </row>
    <row r="89" ht="20.1" customHeight="1" s="335">
      <c r="A89" s="358" t="n"/>
      <c r="C89" s="339" t="n">
        <v>5</v>
      </c>
      <c r="D89" s="340" t="n"/>
      <c r="E89" s="341" t="n"/>
      <c r="F89" s="344" t="inlineStr">
        <is>
          <t>MIGUEL ANGEL GARCIA ORTEGA</t>
        </is>
      </c>
      <c r="G89" s="344" t="inlineStr">
        <is>
          <t>CEDULAS DE IDENTIDAD</t>
        </is>
      </c>
      <c r="H89" s="341" t="n"/>
      <c r="I89" s="339" t="inlineStr">
        <is>
          <t>H5-P1</t>
        </is>
      </c>
      <c r="J89" s="339" t="n">
        <v>2347945</v>
      </c>
      <c r="K89" s="340" t="n"/>
      <c r="L89" s="341" t="n"/>
      <c r="M89" s="339" t="n">
        <v>2347960</v>
      </c>
      <c r="N89" s="339" t="n">
        <v>16</v>
      </c>
      <c r="O89" s="340" t="n"/>
      <c r="P89" s="341" t="n"/>
      <c r="Q89" s="339" t="n">
        <v>2347945</v>
      </c>
      <c r="R89" s="339" t="n">
        <v>2347960</v>
      </c>
      <c r="S89" s="341" t="n"/>
      <c r="T89" s="346" t="n">
        <v>16</v>
      </c>
      <c r="U89" s="341" t="n"/>
      <c r="V89" s="339" t="n"/>
      <c r="W89" s="339" t="n"/>
      <c r="X89" s="339" t="n"/>
      <c r="Y89" s="339" t="n"/>
      <c r="Z89" s="340" t="n"/>
      <c r="AA89" s="340" t="n"/>
      <c r="AB89" s="341" t="n"/>
      <c r="AC89" s="339" t="n"/>
      <c r="AD89" s="339" t="n"/>
      <c r="AE89" s="339" t="n"/>
      <c r="AF89" s="339" t="n">
        <v>16</v>
      </c>
      <c r="AG89" s="340" t="n"/>
      <c r="AH89" s="340" t="n"/>
      <c r="AI89" s="341" t="n"/>
    </row>
    <row r="90" ht="20.1" customHeight="1" s="335">
      <c r="A90" s="358" t="n"/>
      <c r="C90" s="339" t="n">
        <v>5</v>
      </c>
      <c r="D90" s="340" t="n"/>
      <c r="E90" s="341" t="n"/>
      <c r="F90" s="344" t="inlineStr">
        <is>
          <t>MIGUEL ANGEL GARCIA ORTEGA</t>
        </is>
      </c>
      <c r="G90" s="344" t="inlineStr">
        <is>
          <t>CEDULAS DE IDENTIDAD</t>
        </is>
      </c>
      <c r="H90" s="341" t="n"/>
      <c r="I90" s="339" t="inlineStr">
        <is>
          <t>H5-P1</t>
        </is>
      </c>
      <c r="J90" s="339" t="n">
        <v>2505181</v>
      </c>
      <c r="K90" s="340" t="n"/>
      <c r="L90" s="341" t="n"/>
      <c r="M90" s="339" t="n">
        <v>2505187</v>
      </c>
      <c r="N90" s="339" t="n">
        <v>7</v>
      </c>
      <c r="O90" s="340" t="n"/>
      <c r="P90" s="341" t="n"/>
      <c r="Q90" s="339" t="n">
        <v>2505181</v>
      </c>
      <c r="R90" s="339" t="n">
        <v>2505187</v>
      </c>
      <c r="S90" s="341" t="n"/>
      <c r="T90" s="346" t="n">
        <v>7</v>
      </c>
      <c r="U90" s="341" t="n"/>
      <c r="V90" s="339" t="n"/>
      <c r="W90" s="339" t="n"/>
      <c r="X90" s="339" t="n"/>
      <c r="Y90" s="339" t="n"/>
      <c r="Z90" s="340" t="n"/>
      <c r="AA90" s="340" t="n"/>
      <c r="AB90" s="341" t="n"/>
      <c r="AC90" s="339" t="n"/>
      <c r="AD90" s="339" t="n"/>
      <c r="AE90" s="339" t="n"/>
      <c r="AF90" s="339" t="n">
        <v>7</v>
      </c>
      <c r="AG90" s="340" t="n"/>
      <c r="AH90" s="340" t="n"/>
      <c r="AI90" s="341" t="n"/>
    </row>
    <row r="91" ht="20.1" customHeight="1" s="335">
      <c r="A91" s="358" t="n"/>
      <c r="C91" s="339" t="n">
        <v>5</v>
      </c>
      <c r="D91" s="340" t="n"/>
      <c r="E91" s="341" t="n"/>
      <c r="F91" s="344" t="inlineStr">
        <is>
          <t>MIGUEL ANGEL GARCIA ORTEGA</t>
        </is>
      </c>
      <c r="G91" s="344" t="inlineStr">
        <is>
          <t>CEDULAS DE IDENTIDAD</t>
        </is>
      </c>
      <c r="H91" s="341" t="n"/>
      <c r="I91" s="339" t="inlineStr">
        <is>
          <t>H5-P1</t>
        </is>
      </c>
      <c r="J91" s="339" t="n">
        <v>2505188</v>
      </c>
      <c r="K91" s="340" t="n"/>
      <c r="L91" s="341" t="n"/>
      <c r="M91" s="339" t="n">
        <v>2505220</v>
      </c>
      <c r="N91" s="339" t="n">
        <v>33</v>
      </c>
      <c r="O91" s="340" t="n"/>
      <c r="P91" s="341" t="n"/>
      <c r="Q91" s="339" t="n"/>
      <c r="R91" s="339" t="n"/>
      <c r="S91" s="341" t="n"/>
      <c r="T91" s="346" t="n"/>
      <c r="U91" s="341" t="n"/>
      <c r="V91" s="339" t="n"/>
      <c r="W91" s="339" t="n"/>
      <c r="X91" s="339" t="n"/>
      <c r="Y91" s="339" t="n"/>
      <c r="Z91" s="340" t="n"/>
      <c r="AA91" s="340" t="n"/>
      <c r="AB91" s="341" t="n"/>
      <c r="AC91" s="339" t="n">
        <v>2505188</v>
      </c>
      <c r="AD91" s="339" t="n">
        <v>2505220</v>
      </c>
      <c r="AE91" s="339" t="n">
        <v>33</v>
      </c>
      <c r="AF91" s="339" t="n">
        <v>33</v>
      </c>
      <c r="AG91" s="340" t="n"/>
      <c r="AH91" s="340" t="n"/>
      <c r="AI91" s="341" t="n"/>
    </row>
    <row r="92" ht="20.1" customHeight="1" s="335">
      <c r="A92" s="358" t="n"/>
      <c r="C92" s="339" t="n">
        <v>5</v>
      </c>
      <c r="D92" s="340" t="n"/>
      <c r="E92" s="341" t="n"/>
      <c r="F92" s="344" t="inlineStr">
        <is>
          <t>MIGUEL ANGEL GARCIA ORTEGA</t>
        </is>
      </c>
      <c r="G92" s="344" t="inlineStr">
        <is>
          <t>LAMINAS PLASTICAS TIPO FUNDA -POUCHE</t>
        </is>
      </c>
      <c r="H92" s="341" t="n"/>
      <c r="I92" s="339" t="inlineStr">
        <is>
          <t>H5-P1</t>
        </is>
      </c>
      <c r="J92" s="339" t="n">
        <v>508705</v>
      </c>
      <c r="K92" s="340" t="n"/>
      <c r="L92" s="341" t="n"/>
      <c r="M92" s="339" t="n">
        <v>508730</v>
      </c>
      <c r="N92" s="339" t="n">
        <v>26</v>
      </c>
      <c r="O92" s="340" t="n"/>
      <c r="P92" s="341" t="n"/>
      <c r="Q92" s="339" t="n">
        <v>508705</v>
      </c>
      <c r="R92" s="339" t="n">
        <v>508730</v>
      </c>
      <c r="S92" s="341" t="n"/>
      <c r="T92" s="346" t="n">
        <v>26</v>
      </c>
      <c r="U92" s="341" t="n"/>
      <c r="V92" s="339" t="n"/>
      <c r="W92" s="339" t="n"/>
      <c r="X92" s="339" t="n"/>
      <c r="Y92" s="339" t="n"/>
      <c r="Z92" s="340" t="n"/>
      <c r="AA92" s="340" t="n"/>
      <c r="AB92" s="341" t="n"/>
      <c r="AC92" s="339" t="n"/>
      <c r="AD92" s="339" t="n"/>
      <c r="AE92" s="339" t="n"/>
      <c r="AF92" s="339" t="n">
        <v>26</v>
      </c>
      <c r="AG92" s="340" t="n"/>
      <c r="AH92" s="340" t="n"/>
      <c r="AI92" s="341" t="n"/>
    </row>
    <row r="93" ht="20.1" customHeight="1" s="335">
      <c r="A93" s="358" t="n"/>
      <c r="C93" s="339" t="n">
        <v>5</v>
      </c>
      <c r="D93" s="340" t="n"/>
      <c r="E93" s="341" t="n"/>
      <c r="F93" s="344" t="inlineStr">
        <is>
          <t>MIGUEL ANGEL GARCIA ORTEGA</t>
        </is>
      </c>
      <c r="G93" s="344" t="inlineStr">
        <is>
          <t>LAMINAS PLASTICAS TIPO FUNDA -POUCHE</t>
        </is>
      </c>
      <c r="H93" s="341" t="n"/>
      <c r="I93" s="339" t="inlineStr">
        <is>
          <t>H5-P1</t>
        </is>
      </c>
      <c r="J93" s="339" t="n">
        <v>508915</v>
      </c>
      <c r="K93" s="340" t="n"/>
      <c r="L93" s="341" t="n"/>
      <c r="M93" s="339" t="n">
        <v>508930</v>
      </c>
      <c r="N93" s="339" t="n">
        <v>16</v>
      </c>
      <c r="O93" s="340" t="n"/>
      <c r="P93" s="341" t="n"/>
      <c r="Q93" s="339" t="n">
        <v>508915</v>
      </c>
      <c r="R93" s="339" t="n">
        <v>508930</v>
      </c>
      <c r="S93" s="341" t="n"/>
      <c r="T93" s="346" t="n">
        <v>16</v>
      </c>
      <c r="U93" s="341" t="n"/>
      <c r="V93" s="339" t="n"/>
      <c r="W93" s="339" t="n"/>
      <c r="X93" s="339" t="n"/>
      <c r="Y93" s="339" t="n"/>
      <c r="Z93" s="340" t="n"/>
      <c r="AA93" s="340" t="n"/>
      <c r="AB93" s="341" t="n"/>
      <c r="AC93" s="339" t="n"/>
      <c r="AD93" s="339" t="n"/>
      <c r="AE93" s="339" t="n"/>
      <c r="AF93" s="339" t="n">
        <v>16</v>
      </c>
      <c r="AG93" s="340" t="n"/>
      <c r="AH93" s="340" t="n"/>
      <c r="AI93" s="341" t="n"/>
    </row>
    <row r="94" ht="20.1" customHeight="1" s="335">
      <c r="A94" s="358" t="n"/>
      <c r="C94" s="339" t="n">
        <v>5</v>
      </c>
      <c r="D94" s="340" t="n"/>
      <c r="E94" s="341" t="n"/>
      <c r="F94" s="344" t="inlineStr">
        <is>
          <t>MIGUEL ANGEL GARCIA ORTEGA</t>
        </is>
      </c>
      <c r="G94" s="344" t="inlineStr">
        <is>
          <t>LAMINAS PLASTICAS TIPO FUNDA -POUCHE</t>
        </is>
      </c>
      <c r="H94" s="341" t="n"/>
      <c r="I94" s="339" t="inlineStr">
        <is>
          <t>H5-P1</t>
        </is>
      </c>
      <c r="J94" s="339" t="n">
        <v>534045</v>
      </c>
      <c r="K94" s="340" t="n"/>
      <c r="L94" s="341" t="n"/>
      <c r="M94" s="339" t="n">
        <v>534050</v>
      </c>
      <c r="N94" s="339" t="n">
        <v>6</v>
      </c>
      <c r="O94" s="340" t="n"/>
      <c r="P94" s="341" t="n"/>
      <c r="Q94" s="339" t="n">
        <v>534045</v>
      </c>
      <c r="R94" s="339" t="n">
        <v>534050</v>
      </c>
      <c r="S94" s="341" t="n"/>
      <c r="T94" s="346" t="n">
        <v>6</v>
      </c>
      <c r="U94" s="341" t="n"/>
      <c r="V94" s="339" t="n"/>
      <c r="W94" s="339" t="n"/>
      <c r="X94" s="339" t="n"/>
      <c r="Y94" s="339" t="n"/>
      <c r="Z94" s="340" t="n"/>
      <c r="AA94" s="340" t="n"/>
      <c r="AB94" s="341" t="n"/>
      <c r="AC94" s="339" t="n"/>
      <c r="AD94" s="339" t="n"/>
      <c r="AE94" s="339" t="n"/>
      <c r="AF94" s="339" t="n">
        <v>6</v>
      </c>
      <c r="AG94" s="340" t="n"/>
      <c r="AH94" s="340" t="n"/>
      <c r="AI94" s="341" t="n"/>
    </row>
    <row r="95" ht="20.1" customHeight="1" s="335">
      <c r="A95" s="358" t="n"/>
      <c r="C95" s="339" t="n">
        <v>5</v>
      </c>
      <c r="D95" s="340" t="n"/>
      <c r="E95" s="341" t="n"/>
      <c r="F95" s="344" t="inlineStr">
        <is>
          <t>MIGUEL ANGEL GARCIA ORTEGA</t>
        </is>
      </c>
      <c r="G95" s="344" t="inlineStr">
        <is>
          <t>LAMINAS PLASTICAS TIPO FUNDA -POUCHE</t>
        </is>
      </c>
      <c r="H95" s="341" t="n"/>
      <c r="I95" s="339" t="inlineStr">
        <is>
          <t>H5-P1</t>
        </is>
      </c>
      <c r="J95" s="339" t="n">
        <v>534051</v>
      </c>
      <c r="K95" s="340" t="n"/>
      <c r="L95" s="341" t="n"/>
      <c r="M95" s="339" t="n">
        <v>534084</v>
      </c>
      <c r="N95" s="339" t="n">
        <v>34</v>
      </c>
      <c r="O95" s="340" t="n"/>
      <c r="P95" s="341" t="n"/>
      <c r="Q95" s="339" t="n"/>
      <c r="R95" s="339" t="n"/>
      <c r="S95" s="341" t="n"/>
      <c r="T95" s="346" t="n"/>
      <c r="U95" s="341" t="n"/>
      <c r="V95" s="339" t="n"/>
      <c r="W95" s="339" t="n"/>
      <c r="X95" s="339" t="n"/>
      <c r="Y95" s="339" t="n"/>
      <c r="Z95" s="340" t="n"/>
      <c r="AA95" s="340" t="n"/>
      <c r="AB95" s="341" t="n"/>
      <c r="AC95" s="339" t="n">
        <v>534051</v>
      </c>
      <c r="AD95" s="339" t="n">
        <v>534084</v>
      </c>
      <c r="AE95" s="339" t="n">
        <v>34</v>
      </c>
      <c r="AF95" s="339" t="n">
        <v>34</v>
      </c>
      <c r="AG95" s="340" t="n"/>
      <c r="AH95" s="340" t="n"/>
      <c r="AI95" s="341" t="n"/>
    </row>
    <row r="96" ht="20.1" customHeight="1" s="335">
      <c r="A96" s="358" t="n"/>
      <c r="C96" s="339" t="n"/>
      <c r="D96" s="340" t="n"/>
      <c r="E96" s="341" t="n"/>
      <c r="F96" s="344" t="n"/>
      <c r="G96" s="344" t="n"/>
      <c r="H96" s="341" t="n"/>
      <c r="I96" s="339" t="n"/>
      <c r="J96" s="339" t="n"/>
      <c r="K96" s="340" t="n"/>
      <c r="L96" s="341" t="n"/>
      <c r="M96" s="339" t="n"/>
      <c r="N96" s="339" t="n"/>
      <c r="O96" s="340" t="n"/>
      <c r="P96" s="341" t="n"/>
      <c r="Q96" s="339" t="n"/>
      <c r="R96" s="339" t="n"/>
      <c r="S96" s="341" t="n"/>
      <c r="T96" s="346" t="n"/>
      <c r="U96" s="341" t="n"/>
      <c r="V96" s="339" t="n"/>
      <c r="W96" s="339" t="n"/>
      <c r="X96" s="339" t="n"/>
      <c r="Y96" s="339" t="n"/>
      <c r="Z96" s="340" t="n"/>
      <c r="AA96" s="340" t="n"/>
      <c r="AB96" s="341" t="n"/>
      <c r="AC96" s="339" t="n"/>
      <c r="AD96" s="339" t="n"/>
      <c r="AE96" s="339" t="n"/>
      <c r="AF96" s="345">
        <f>SUM(T88:U95)*17/2</f>
        <v/>
      </c>
      <c r="AG96" s="340" t="n"/>
      <c r="AH96" s="340" t="n"/>
      <c r="AI96" s="341" t="n"/>
    </row>
    <row r="97" ht="20.1" customHeight="1" s="335">
      <c r="A97" s="358" t="n"/>
      <c r="C97" s="339" t="n">
        <v>4</v>
      </c>
      <c r="D97" s="340" t="n"/>
      <c r="E97" s="341" t="n"/>
      <c r="F97" s="344" t="inlineStr">
        <is>
          <t>MIGUEL VILLARPANDO MIRANDA</t>
        </is>
      </c>
      <c r="G97" s="344" t="inlineStr">
        <is>
          <t>CEDULAS DE IDENTIDAD</t>
        </is>
      </c>
      <c r="H97" s="341" t="n"/>
      <c r="I97" s="339" t="inlineStr">
        <is>
          <t>H5-P1</t>
        </is>
      </c>
      <c r="J97" s="339" t="n">
        <v>2347905</v>
      </c>
      <c r="K97" s="340" t="n"/>
      <c r="L97" s="341" t="n"/>
      <c r="M97" s="339" t="n">
        <v>2347944</v>
      </c>
      <c r="N97" s="339" t="n">
        <v>40</v>
      </c>
      <c r="O97" s="340" t="n"/>
      <c r="P97" s="341" t="n"/>
      <c r="Q97" s="339" t="n">
        <v>2347905</v>
      </c>
      <c r="R97" s="339" t="n">
        <v>2347944</v>
      </c>
      <c r="S97" s="341" t="n"/>
      <c r="T97" s="346" t="n">
        <v>40</v>
      </c>
      <c r="U97" s="341" t="n"/>
      <c r="V97" s="339" t="n"/>
      <c r="W97" s="339" t="n"/>
      <c r="X97" s="339" t="n"/>
      <c r="Y97" s="339" t="n"/>
      <c r="Z97" s="340" t="n"/>
      <c r="AA97" s="340" t="n"/>
      <c r="AB97" s="341" t="n"/>
      <c r="AC97" s="339" t="n"/>
      <c r="AD97" s="339" t="n"/>
      <c r="AE97" s="339" t="n"/>
      <c r="AF97" s="339" t="n">
        <v>40</v>
      </c>
      <c r="AG97" s="340" t="n"/>
      <c r="AH97" s="340" t="n"/>
      <c r="AI97" s="341" t="n"/>
    </row>
    <row r="98" ht="20.1" customHeight="1" s="335">
      <c r="A98" s="358" t="n"/>
      <c r="C98" s="339" t="n">
        <v>4</v>
      </c>
      <c r="D98" s="340" t="n"/>
      <c r="E98" s="341" t="n"/>
      <c r="F98" s="344" t="inlineStr">
        <is>
          <t>MIGUEL VILLARPANDO MIRANDA</t>
        </is>
      </c>
      <c r="G98" s="344" t="inlineStr">
        <is>
          <t>CEDULAS DE IDENTIDAD</t>
        </is>
      </c>
      <c r="H98" s="341" t="n"/>
      <c r="I98" s="339" t="inlineStr">
        <is>
          <t>H5-P1</t>
        </is>
      </c>
      <c r="J98" s="339" t="n">
        <v>2505121</v>
      </c>
      <c r="K98" s="340" t="n"/>
      <c r="L98" s="341" t="n"/>
      <c r="M98" s="339" t="n">
        <v>2505123</v>
      </c>
      <c r="N98" s="339" t="n">
        <v>3</v>
      </c>
      <c r="O98" s="340" t="n"/>
      <c r="P98" s="341" t="n"/>
      <c r="Q98" s="339" t="n">
        <v>2505121</v>
      </c>
      <c r="R98" s="339" t="n">
        <v>2505123</v>
      </c>
      <c r="S98" s="341" t="n"/>
      <c r="T98" s="346" t="n">
        <v>3</v>
      </c>
      <c r="U98" s="341" t="n"/>
      <c r="V98" s="339" t="n"/>
      <c r="W98" s="339" t="n"/>
      <c r="X98" s="339" t="n"/>
      <c r="Y98" s="339" t="n"/>
      <c r="Z98" s="340" t="n"/>
      <c r="AA98" s="340" t="n"/>
      <c r="AB98" s="341" t="n"/>
      <c r="AC98" s="339" t="n"/>
      <c r="AD98" s="339" t="n"/>
      <c r="AE98" s="339" t="n"/>
      <c r="AF98" s="339" t="n">
        <v>3</v>
      </c>
      <c r="AG98" s="340" t="n"/>
      <c r="AH98" s="340" t="n"/>
      <c r="AI98" s="341" t="n"/>
    </row>
    <row r="99" ht="20.1" customHeight="1" s="335">
      <c r="A99" s="358" t="n"/>
      <c r="C99" s="339" t="n">
        <v>4</v>
      </c>
      <c r="D99" s="340" t="n"/>
      <c r="E99" s="341" t="n"/>
      <c r="F99" s="344" t="inlineStr">
        <is>
          <t>MIGUEL VILLARPANDO MIRANDA</t>
        </is>
      </c>
      <c r="G99" s="344" t="inlineStr">
        <is>
          <t>CEDULAS DE IDENTIDAD</t>
        </is>
      </c>
      <c r="H99" s="341" t="n"/>
      <c r="I99" s="339" t="inlineStr">
        <is>
          <t>H5-P1</t>
        </is>
      </c>
      <c r="J99" s="339" t="n">
        <v>2505124</v>
      </c>
      <c r="K99" s="340" t="n"/>
      <c r="L99" s="341" t="n"/>
      <c r="M99" s="339" t="n">
        <v>2505140</v>
      </c>
      <c r="N99" s="339" t="n">
        <v>17</v>
      </c>
      <c r="O99" s="340" t="n"/>
      <c r="P99" s="341" t="n"/>
      <c r="Q99" s="339" t="n"/>
      <c r="R99" s="339" t="n"/>
      <c r="S99" s="341" t="n"/>
      <c r="T99" s="346" t="n"/>
      <c r="U99" s="341" t="n"/>
      <c r="V99" s="339" t="n"/>
      <c r="W99" s="339" t="n"/>
      <c r="X99" s="339" t="n"/>
      <c r="Y99" s="339" t="n"/>
      <c r="Z99" s="340" t="n"/>
      <c r="AA99" s="340" t="n"/>
      <c r="AB99" s="341" t="n"/>
      <c r="AC99" s="339" t="n">
        <v>2505124</v>
      </c>
      <c r="AD99" s="339" t="n">
        <v>2505140</v>
      </c>
      <c r="AE99" s="339" t="n">
        <v>17</v>
      </c>
      <c r="AF99" s="339" t="n">
        <v>17</v>
      </c>
      <c r="AG99" s="340" t="n"/>
      <c r="AH99" s="340" t="n"/>
      <c r="AI99" s="341" t="n"/>
    </row>
    <row r="100" ht="20.1" customHeight="1" s="335">
      <c r="A100" s="358" t="n"/>
      <c r="C100" s="339" t="n">
        <v>4</v>
      </c>
      <c r="D100" s="340" t="n"/>
      <c r="E100" s="341" t="n"/>
      <c r="F100" s="344" t="inlineStr">
        <is>
          <t>MIGUEL VILLARPANDO MIRANDA</t>
        </is>
      </c>
      <c r="G100" s="344" t="inlineStr">
        <is>
          <t>LAMINAS PLASTICAS TIPO FUNDA -POUCHE</t>
        </is>
      </c>
      <c r="H100" s="341" t="n"/>
      <c r="I100" s="339" t="inlineStr">
        <is>
          <t>H5-P1</t>
        </is>
      </c>
      <c r="J100" s="339" t="n">
        <v>508875</v>
      </c>
      <c r="K100" s="340" t="n"/>
      <c r="L100" s="341" t="n"/>
      <c r="M100" s="339" t="n">
        <v>508914</v>
      </c>
      <c r="N100" s="339" t="n">
        <v>40</v>
      </c>
      <c r="O100" s="340" t="n"/>
      <c r="P100" s="341" t="n"/>
      <c r="Q100" s="339" t="n">
        <v>508875</v>
      </c>
      <c r="R100" s="339" t="n">
        <v>508914</v>
      </c>
      <c r="S100" s="341" t="n"/>
      <c r="T100" s="346" t="n">
        <v>40</v>
      </c>
      <c r="U100" s="341" t="n"/>
      <c r="V100" s="339" t="n"/>
      <c r="W100" s="339" t="n"/>
      <c r="X100" s="339" t="n"/>
      <c r="Y100" s="339" t="n"/>
      <c r="Z100" s="340" t="n"/>
      <c r="AA100" s="340" t="n"/>
      <c r="AB100" s="341" t="n"/>
      <c r="AC100" s="339" t="n"/>
      <c r="AD100" s="339" t="n"/>
      <c r="AE100" s="339" t="n"/>
      <c r="AF100" s="339" t="n">
        <v>40</v>
      </c>
      <c r="AG100" s="340" t="n"/>
      <c r="AH100" s="340" t="n"/>
      <c r="AI100" s="341" t="n"/>
    </row>
    <row r="101" ht="20.1" customHeight="1" s="335">
      <c r="A101" s="358" t="n"/>
      <c r="C101" s="339" t="n">
        <v>4</v>
      </c>
      <c r="D101" s="340" t="n"/>
      <c r="E101" s="341" t="n"/>
      <c r="F101" s="344" t="inlineStr">
        <is>
          <t>MIGUEL VILLARPANDO MIRANDA</t>
        </is>
      </c>
      <c r="G101" s="344" t="inlineStr">
        <is>
          <t>LAMINAS PLASTICAS TIPO FUNDA -POUCHE</t>
        </is>
      </c>
      <c r="H101" s="341" t="n"/>
      <c r="I101" s="339" t="inlineStr">
        <is>
          <t>H5-P1</t>
        </is>
      </c>
      <c r="J101" s="339" t="n">
        <v>533985</v>
      </c>
      <c r="K101" s="340" t="n"/>
      <c r="L101" s="341" t="n"/>
      <c r="M101" s="339" t="n">
        <v>533987</v>
      </c>
      <c r="N101" s="339" t="n">
        <v>3</v>
      </c>
      <c r="O101" s="340" t="n"/>
      <c r="P101" s="341" t="n"/>
      <c r="Q101" s="339" t="n">
        <v>533985</v>
      </c>
      <c r="R101" s="339" t="n">
        <v>533987</v>
      </c>
      <c r="S101" s="341" t="n"/>
      <c r="T101" s="346" t="n">
        <v>3</v>
      </c>
      <c r="U101" s="341" t="n"/>
      <c r="V101" s="339" t="n"/>
      <c r="W101" s="339" t="n"/>
      <c r="X101" s="339" t="n"/>
      <c r="Y101" s="339" t="n"/>
      <c r="Z101" s="340" t="n"/>
      <c r="AA101" s="340" t="n"/>
      <c r="AB101" s="341" t="n"/>
      <c r="AC101" s="339" t="n"/>
      <c r="AD101" s="339" t="n"/>
      <c r="AE101" s="339" t="n"/>
      <c r="AF101" s="339" t="n">
        <v>3</v>
      </c>
      <c r="AG101" s="340" t="n"/>
      <c r="AH101" s="340" t="n"/>
      <c r="AI101" s="341" t="n"/>
    </row>
    <row r="102" ht="20.1" customHeight="1" s="335">
      <c r="A102" s="358" t="n"/>
      <c r="C102" s="339" t="n">
        <v>4</v>
      </c>
      <c r="D102" s="340" t="n"/>
      <c r="E102" s="341" t="n"/>
      <c r="F102" s="344" t="inlineStr">
        <is>
          <t>MIGUEL VILLARPANDO MIRANDA</t>
        </is>
      </c>
      <c r="G102" s="344" t="inlineStr">
        <is>
          <t>LAMINAS PLASTICAS TIPO FUNDA -POUCHE</t>
        </is>
      </c>
      <c r="H102" s="341" t="n"/>
      <c r="I102" s="339" t="inlineStr">
        <is>
          <t>H5-P1</t>
        </is>
      </c>
      <c r="J102" s="339" t="n">
        <v>533988</v>
      </c>
      <c r="K102" s="340" t="n"/>
      <c r="L102" s="341" t="n"/>
      <c r="M102" s="339" t="n">
        <v>534004</v>
      </c>
      <c r="N102" s="339" t="n">
        <v>17</v>
      </c>
      <c r="O102" s="340" t="n"/>
      <c r="P102" s="341" t="n"/>
      <c r="Q102" s="339" t="n"/>
      <c r="R102" s="339" t="n"/>
      <c r="S102" s="341" t="n"/>
      <c r="T102" s="346" t="n"/>
      <c r="U102" s="341" t="n"/>
      <c r="V102" s="339" t="n"/>
      <c r="W102" s="339" t="n"/>
      <c r="X102" s="339" t="n"/>
      <c r="Y102" s="339" t="n"/>
      <c r="Z102" s="340" t="n"/>
      <c r="AA102" s="340" t="n"/>
      <c r="AB102" s="341" t="n"/>
      <c r="AC102" s="339" t="n">
        <v>533988</v>
      </c>
      <c r="AD102" s="339" t="n">
        <v>534004</v>
      </c>
      <c r="AE102" s="339" t="n">
        <v>17</v>
      </c>
      <c r="AF102" s="339" t="n">
        <v>17</v>
      </c>
      <c r="AG102" s="340" t="n"/>
      <c r="AH102" s="340" t="n"/>
      <c r="AI102" s="341" t="n"/>
    </row>
    <row r="103" ht="20.1" customHeight="1" s="335">
      <c r="A103" s="358" t="n"/>
      <c r="C103" s="339" t="n"/>
      <c r="D103" s="340" t="n"/>
      <c r="E103" s="341" t="n"/>
      <c r="F103" s="344" t="n"/>
      <c r="G103" s="344" t="n"/>
      <c r="H103" s="341" t="n"/>
      <c r="I103" s="339" t="n"/>
      <c r="J103" s="339" t="n"/>
      <c r="K103" s="340" t="n"/>
      <c r="L103" s="341" t="n"/>
      <c r="M103" s="339" t="n"/>
      <c r="N103" s="339" t="n"/>
      <c r="O103" s="340" t="n"/>
      <c r="P103" s="341" t="n"/>
      <c r="Q103" s="339" t="n"/>
      <c r="R103" s="339" t="n"/>
      <c r="S103" s="341" t="n"/>
      <c r="T103" s="346" t="n"/>
      <c r="U103" s="341" t="n"/>
      <c r="V103" s="339" t="n"/>
      <c r="W103" s="339" t="n"/>
      <c r="X103" s="339" t="n"/>
      <c r="Y103" s="339" t="n"/>
      <c r="Z103" s="340" t="n"/>
      <c r="AA103" s="340" t="n"/>
      <c r="AB103" s="341" t="n"/>
      <c r="AC103" s="339" t="n"/>
      <c r="AD103" s="339" t="n"/>
      <c r="AE103" s="339" t="n"/>
      <c r="AF103" s="345">
        <f>SUM(T97:U102)*17/2</f>
        <v/>
      </c>
      <c r="AG103" s="340" t="n"/>
      <c r="AH103" s="340" t="n"/>
      <c r="AI103" s="341" t="n"/>
    </row>
    <row r="104" ht="20.1" customHeight="1" s="335">
      <c r="A104" s="358" t="n"/>
      <c r="C104" s="339" t="n">
        <v>1</v>
      </c>
      <c r="D104" s="340" t="n"/>
      <c r="E104" s="341" t="n"/>
      <c r="F104" s="344" t="inlineStr">
        <is>
          <t>VERONICA MEDRANO ARIAS</t>
        </is>
      </c>
      <c r="G104" s="344" t="inlineStr">
        <is>
          <t>CEDULAS DE IDENTIDAD</t>
        </is>
      </c>
      <c r="H104" s="341" t="n"/>
      <c r="I104" s="339" t="inlineStr">
        <is>
          <t>H5-P1</t>
        </is>
      </c>
      <c r="J104" s="339" t="n">
        <v>2347701</v>
      </c>
      <c r="K104" s="340" t="n"/>
      <c r="L104" s="341" t="n"/>
      <c r="M104" s="339" t="n">
        <v>2347712</v>
      </c>
      <c r="N104" s="339" t="n">
        <v>12</v>
      </c>
      <c r="O104" s="340" t="n"/>
      <c r="P104" s="341" t="n"/>
      <c r="Q104" s="339" t="n">
        <v>2347701</v>
      </c>
      <c r="R104" s="339" t="n">
        <v>2347712</v>
      </c>
      <c r="S104" s="341" t="n"/>
      <c r="T104" s="346" t="n">
        <v>12</v>
      </c>
      <c r="U104" s="341" t="n"/>
      <c r="V104" s="339" t="n"/>
      <c r="W104" s="339" t="n"/>
      <c r="X104" s="339" t="n"/>
      <c r="Y104" s="339" t="n"/>
      <c r="Z104" s="340" t="n"/>
      <c r="AA104" s="340" t="n"/>
      <c r="AB104" s="341" t="n"/>
      <c r="AC104" s="339" t="n"/>
      <c r="AD104" s="339" t="n"/>
      <c r="AE104" s="339" t="n"/>
      <c r="AF104" s="339" t="n">
        <v>12</v>
      </c>
      <c r="AG104" s="340" t="n"/>
      <c r="AH104" s="340" t="n"/>
      <c r="AI104" s="341" t="n"/>
    </row>
    <row r="105" ht="20.1" customHeight="1" s="335">
      <c r="A105" s="358" t="n"/>
      <c r="C105" s="339" t="n">
        <v>1</v>
      </c>
      <c r="D105" s="340" t="n"/>
      <c r="E105" s="341" t="n"/>
      <c r="F105" s="344" t="inlineStr">
        <is>
          <t>VERONICA MEDRANO ARIAS</t>
        </is>
      </c>
      <c r="G105" s="344" t="inlineStr">
        <is>
          <t>CEDULAS DE IDENTIDAD</t>
        </is>
      </c>
      <c r="H105" s="341" t="n"/>
      <c r="I105" s="339" t="inlineStr">
        <is>
          <t>H5-P1</t>
        </is>
      </c>
      <c r="J105" s="339" t="n">
        <v>2347865</v>
      </c>
      <c r="K105" s="340" t="n"/>
      <c r="L105" s="341" t="n"/>
      <c r="M105" s="339" t="n">
        <v>2347904</v>
      </c>
      <c r="N105" s="339" t="n">
        <v>40</v>
      </c>
      <c r="O105" s="340" t="n"/>
      <c r="P105" s="341" t="n"/>
      <c r="Q105" s="339" t="n">
        <v>2347865</v>
      </c>
      <c r="R105" s="339" t="n">
        <v>2347904</v>
      </c>
      <c r="S105" s="341" t="n"/>
      <c r="T105" s="346" t="n">
        <v>40</v>
      </c>
      <c r="U105" s="341" t="n"/>
      <c r="V105" s="339" t="n"/>
      <c r="W105" s="339" t="n"/>
      <c r="X105" s="339" t="n"/>
      <c r="Y105" s="339" t="n"/>
      <c r="Z105" s="340" t="n"/>
      <c r="AA105" s="340" t="n"/>
      <c r="AB105" s="341" t="n"/>
      <c r="AC105" s="339" t="n"/>
      <c r="AD105" s="339" t="n"/>
      <c r="AE105" s="339" t="n"/>
      <c r="AF105" s="339" t="n">
        <v>40</v>
      </c>
      <c r="AG105" s="340" t="n"/>
      <c r="AH105" s="340" t="n"/>
      <c r="AI105" s="341" t="n"/>
    </row>
    <row r="106" ht="20.1" customHeight="1" s="335">
      <c r="A106" s="358" t="n"/>
      <c r="C106" s="339" t="n">
        <v>1</v>
      </c>
      <c r="D106" s="340" t="n"/>
      <c r="E106" s="341" t="n"/>
      <c r="F106" s="344" t="inlineStr">
        <is>
          <t>VERONICA MEDRANO ARIAS</t>
        </is>
      </c>
      <c r="G106" s="344" t="inlineStr">
        <is>
          <t>CEDULAS DE IDENTIDAD</t>
        </is>
      </c>
      <c r="H106" s="341" t="n"/>
      <c r="I106" s="339" t="inlineStr">
        <is>
          <t>H5-P1</t>
        </is>
      </c>
      <c r="J106" s="339" t="n">
        <v>2505041</v>
      </c>
      <c r="K106" s="340" t="n"/>
      <c r="L106" s="341" t="n"/>
      <c r="M106" s="339" t="n">
        <v>2505046</v>
      </c>
      <c r="N106" s="339" t="n">
        <v>6</v>
      </c>
      <c r="O106" s="340" t="n"/>
      <c r="P106" s="341" t="n"/>
      <c r="Q106" s="339" t="n">
        <v>2505041</v>
      </c>
      <c r="R106" s="339" t="n">
        <v>2505046</v>
      </c>
      <c r="S106" s="341" t="n"/>
      <c r="T106" s="346" t="n">
        <v>6</v>
      </c>
      <c r="U106" s="341" t="n"/>
      <c r="V106" s="339" t="n"/>
      <c r="W106" s="339" t="n"/>
      <c r="X106" s="339" t="n"/>
      <c r="Y106" s="339" t="n"/>
      <c r="Z106" s="340" t="n"/>
      <c r="AA106" s="340" t="n"/>
      <c r="AB106" s="341" t="n"/>
      <c r="AC106" s="339" t="n"/>
      <c r="AD106" s="339" t="n"/>
      <c r="AE106" s="339" t="n"/>
      <c r="AF106" s="339" t="n">
        <v>6</v>
      </c>
      <c r="AG106" s="340" t="n"/>
      <c r="AH106" s="340" t="n"/>
      <c r="AI106" s="341" t="n"/>
    </row>
    <row r="107" ht="20.1" customHeight="1" s="335">
      <c r="A107" s="358" t="n"/>
      <c r="C107" s="339" t="n">
        <v>1</v>
      </c>
      <c r="D107" s="340" t="n"/>
      <c r="E107" s="341" t="n"/>
      <c r="F107" s="344" t="inlineStr">
        <is>
          <t>VERONICA MEDRANO ARIAS</t>
        </is>
      </c>
      <c r="G107" s="344" t="inlineStr">
        <is>
          <t>CEDULAS DE IDENTIDAD</t>
        </is>
      </c>
      <c r="H107" s="341" t="n"/>
      <c r="I107" s="339" t="inlineStr">
        <is>
          <t>H5-P1</t>
        </is>
      </c>
      <c r="J107" s="339" t="n">
        <v>2505047</v>
      </c>
      <c r="K107" s="340" t="n"/>
      <c r="L107" s="341" t="n"/>
      <c r="M107" s="339" t="n">
        <v>2505080</v>
      </c>
      <c r="N107" s="339" t="n">
        <v>34</v>
      </c>
      <c r="O107" s="340" t="n"/>
      <c r="P107" s="341" t="n"/>
      <c r="Q107" s="339" t="n"/>
      <c r="R107" s="339" t="n"/>
      <c r="S107" s="341" t="n"/>
      <c r="T107" s="346" t="n"/>
      <c r="U107" s="341" t="n"/>
      <c r="V107" s="339" t="n"/>
      <c r="W107" s="339" t="n"/>
      <c r="X107" s="339" t="n"/>
      <c r="Y107" s="339" t="n"/>
      <c r="Z107" s="340" t="n"/>
      <c r="AA107" s="340" t="n"/>
      <c r="AB107" s="341" t="n"/>
      <c r="AC107" s="339" t="n">
        <v>2505047</v>
      </c>
      <c r="AD107" s="339" t="n">
        <v>2505080</v>
      </c>
      <c r="AE107" s="339" t="n">
        <v>34</v>
      </c>
      <c r="AF107" s="339" t="n">
        <v>34</v>
      </c>
      <c r="AG107" s="340" t="n"/>
      <c r="AH107" s="340" t="n"/>
      <c r="AI107" s="341" t="n"/>
    </row>
    <row r="108" ht="20.1" customHeight="1" s="335">
      <c r="A108" s="358" t="n"/>
      <c r="C108" s="339" t="n">
        <v>1</v>
      </c>
      <c r="D108" s="340" t="n"/>
      <c r="E108" s="341" t="n"/>
      <c r="F108" s="344" t="inlineStr">
        <is>
          <t>VERONICA MEDRANO ARIAS</t>
        </is>
      </c>
      <c r="G108" s="344" t="inlineStr">
        <is>
          <t>LAMINAS PLASTICAS TIPO FUNDA -POUCHE</t>
        </is>
      </c>
      <c r="H108" s="341" t="n"/>
      <c r="I108" s="339" t="inlineStr">
        <is>
          <t>H5-P1</t>
        </is>
      </c>
      <c r="J108" s="339" t="n">
        <v>508671</v>
      </c>
      <c r="K108" s="340" t="n"/>
      <c r="L108" s="341" t="n"/>
      <c r="M108" s="339" t="n">
        <v>508682</v>
      </c>
      <c r="N108" s="339" t="n">
        <v>12</v>
      </c>
      <c r="O108" s="340" t="n"/>
      <c r="P108" s="341" t="n"/>
      <c r="Q108" s="339" t="n">
        <v>508671</v>
      </c>
      <c r="R108" s="339" t="n">
        <v>508682</v>
      </c>
      <c r="S108" s="341" t="n"/>
      <c r="T108" s="346" t="n">
        <v>12</v>
      </c>
      <c r="U108" s="341" t="n"/>
      <c r="V108" s="339" t="n"/>
      <c r="W108" s="339" t="n"/>
      <c r="X108" s="339" t="n"/>
      <c r="Y108" s="339" t="n"/>
      <c r="Z108" s="340" t="n"/>
      <c r="AA108" s="340" t="n"/>
      <c r="AB108" s="341" t="n"/>
      <c r="AC108" s="339" t="n"/>
      <c r="AD108" s="339" t="n"/>
      <c r="AE108" s="339" t="n"/>
      <c r="AF108" s="339" t="n">
        <v>12</v>
      </c>
      <c r="AG108" s="340" t="n"/>
      <c r="AH108" s="340" t="n"/>
      <c r="AI108" s="341" t="n"/>
    </row>
    <row r="109" ht="20.1" customHeight="1" s="335">
      <c r="A109" s="358" t="n"/>
      <c r="C109" s="339" t="n">
        <v>1</v>
      </c>
      <c r="D109" s="340" t="n"/>
      <c r="E109" s="341" t="n"/>
      <c r="F109" s="344" t="inlineStr">
        <is>
          <t>VERONICA MEDRANO ARIAS</t>
        </is>
      </c>
      <c r="G109" s="344" t="inlineStr">
        <is>
          <t>LAMINAS PLASTICAS TIPO FUNDA -POUCHE</t>
        </is>
      </c>
      <c r="H109" s="341" t="n"/>
      <c r="I109" s="339" t="inlineStr">
        <is>
          <t>H5-P1</t>
        </is>
      </c>
      <c r="J109" s="339" t="n">
        <v>508835</v>
      </c>
      <c r="K109" s="340" t="n"/>
      <c r="L109" s="341" t="n"/>
      <c r="M109" s="339" t="n">
        <v>508874</v>
      </c>
      <c r="N109" s="339" t="n">
        <v>40</v>
      </c>
      <c r="O109" s="340" t="n"/>
      <c r="P109" s="341" t="n"/>
      <c r="Q109" s="339" t="n">
        <v>508835</v>
      </c>
      <c r="R109" s="339" t="n">
        <v>508874</v>
      </c>
      <c r="S109" s="341" t="n"/>
      <c r="T109" s="346" t="n">
        <v>40</v>
      </c>
      <c r="U109" s="341" t="n"/>
      <c r="V109" s="339" t="n"/>
      <c r="W109" s="339" t="n"/>
      <c r="X109" s="339" t="n"/>
      <c r="Y109" s="339" t="n"/>
      <c r="Z109" s="340" t="n"/>
      <c r="AA109" s="340" t="n"/>
      <c r="AB109" s="341" t="n"/>
      <c r="AC109" s="339" t="n"/>
      <c r="AD109" s="339" t="n"/>
      <c r="AE109" s="339" t="n"/>
      <c r="AF109" s="339" t="n">
        <v>40</v>
      </c>
      <c r="AG109" s="340" t="n"/>
      <c r="AH109" s="340" t="n"/>
      <c r="AI109" s="341" t="n"/>
    </row>
    <row r="110" ht="20.1" customHeight="1" s="335">
      <c r="A110" s="358" t="n"/>
      <c r="C110" s="339" t="n">
        <v>1</v>
      </c>
      <c r="D110" s="340" t="n"/>
      <c r="E110" s="341" t="n"/>
      <c r="F110" s="344" t="inlineStr">
        <is>
          <t>VERONICA MEDRANO ARIAS</t>
        </is>
      </c>
      <c r="G110" s="344" t="inlineStr">
        <is>
          <t>LAMINAS PLASTICAS TIPO FUNDA -POUCHE</t>
        </is>
      </c>
      <c r="H110" s="341" t="n"/>
      <c r="I110" s="339" t="inlineStr">
        <is>
          <t>H5-P1</t>
        </is>
      </c>
      <c r="J110" s="339" t="n">
        <v>533905</v>
      </c>
      <c r="K110" s="340" t="n"/>
      <c r="L110" s="341" t="n"/>
      <c r="M110" s="339" t="n">
        <v>533910</v>
      </c>
      <c r="N110" s="339" t="n">
        <v>6</v>
      </c>
      <c r="O110" s="340" t="n"/>
      <c r="P110" s="341" t="n"/>
      <c r="Q110" s="339" t="n">
        <v>533905</v>
      </c>
      <c r="R110" s="339" t="n">
        <v>533910</v>
      </c>
      <c r="S110" s="341" t="n"/>
      <c r="T110" s="346" t="n">
        <v>6</v>
      </c>
      <c r="U110" s="341" t="n"/>
      <c r="V110" s="339" t="n"/>
      <c r="W110" s="339" t="n"/>
      <c r="X110" s="339" t="n"/>
      <c r="Y110" s="339" t="n"/>
      <c r="Z110" s="340" t="n"/>
      <c r="AA110" s="340" t="n"/>
      <c r="AB110" s="341" t="n"/>
      <c r="AC110" s="339" t="n"/>
      <c r="AD110" s="339" t="n"/>
      <c r="AE110" s="339" t="n"/>
      <c r="AF110" s="339" t="n">
        <v>6</v>
      </c>
      <c r="AG110" s="340" t="n"/>
      <c r="AH110" s="340" t="n"/>
      <c r="AI110" s="341" t="n"/>
    </row>
    <row r="111" ht="20.1" customHeight="1" s="335">
      <c r="A111" s="358" t="n"/>
      <c r="C111" s="339" t="n">
        <v>1</v>
      </c>
      <c r="D111" s="340" t="n"/>
      <c r="E111" s="341" t="n"/>
      <c r="F111" s="344" t="inlineStr">
        <is>
          <t>VERONICA MEDRANO ARIAS</t>
        </is>
      </c>
      <c r="G111" s="344" t="inlineStr">
        <is>
          <t>LAMINAS PLASTICAS TIPO FUNDA -POUCHE</t>
        </is>
      </c>
      <c r="H111" s="341" t="n"/>
      <c r="I111" s="339" t="inlineStr">
        <is>
          <t>H5-P1</t>
        </is>
      </c>
      <c r="J111" s="339" t="n">
        <v>533911</v>
      </c>
      <c r="K111" s="340" t="n"/>
      <c r="L111" s="341" t="n"/>
      <c r="M111" s="339" t="n">
        <v>533944</v>
      </c>
      <c r="N111" s="339" t="n">
        <v>34</v>
      </c>
      <c r="O111" s="340" t="n"/>
      <c r="P111" s="341" t="n"/>
      <c r="Q111" s="339" t="n"/>
      <c r="R111" s="339" t="n"/>
      <c r="S111" s="341" t="n"/>
      <c r="T111" s="346" t="n"/>
      <c r="U111" s="341" t="n"/>
      <c r="V111" s="339" t="n"/>
      <c r="W111" s="339" t="n"/>
      <c r="X111" s="339" t="n"/>
      <c r="Y111" s="339" t="n"/>
      <c r="Z111" s="340" t="n"/>
      <c r="AA111" s="340" t="n"/>
      <c r="AB111" s="341" t="n"/>
      <c r="AC111" s="339" t="n">
        <v>533911</v>
      </c>
      <c r="AD111" s="339" t="n">
        <v>533944</v>
      </c>
      <c r="AE111" s="339" t="n">
        <v>34</v>
      </c>
      <c r="AF111" s="339" t="n">
        <v>34</v>
      </c>
      <c r="AG111" s="340" t="n"/>
      <c r="AH111" s="340" t="n"/>
      <c r="AI111" s="341" t="n"/>
    </row>
    <row r="112" ht="20.1" customHeight="1" s="335">
      <c r="A112" s="358" t="n"/>
      <c r="C112" s="339" t="n"/>
      <c r="D112" s="340" t="n"/>
      <c r="E112" s="341" t="n"/>
      <c r="F112" s="344" t="n"/>
      <c r="G112" s="344" t="n"/>
      <c r="H112" s="341" t="n"/>
      <c r="I112" s="339" t="n"/>
      <c r="J112" s="339" t="n"/>
      <c r="K112" s="340" t="n"/>
      <c r="L112" s="341" t="n"/>
      <c r="M112" s="339" t="n"/>
      <c r="N112" s="339" t="n"/>
      <c r="O112" s="340" t="n"/>
      <c r="P112" s="341" t="n"/>
      <c r="Q112" s="339" t="n"/>
      <c r="R112" s="339" t="n"/>
      <c r="S112" s="341" t="n"/>
      <c r="T112" s="346" t="n"/>
      <c r="U112" s="341" t="n"/>
      <c r="V112" s="339" t="n"/>
      <c r="W112" s="339" t="n"/>
      <c r="X112" s="339" t="n"/>
      <c r="Y112" s="339" t="n"/>
      <c r="Z112" s="340" t="n"/>
      <c r="AA112" s="340" t="n"/>
      <c r="AB112" s="341" t="n"/>
      <c r="AC112" s="339" t="n"/>
      <c r="AD112" s="339" t="n"/>
      <c r="AE112" s="339" t="n"/>
      <c r="AF112" s="345">
        <f>SUM(T104:U111)*17/2</f>
        <v/>
      </c>
      <c r="AG112" s="340" t="n"/>
      <c r="AH112" s="340" t="n"/>
      <c r="AI112" s="341" t="n"/>
    </row>
    <row r="113" ht="20.1" customHeight="1" s="335">
      <c r="A113" s="358" t="n"/>
      <c r="C113" s="339" t="n">
        <v>7</v>
      </c>
      <c r="D113" s="340" t="n"/>
      <c r="E113" s="341" t="n"/>
      <c r="F113" s="344" t="inlineStr">
        <is>
          <t>WILSON SOLETO LAVAIN</t>
        </is>
      </c>
      <c r="G113" s="344" t="inlineStr">
        <is>
          <t>CEDULAS DE IDENTIDAD</t>
        </is>
      </c>
      <c r="H113" s="341" t="n"/>
      <c r="I113" s="339" t="inlineStr">
        <is>
          <t>H5-P1</t>
        </is>
      </c>
      <c r="J113" s="339" t="n">
        <v>2347850</v>
      </c>
      <c r="K113" s="340" t="n"/>
      <c r="L113" s="341" t="n"/>
      <c r="M113" s="339" t="n">
        <v>2347864</v>
      </c>
      <c r="N113" s="339" t="n">
        <v>15</v>
      </c>
      <c r="O113" s="340" t="n"/>
      <c r="P113" s="341" t="n"/>
      <c r="Q113" s="339" t="n">
        <v>2347850</v>
      </c>
      <c r="R113" s="339" t="n">
        <v>2347864</v>
      </c>
      <c r="S113" s="341" t="n"/>
      <c r="T113" s="346" t="n">
        <v>15</v>
      </c>
      <c r="U113" s="341" t="n"/>
      <c r="V113" s="339" t="n"/>
      <c r="W113" s="339" t="n"/>
      <c r="X113" s="339" t="n"/>
      <c r="Y113" s="339" t="n"/>
      <c r="Z113" s="340" t="n"/>
      <c r="AA113" s="340" t="n"/>
      <c r="AB113" s="341" t="n"/>
      <c r="AC113" s="339" t="n"/>
      <c r="AD113" s="339" t="n"/>
      <c r="AE113" s="339" t="n"/>
      <c r="AF113" s="339" t="n">
        <v>15</v>
      </c>
      <c r="AG113" s="340" t="n"/>
      <c r="AH113" s="340" t="n"/>
      <c r="AI113" s="341" t="n"/>
    </row>
    <row r="114" ht="20.1" customHeight="1" s="335">
      <c r="A114" s="358" t="n"/>
      <c r="C114" s="339" t="n">
        <v>7</v>
      </c>
      <c r="D114" s="340" t="n"/>
      <c r="E114" s="341" t="n"/>
      <c r="F114" s="344" t="inlineStr">
        <is>
          <t>WILSON SOLETO LAVAIN</t>
        </is>
      </c>
      <c r="G114" s="344" t="inlineStr">
        <is>
          <t>CEDULAS DE IDENTIDAD</t>
        </is>
      </c>
      <c r="H114" s="341" t="n"/>
      <c r="I114" s="339" t="inlineStr">
        <is>
          <t>H5-P1</t>
        </is>
      </c>
      <c r="J114" s="339" t="n">
        <v>2347961</v>
      </c>
      <c r="K114" s="340" t="n"/>
      <c r="L114" s="341" t="n"/>
      <c r="M114" s="339" t="n">
        <v>2348000</v>
      </c>
      <c r="N114" s="339" t="n">
        <v>40</v>
      </c>
      <c r="O114" s="340" t="n"/>
      <c r="P114" s="341" t="n"/>
      <c r="Q114" s="339" t="n">
        <v>2347961</v>
      </c>
      <c r="R114" s="339" t="n">
        <v>2348000</v>
      </c>
      <c r="S114" s="341" t="n"/>
      <c r="T114" s="346" t="n">
        <v>40</v>
      </c>
      <c r="U114" s="341" t="n"/>
      <c r="V114" s="339" t="n"/>
      <c r="W114" s="339" t="n"/>
      <c r="X114" s="339" t="n"/>
      <c r="Y114" s="339" t="n"/>
      <c r="Z114" s="340" t="n"/>
      <c r="AA114" s="340" t="n"/>
      <c r="AB114" s="341" t="n"/>
      <c r="AC114" s="339" t="n"/>
      <c r="AD114" s="339" t="n"/>
      <c r="AE114" s="339" t="n"/>
      <c r="AF114" s="339" t="n">
        <v>40</v>
      </c>
      <c r="AG114" s="340" t="n"/>
      <c r="AH114" s="340" t="n"/>
      <c r="AI114" s="341" t="n"/>
    </row>
    <row r="115" ht="20.1" customHeight="1" s="335">
      <c r="A115" s="358" t="n"/>
      <c r="C115" s="339" t="n">
        <v>7</v>
      </c>
      <c r="D115" s="340" t="n"/>
      <c r="E115" s="341" t="n"/>
      <c r="F115" s="344" t="inlineStr">
        <is>
          <t>WILSON SOLETO LAVAIN</t>
        </is>
      </c>
      <c r="G115" s="344" t="inlineStr">
        <is>
          <t>CEDULAS DE IDENTIDAD</t>
        </is>
      </c>
      <c r="H115" s="341" t="n"/>
      <c r="I115" s="339" t="inlineStr">
        <is>
          <t>H5-P1</t>
        </is>
      </c>
      <c r="J115" s="339" t="n">
        <v>2505141</v>
      </c>
      <c r="K115" s="340" t="n"/>
      <c r="L115" s="341" t="n"/>
      <c r="M115" s="339" t="n">
        <v>2505154</v>
      </c>
      <c r="N115" s="339" t="n">
        <v>14</v>
      </c>
      <c r="O115" s="340" t="n"/>
      <c r="P115" s="341" t="n"/>
      <c r="Q115" s="339" t="n">
        <v>2505141</v>
      </c>
      <c r="R115" s="339" t="n">
        <v>2505154</v>
      </c>
      <c r="S115" s="341" t="n"/>
      <c r="T115" s="346" t="n">
        <v>14</v>
      </c>
      <c r="U115" s="341" t="n"/>
      <c r="V115" s="339" t="n"/>
      <c r="W115" s="339" t="n"/>
      <c r="X115" s="339" t="n"/>
      <c r="Y115" s="339" t="n"/>
      <c r="Z115" s="340" t="n"/>
      <c r="AA115" s="340" t="n"/>
      <c r="AB115" s="341" t="n"/>
      <c r="AC115" s="339" t="n"/>
      <c r="AD115" s="339" t="n"/>
      <c r="AE115" s="339" t="n"/>
      <c r="AF115" s="339" t="n">
        <v>14</v>
      </c>
      <c r="AG115" s="340" t="n"/>
      <c r="AH115" s="340" t="n"/>
      <c r="AI115" s="341" t="n"/>
    </row>
    <row r="116" ht="20.1" customHeight="1" s="335">
      <c r="A116" s="358" t="n"/>
      <c r="C116" s="339" t="n">
        <v>7</v>
      </c>
      <c r="D116" s="340" t="n"/>
      <c r="E116" s="341" t="n"/>
      <c r="F116" s="344" t="inlineStr">
        <is>
          <t>WILSON SOLETO LAVAIN</t>
        </is>
      </c>
      <c r="G116" s="344" t="inlineStr">
        <is>
          <t>CEDULAS DE IDENTIDAD</t>
        </is>
      </c>
      <c r="H116" s="341" t="n"/>
      <c r="I116" s="339" t="inlineStr">
        <is>
          <t>H5-P1</t>
        </is>
      </c>
      <c r="J116" s="339" t="n">
        <v>2505155</v>
      </c>
      <c r="K116" s="340" t="n"/>
      <c r="L116" s="341" t="n"/>
      <c r="M116" s="339" t="n">
        <v>2505180</v>
      </c>
      <c r="N116" s="339" t="n">
        <v>26</v>
      </c>
      <c r="O116" s="340" t="n"/>
      <c r="P116" s="341" t="n"/>
      <c r="Q116" s="339" t="n"/>
      <c r="R116" s="339" t="n"/>
      <c r="S116" s="341" t="n"/>
      <c r="T116" s="346" t="n"/>
      <c r="U116" s="341" t="n"/>
      <c r="V116" s="339" t="n"/>
      <c r="W116" s="339" t="n"/>
      <c r="X116" s="339" t="n"/>
      <c r="Y116" s="339" t="n"/>
      <c r="Z116" s="340" t="n"/>
      <c r="AA116" s="340" t="n"/>
      <c r="AB116" s="341" t="n"/>
      <c r="AC116" s="339" t="n">
        <v>2505155</v>
      </c>
      <c r="AD116" s="339" t="n">
        <v>2505180</v>
      </c>
      <c r="AE116" s="339" t="n">
        <v>26</v>
      </c>
      <c r="AF116" s="339" t="n">
        <v>26</v>
      </c>
      <c r="AG116" s="340" t="n"/>
      <c r="AH116" s="340" t="n"/>
      <c r="AI116" s="341" t="n"/>
    </row>
    <row r="117" ht="20.1" customHeight="1" s="335">
      <c r="A117" s="358" t="n"/>
      <c r="C117" s="339" t="n">
        <v>7</v>
      </c>
      <c r="D117" s="340" t="n"/>
      <c r="E117" s="341" t="n"/>
      <c r="F117" s="344" t="inlineStr">
        <is>
          <t>WILSON SOLETO LAVAIN</t>
        </is>
      </c>
      <c r="G117" s="344" t="inlineStr">
        <is>
          <t>LAMINAS PLASTICAS TIPO FUNDA -POUCHE</t>
        </is>
      </c>
      <c r="H117" s="341" t="n"/>
      <c r="I117" s="339" t="inlineStr">
        <is>
          <t>H5-P1</t>
        </is>
      </c>
      <c r="J117" s="339" t="n">
        <v>508820</v>
      </c>
      <c r="K117" s="340" t="n"/>
      <c r="L117" s="341" t="n"/>
      <c r="M117" s="339" t="n">
        <v>508834</v>
      </c>
      <c r="N117" s="339" t="n">
        <v>15</v>
      </c>
      <c r="O117" s="340" t="n"/>
      <c r="P117" s="341" t="n"/>
      <c r="Q117" s="339" t="n">
        <v>508820</v>
      </c>
      <c r="R117" s="339" t="n">
        <v>508834</v>
      </c>
      <c r="S117" s="341" t="n"/>
      <c r="T117" s="346" t="n">
        <v>15</v>
      </c>
      <c r="U117" s="341" t="n"/>
      <c r="V117" s="339" t="n"/>
      <c r="W117" s="339" t="n"/>
      <c r="X117" s="339" t="n"/>
      <c r="Y117" s="339" t="n"/>
      <c r="Z117" s="340" t="n"/>
      <c r="AA117" s="340" t="n"/>
      <c r="AB117" s="341" t="n"/>
      <c r="AC117" s="339" t="n"/>
      <c r="AD117" s="339" t="n"/>
      <c r="AE117" s="339" t="n"/>
      <c r="AF117" s="339" t="n">
        <v>15</v>
      </c>
      <c r="AG117" s="340" t="n"/>
      <c r="AH117" s="340" t="n"/>
      <c r="AI117" s="341" t="n"/>
    </row>
    <row r="118" ht="20.1" customHeight="1" s="335">
      <c r="A118" s="358" t="n"/>
      <c r="C118" s="339" t="n">
        <v>7</v>
      </c>
      <c r="D118" s="340" t="n"/>
      <c r="E118" s="341" t="n"/>
      <c r="F118" s="344" t="inlineStr">
        <is>
          <t>WILSON SOLETO LAVAIN</t>
        </is>
      </c>
      <c r="G118" s="344" t="inlineStr">
        <is>
          <t>LAMINAS PLASTICAS TIPO FUNDA -POUCHE</t>
        </is>
      </c>
      <c r="H118" s="341" t="n"/>
      <c r="I118" s="339" t="inlineStr">
        <is>
          <t>H5-P1</t>
        </is>
      </c>
      <c r="J118" s="339" t="n">
        <v>508931</v>
      </c>
      <c r="K118" s="340" t="n"/>
      <c r="L118" s="341" t="n"/>
      <c r="M118" s="339" t="n">
        <v>508967</v>
      </c>
      <c r="N118" s="339" t="n">
        <v>37</v>
      </c>
      <c r="O118" s="340" t="n"/>
      <c r="P118" s="341" t="n"/>
      <c r="Q118" s="339" t="n">
        <v>508931</v>
      </c>
      <c r="R118" s="339" t="n">
        <v>508967</v>
      </c>
      <c r="S118" s="341" t="n"/>
      <c r="T118" s="346" t="n">
        <v>37</v>
      </c>
      <c r="U118" s="341" t="n"/>
      <c r="V118" s="339" t="n"/>
      <c r="W118" s="339" t="n"/>
      <c r="X118" s="339" t="n"/>
      <c r="Y118" s="339" t="n"/>
      <c r="Z118" s="340" t="n"/>
      <c r="AA118" s="340" t="n"/>
      <c r="AB118" s="341" t="n"/>
      <c r="AC118" s="339" t="n"/>
      <c r="AD118" s="339" t="n"/>
      <c r="AE118" s="339" t="n"/>
      <c r="AF118" s="339" t="n">
        <v>37</v>
      </c>
      <c r="AG118" s="340" t="n"/>
      <c r="AH118" s="340" t="n"/>
      <c r="AI118" s="341" t="n"/>
    </row>
    <row r="119" ht="20.1" customHeight="1" s="335">
      <c r="A119" s="358" t="n"/>
      <c r="C119" s="339" t="n">
        <v>7</v>
      </c>
      <c r="D119" s="340" t="n"/>
      <c r="E119" s="341" t="n"/>
      <c r="F119" s="344" t="inlineStr">
        <is>
          <t>WILSON SOLETO LAVAIN</t>
        </is>
      </c>
      <c r="G119" s="344" t="inlineStr">
        <is>
          <t>LAMINAS PLASTICAS TIPO FUNDA -POUCHE</t>
        </is>
      </c>
      <c r="H119" s="341" t="n"/>
      <c r="I119" s="339" t="inlineStr">
        <is>
          <t>H5-P1</t>
        </is>
      </c>
      <c r="J119" s="339" t="n">
        <v>508968</v>
      </c>
      <c r="K119" s="340" t="n"/>
      <c r="L119" s="341" t="n"/>
      <c r="M119" s="339" t="n">
        <v>508970</v>
      </c>
      <c r="N119" s="339" t="n">
        <v>3</v>
      </c>
      <c r="O119" s="340" t="n"/>
      <c r="P119" s="341" t="n"/>
      <c r="Q119" s="339" t="n"/>
      <c r="R119" s="339" t="n"/>
      <c r="S119" s="341" t="n"/>
      <c r="T119" s="346" t="n"/>
      <c r="U119" s="341" t="n"/>
      <c r="V119" s="339" t="n"/>
      <c r="W119" s="339" t="n"/>
      <c r="X119" s="339" t="n"/>
      <c r="Y119" s="339" t="n"/>
      <c r="Z119" s="340" t="n"/>
      <c r="AA119" s="340" t="n"/>
      <c r="AB119" s="341" t="n"/>
      <c r="AC119" s="339" t="n">
        <v>508968</v>
      </c>
      <c r="AD119" s="339" t="n">
        <v>508970</v>
      </c>
      <c r="AE119" s="339" t="n">
        <v>3</v>
      </c>
      <c r="AF119" s="339" t="n">
        <v>3</v>
      </c>
      <c r="AG119" s="340" t="n"/>
      <c r="AH119" s="340" t="n"/>
      <c r="AI119" s="341" t="n"/>
    </row>
    <row r="120" ht="20.1" customHeight="1" s="335">
      <c r="A120" s="358" t="n"/>
      <c r="C120" s="339" t="n">
        <v>7</v>
      </c>
      <c r="D120" s="340" t="n"/>
      <c r="E120" s="341" t="n"/>
      <c r="F120" s="344" t="inlineStr">
        <is>
          <t>WILSON SOLETO LAVAIN</t>
        </is>
      </c>
      <c r="G120" s="344" t="inlineStr">
        <is>
          <t>LAMINAS PLASTICAS TIPO FUNDA -POUCHE</t>
        </is>
      </c>
      <c r="H120" s="341" t="n"/>
      <c r="I120" s="339" t="inlineStr">
        <is>
          <t>H5-P1</t>
        </is>
      </c>
      <c r="J120" s="339" t="n">
        <v>534005</v>
      </c>
      <c r="K120" s="340" t="n"/>
      <c r="L120" s="341" t="n"/>
      <c r="M120" s="339" t="n">
        <v>534021</v>
      </c>
      <c r="N120" s="339" t="n">
        <v>17</v>
      </c>
      <c r="O120" s="340" t="n"/>
      <c r="P120" s="341" t="n"/>
      <c r="Q120" s="339" t="n">
        <v>534005</v>
      </c>
      <c r="R120" s="339" t="n">
        <v>534021</v>
      </c>
      <c r="S120" s="341" t="n"/>
      <c r="T120" s="346" t="n">
        <v>17</v>
      </c>
      <c r="U120" s="341" t="n"/>
      <c r="V120" s="339" t="n"/>
      <c r="W120" s="339" t="n"/>
      <c r="X120" s="339" t="n"/>
      <c r="Y120" s="339" t="n"/>
      <c r="Z120" s="340" t="n"/>
      <c r="AA120" s="340" t="n"/>
      <c r="AB120" s="341" t="n"/>
      <c r="AC120" s="339" t="n"/>
      <c r="AD120" s="339" t="n"/>
      <c r="AE120" s="339" t="n"/>
      <c r="AF120" s="339" t="n">
        <v>17</v>
      </c>
      <c r="AG120" s="340" t="n"/>
      <c r="AH120" s="340" t="n"/>
      <c r="AI120" s="341" t="n"/>
    </row>
    <row r="121" ht="20.1" customHeight="1" s="335">
      <c r="A121" s="358" t="n"/>
      <c r="C121" s="339" t="n">
        <v>7</v>
      </c>
      <c r="D121" s="340" t="n"/>
      <c r="E121" s="341" t="n"/>
      <c r="F121" s="344" t="inlineStr">
        <is>
          <t>WILSON SOLETO LAVAIN</t>
        </is>
      </c>
      <c r="G121" s="344" t="inlineStr">
        <is>
          <t>LAMINAS PLASTICAS TIPO FUNDA -POUCHE</t>
        </is>
      </c>
      <c r="H121" s="341" t="n"/>
      <c r="I121" s="339" t="inlineStr">
        <is>
          <t>H5-P1</t>
        </is>
      </c>
      <c r="J121" s="339" t="n">
        <v>534022</v>
      </c>
      <c r="K121" s="340" t="n"/>
      <c r="L121" s="341" t="n"/>
      <c r="M121" s="339" t="n">
        <v>534044</v>
      </c>
      <c r="N121" s="339" t="n">
        <v>23</v>
      </c>
      <c r="O121" s="340" t="n"/>
      <c r="P121" s="341" t="n"/>
      <c r="Q121" s="339" t="n"/>
      <c r="R121" s="339" t="n"/>
      <c r="S121" s="341" t="n"/>
      <c r="T121" s="346" t="n"/>
      <c r="U121" s="341" t="n"/>
      <c r="V121" s="339" t="n"/>
      <c r="W121" s="339" t="n"/>
      <c r="X121" s="339" t="n"/>
      <c r="Y121" s="339" t="n"/>
      <c r="Z121" s="340" t="n"/>
      <c r="AA121" s="340" t="n"/>
      <c r="AB121" s="341" t="n"/>
      <c r="AC121" s="339" t="n">
        <v>534022</v>
      </c>
      <c r="AD121" s="339" t="n">
        <v>534044</v>
      </c>
      <c r="AE121" s="339" t="n">
        <v>23</v>
      </c>
      <c r="AF121" s="339" t="n">
        <v>23</v>
      </c>
      <c r="AG121" s="340" t="n"/>
      <c r="AH121" s="340" t="n"/>
      <c r="AI121" s="341" t="n"/>
    </row>
    <row r="122" ht="20.1" customHeight="1" s="335">
      <c r="A122" s="358" t="n"/>
      <c r="C122" s="339" t="n"/>
      <c r="D122" s="340" t="n"/>
      <c r="E122" s="341" t="n"/>
      <c r="F122" s="344" t="n"/>
      <c r="G122" s="344" t="n"/>
      <c r="H122" s="341" t="n"/>
      <c r="I122" s="339" t="n"/>
      <c r="J122" s="339" t="n"/>
      <c r="K122" s="340" t="n"/>
      <c r="L122" s="341" t="n"/>
      <c r="M122" s="339" t="n"/>
      <c r="N122" s="339" t="n"/>
      <c r="O122" s="340" t="n"/>
      <c r="P122" s="341" t="n"/>
      <c r="Q122" s="339" t="n"/>
      <c r="R122" s="339" t="n"/>
      <c r="S122" s="341" t="n"/>
      <c r="T122" s="346" t="n"/>
      <c r="U122" s="341" t="n"/>
      <c r="V122" s="339" t="n"/>
      <c r="W122" s="339" t="n"/>
      <c r="X122" s="339" t="n"/>
      <c r="Y122" s="339" t="n"/>
      <c r="Z122" s="340" t="n"/>
      <c r="AA122" s="340" t="n"/>
      <c r="AB122" s="341" t="n"/>
      <c r="AC122" s="339" t="n"/>
      <c r="AD122" s="339" t="n"/>
      <c r="AE122" s="339" t="n"/>
      <c r="AF122" s="345">
        <f>SUM(T113:U121)*17/2</f>
        <v/>
      </c>
      <c r="AG122" s="340" t="n"/>
      <c r="AH122" s="340" t="n"/>
      <c r="AI122" s="341" t="n"/>
    </row>
    <row r="123" ht="20.1" customHeight="1" s="335">
      <c r="A123" s="358" t="n"/>
      <c r="C123" s="339" t="n">
        <v>3</v>
      </c>
      <c r="D123" s="340" t="n"/>
      <c r="E123" s="341" t="n"/>
      <c r="F123" s="344" t="inlineStr">
        <is>
          <t>YANINE MARISEL FRANCO OVANDO</t>
        </is>
      </c>
      <c r="G123" s="344" t="inlineStr">
        <is>
          <t>CEDULAS DE IDENTIDAD</t>
        </is>
      </c>
      <c r="H123" s="341" t="n"/>
      <c r="I123" s="339" t="inlineStr">
        <is>
          <t>H5-P1</t>
        </is>
      </c>
      <c r="J123" s="339" t="n">
        <v>2347790</v>
      </c>
      <c r="K123" s="340" t="n"/>
      <c r="L123" s="341" t="n"/>
      <c r="M123" s="339" t="n">
        <v>2347812</v>
      </c>
      <c r="N123" s="339" t="n">
        <v>23</v>
      </c>
      <c r="O123" s="340" t="n"/>
      <c r="P123" s="341" t="n"/>
      <c r="Q123" s="339" t="n">
        <v>2347790</v>
      </c>
      <c r="R123" s="339" t="n">
        <v>2347812</v>
      </c>
      <c r="S123" s="341" t="n"/>
      <c r="T123" s="346" t="n">
        <v>23</v>
      </c>
      <c r="U123" s="341" t="n"/>
      <c r="V123" s="339" t="n"/>
      <c r="W123" s="339" t="n"/>
      <c r="X123" s="339" t="n"/>
      <c r="Y123" s="339" t="n"/>
      <c r="Z123" s="340" t="n"/>
      <c r="AA123" s="340" t="n"/>
      <c r="AB123" s="341" t="n"/>
      <c r="AC123" s="339" t="n"/>
      <c r="AD123" s="339" t="n"/>
      <c r="AE123" s="339" t="n"/>
      <c r="AF123" s="339" t="n">
        <v>23</v>
      </c>
      <c r="AG123" s="340" t="n"/>
      <c r="AH123" s="340" t="n"/>
      <c r="AI123" s="341" t="n"/>
    </row>
    <row r="124" ht="20.1" customHeight="1" s="335">
      <c r="A124" s="358" t="n"/>
      <c r="C124" s="339" t="n">
        <v>3</v>
      </c>
      <c r="D124" s="340" t="n"/>
      <c r="E124" s="341" t="n"/>
      <c r="F124" s="344" t="inlineStr">
        <is>
          <t>YANINE MARISEL FRANCO OVANDO</t>
        </is>
      </c>
      <c r="G124" s="344" t="inlineStr">
        <is>
          <t>CEDULAS DE IDENTIDAD</t>
        </is>
      </c>
      <c r="H124" s="341" t="n"/>
      <c r="I124" s="339" t="inlineStr">
        <is>
          <t>H5-P1</t>
        </is>
      </c>
      <c r="J124" s="339" t="n">
        <v>2478343</v>
      </c>
      <c r="K124" s="340" t="n"/>
      <c r="L124" s="341" t="n"/>
      <c r="M124" s="339" t="n">
        <v>2478348</v>
      </c>
      <c r="N124" s="339" t="n">
        <v>6</v>
      </c>
      <c r="O124" s="340" t="n"/>
      <c r="P124" s="341" t="n"/>
      <c r="Q124" s="339" t="n">
        <v>2478343</v>
      </c>
      <c r="R124" s="339" t="n">
        <v>2478348</v>
      </c>
      <c r="S124" s="341" t="n"/>
      <c r="T124" s="346" t="n">
        <v>6</v>
      </c>
      <c r="U124" s="341" t="n"/>
      <c r="V124" s="339" t="n"/>
      <c r="W124" s="339" t="n"/>
      <c r="X124" s="339" t="n"/>
      <c r="Y124" s="339" t="n"/>
      <c r="Z124" s="340" t="n"/>
      <c r="AA124" s="340" t="n"/>
      <c r="AB124" s="341" t="n"/>
      <c r="AC124" s="339" t="n"/>
      <c r="AD124" s="339" t="n"/>
      <c r="AE124" s="339" t="n"/>
      <c r="AF124" s="339" t="n">
        <v>6</v>
      </c>
      <c r="AG124" s="340" t="n"/>
      <c r="AH124" s="340" t="n"/>
      <c r="AI124" s="341" t="n"/>
    </row>
    <row r="125" ht="20.1" customHeight="1" s="335">
      <c r="A125" s="358" t="n"/>
      <c r="C125" s="339" t="n">
        <v>3</v>
      </c>
      <c r="D125" s="340" t="n"/>
      <c r="E125" s="341" t="n"/>
      <c r="F125" s="344" t="inlineStr">
        <is>
          <t>YANINE MARISEL FRANCO OVANDO</t>
        </is>
      </c>
      <c r="G125" s="344" t="inlineStr">
        <is>
          <t>CEDULAS DE IDENTIDAD</t>
        </is>
      </c>
      <c r="H125" s="341" t="n"/>
      <c r="I125" s="339" t="inlineStr">
        <is>
          <t>H5-P1</t>
        </is>
      </c>
      <c r="J125" s="339" t="n">
        <v>2505081</v>
      </c>
      <c r="K125" s="340" t="n"/>
      <c r="L125" s="341" t="n"/>
      <c r="M125" s="339" t="n">
        <v>2505091</v>
      </c>
      <c r="N125" s="339" t="n">
        <v>11</v>
      </c>
      <c r="O125" s="340" t="n"/>
      <c r="P125" s="341" t="n"/>
      <c r="Q125" s="339" t="n">
        <v>2505081</v>
      </c>
      <c r="R125" s="339" t="n">
        <v>2505091</v>
      </c>
      <c r="S125" s="341" t="n"/>
      <c r="T125" s="346" t="n">
        <v>11</v>
      </c>
      <c r="U125" s="341" t="n"/>
      <c r="V125" s="339" t="n"/>
      <c r="W125" s="339" t="n"/>
      <c r="X125" s="339" t="n"/>
      <c r="Y125" s="339" t="n"/>
      <c r="Z125" s="340" t="n"/>
      <c r="AA125" s="340" t="n"/>
      <c r="AB125" s="341" t="n"/>
      <c r="AC125" s="339" t="n"/>
      <c r="AD125" s="339" t="n"/>
      <c r="AE125" s="339" t="n"/>
      <c r="AF125" s="339" t="n">
        <v>11</v>
      </c>
      <c r="AG125" s="340" t="n"/>
      <c r="AH125" s="340" t="n"/>
      <c r="AI125" s="341" t="n"/>
    </row>
    <row r="126" ht="20.1" customHeight="1" s="335">
      <c r="A126" s="358" t="n"/>
      <c r="C126" s="339" t="n">
        <v>3</v>
      </c>
      <c r="D126" s="340" t="n"/>
      <c r="E126" s="341" t="n"/>
      <c r="F126" s="344" t="inlineStr">
        <is>
          <t>YANINE MARISEL FRANCO OVANDO</t>
        </is>
      </c>
      <c r="G126" s="344" t="inlineStr">
        <is>
          <t>CEDULAS DE IDENTIDAD</t>
        </is>
      </c>
      <c r="H126" s="341" t="n"/>
      <c r="I126" s="339" t="inlineStr">
        <is>
          <t>H5-P1</t>
        </is>
      </c>
      <c r="J126" s="339" t="n">
        <v>2505092</v>
      </c>
      <c r="K126" s="340" t="n"/>
      <c r="L126" s="341" t="n"/>
      <c r="M126" s="339" t="n">
        <v>2505120</v>
      </c>
      <c r="N126" s="339" t="n">
        <v>29</v>
      </c>
      <c r="O126" s="340" t="n"/>
      <c r="P126" s="341" t="n"/>
      <c r="Q126" s="339" t="n"/>
      <c r="R126" s="339" t="n"/>
      <c r="S126" s="341" t="n"/>
      <c r="T126" s="346" t="n"/>
      <c r="U126" s="341" t="n"/>
      <c r="V126" s="339" t="n"/>
      <c r="W126" s="339" t="n"/>
      <c r="X126" s="339" t="n"/>
      <c r="Y126" s="339" t="n"/>
      <c r="Z126" s="340" t="n"/>
      <c r="AA126" s="340" t="n"/>
      <c r="AB126" s="341" t="n"/>
      <c r="AC126" s="339" t="n">
        <v>2505092</v>
      </c>
      <c r="AD126" s="339" t="n">
        <v>2505120</v>
      </c>
      <c r="AE126" s="339" t="n">
        <v>29</v>
      </c>
      <c r="AF126" s="339" t="n">
        <v>29</v>
      </c>
      <c r="AG126" s="340" t="n"/>
      <c r="AH126" s="340" t="n"/>
      <c r="AI126" s="341" t="n"/>
    </row>
    <row r="127" ht="20.1" customHeight="1" s="335">
      <c r="A127" s="358" t="n"/>
      <c r="C127" s="339" t="n">
        <v>3</v>
      </c>
      <c r="D127" s="340" t="n"/>
      <c r="E127" s="341" t="n"/>
      <c r="F127" s="344" t="inlineStr">
        <is>
          <t>YANINE MARISEL FRANCO OVANDO</t>
        </is>
      </c>
      <c r="G127" s="344" t="inlineStr">
        <is>
          <t>LAMINAS PLASTICAS TIPO FUNDA -POUCHE</t>
        </is>
      </c>
      <c r="H127" s="341" t="n"/>
      <c r="I127" s="339" t="inlineStr">
        <is>
          <t>H5-P1</t>
        </is>
      </c>
      <c r="J127" s="339" t="n">
        <v>507825</v>
      </c>
      <c r="K127" s="340" t="n"/>
      <c r="L127" s="341" t="n"/>
      <c r="M127" s="339" t="n">
        <v>507831</v>
      </c>
      <c r="N127" s="339" t="n">
        <v>7</v>
      </c>
      <c r="O127" s="340" t="n"/>
      <c r="P127" s="341" t="n"/>
      <c r="Q127" s="339" t="n">
        <v>507825</v>
      </c>
      <c r="R127" s="339" t="n">
        <v>507831</v>
      </c>
      <c r="S127" s="341" t="n"/>
      <c r="T127" s="346" t="n">
        <v>7</v>
      </c>
      <c r="U127" s="341" t="n"/>
      <c r="V127" s="339" t="n"/>
      <c r="W127" s="339" t="n"/>
      <c r="X127" s="339" t="n"/>
      <c r="Y127" s="339" t="n"/>
      <c r="Z127" s="340" t="n"/>
      <c r="AA127" s="340" t="n"/>
      <c r="AB127" s="341" t="n"/>
      <c r="AC127" s="339" t="n"/>
      <c r="AD127" s="339" t="n"/>
      <c r="AE127" s="339" t="n"/>
      <c r="AF127" s="339" t="n">
        <v>7</v>
      </c>
      <c r="AG127" s="340" t="n"/>
      <c r="AH127" s="340" t="n"/>
      <c r="AI127" s="341" t="n"/>
    </row>
    <row r="128" ht="20.1" customHeight="1" s="335">
      <c r="A128" s="358" t="n"/>
      <c r="C128" s="339" t="n">
        <v>3</v>
      </c>
      <c r="D128" s="340" t="n"/>
      <c r="E128" s="341" t="n"/>
      <c r="F128" s="344" t="inlineStr">
        <is>
          <t>YANINE MARISEL FRANCO OVANDO</t>
        </is>
      </c>
      <c r="G128" s="344" t="inlineStr">
        <is>
          <t>LAMINAS PLASTICAS TIPO FUNDA -POUCHE</t>
        </is>
      </c>
      <c r="H128" s="341" t="n"/>
      <c r="I128" s="339" t="inlineStr">
        <is>
          <t>H5-P1</t>
        </is>
      </c>
      <c r="J128" s="339" t="n">
        <v>508759</v>
      </c>
      <c r="K128" s="340" t="n"/>
      <c r="L128" s="341" t="n"/>
      <c r="M128" s="339" t="n">
        <v>508782</v>
      </c>
      <c r="N128" s="339" t="n">
        <v>24</v>
      </c>
      <c r="O128" s="340" t="n"/>
      <c r="P128" s="341" t="n"/>
      <c r="Q128" s="339" t="n">
        <v>508759</v>
      </c>
      <c r="R128" s="339" t="n">
        <v>508782</v>
      </c>
      <c r="S128" s="341" t="n"/>
      <c r="T128" s="346" t="n">
        <v>24</v>
      </c>
      <c r="U128" s="341" t="n"/>
      <c r="V128" s="339" t="n"/>
      <c r="W128" s="339" t="n"/>
      <c r="X128" s="339" t="n"/>
      <c r="Y128" s="339" t="n"/>
      <c r="Z128" s="340" t="n"/>
      <c r="AA128" s="340" t="n"/>
      <c r="AB128" s="341" t="n"/>
      <c r="AC128" s="339" t="n"/>
      <c r="AD128" s="339" t="n"/>
      <c r="AE128" s="339" t="n"/>
      <c r="AF128" s="339" t="n">
        <v>24</v>
      </c>
      <c r="AG128" s="340" t="n"/>
      <c r="AH128" s="340" t="n"/>
      <c r="AI128" s="341" t="n"/>
    </row>
    <row r="129" ht="20.1" customHeight="1" s="335">
      <c r="A129" s="358" t="n"/>
      <c r="C129" s="339" t="n">
        <v>3</v>
      </c>
      <c r="D129" s="340" t="n"/>
      <c r="E129" s="341" t="n"/>
      <c r="F129" s="344" t="inlineStr">
        <is>
          <t>YANINE MARISEL FRANCO OVANDO</t>
        </is>
      </c>
      <c r="G129" s="344" t="inlineStr">
        <is>
          <t>LAMINAS PLASTICAS TIPO FUNDA -POUCHE</t>
        </is>
      </c>
      <c r="H129" s="341" t="n"/>
      <c r="I129" s="339" t="inlineStr">
        <is>
          <t>H5-P1</t>
        </is>
      </c>
      <c r="J129" s="339" t="n">
        <v>533945</v>
      </c>
      <c r="K129" s="340" t="n"/>
      <c r="L129" s="341" t="n"/>
      <c r="M129" s="339" t="n">
        <v>533953</v>
      </c>
      <c r="N129" s="339" t="n">
        <v>9</v>
      </c>
      <c r="O129" s="340" t="n"/>
      <c r="P129" s="341" t="n"/>
      <c r="Q129" s="339" t="n">
        <v>533945</v>
      </c>
      <c r="R129" s="339" t="n">
        <v>533953</v>
      </c>
      <c r="S129" s="341" t="n"/>
      <c r="T129" s="346" t="n">
        <v>9</v>
      </c>
      <c r="U129" s="341" t="n"/>
      <c r="V129" s="339" t="n"/>
      <c r="W129" s="339" t="n"/>
      <c r="X129" s="339" t="n"/>
      <c r="Y129" s="339" t="n"/>
      <c r="Z129" s="340" t="n"/>
      <c r="AA129" s="340" t="n"/>
      <c r="AB129" s="341" t="n"/>
      <c r="AC129" s="339" t="n"/>
      <c r="AD129" s="339" t="n"/>
      <c r="AE129" s="339" t="n"/>
      <c r="AF129" s="339" t="n">
        <v>9</v>
      </c>
      <c r="AG129" s="340" t="n"/>
      <c r="AH129" s="340" t="n"/>
      <c r="AI129" s="341" t="n"/>
    </row>
    <row r="130" ht="20.1" customHeight="1" s="335">
      <c r="A130" s="358" t="n"/>
      <c r="C130" s="339" t="n">
        <v>3</v>
      </c>
      <c r="D130" s="340" t="n"/>
      <c r="E130" s="341" t="n"/>
      <c r="F130" s="344" t="inlineStr">
        <is>
          <t>YANINE MARISEL FRANCO OVANDO</t>
        </is>
      </c>
      <c r="G130" s="344" t="inlineStr">
        <is>
          <t>LAMINAS PLASTICAS TIPO FUNDA -POUCHE</t>
        </is>
      </c>
      <c r="H130" s="341" t="n"/>
      <c r="I130" s="339" t="inlineStr">
        <is>
          <t>H5-P1</t>
        </is>
      </c>
      <c r="J130" s="339" t="n">
        <v>533954</v>
      </c>
      <c r="K130" s="340" t="n"/>
      <c r="L130" s="341" t="n"/>
      <c r="M130" s="339" t="n">
        <v>533984</v>
      </c>
      <c r="N130" s="339" t="n">
        <v>31</v>
      </c>
      <c r="O130" s="340" t="n"/>
      <c r="P130" s="341" t="n"/>
      <c r="Q130" s="339" t="n"/>
      <c r="R130" s="339" t="n"/>
      <c r="S130" s="341" t="n"/>
      <c r="T130" s="346" t="n"/>
      <c r="U130" s="341" t="n"/>
      <c r="V130" s="339" t="n"/>
      <c r="W130" s="339" t="n"/>
      <c r="X130" s="339" t="n"/>
      <c r="Y130" s="339" t="n"/>
      <c r="Z130" s="340" t="n"/>
      <c r="AA130" s="340" t="n"/>
      <c r="AB130" s="341" t="n"/>
      <c r="AC130" s="339" t="n">
        <v>533954</v>
      </c>
      <c r="AD130" s="339" t="n">
        <v>533984</v>
      </c>
      <c r="AE130" s="339" t="n">
        <v>31</v>
      </c>
      <c r="AF130" s="339" t="n">
        <v>31</v>
      </c>
      <c r="AG130" s="340" t="n"/>
      <c r="AH130" s="340" t="n"/>
      <c r="AI130" s="341" t="n"/>
    </row>
    <row r="131" ht="20.1" customHeight="1" s="335">
      <c r="A131" s="359" t="n"/>
      <c r="C131" s="339" t="n"/>
      <c r="D131" s="340" t="n"/>
      <c r="E131" s="341" t="n"/>
      <c r="F131" s="344" t="n"/>
      <c r="G131" s="344" t="n"/>
      <c r="H131" s="341" t="n"/>
      <c r="I131" s="339" t="n"/>
      <c r="J131" s="339" t="n"/>
      <c r="K131" s="340" t="n"/>
      <c r="L131" s="341" t="n"/>
      <c r="M131" s="339" t="n"/>
      <c r="N131" s="339" t="n"/>
      <c r="O131" s="340" t="n"/>
      <c r="P131" s="341" t="n"/>
      <c r="Q131" s="339" t="n"/>
      <c r="R131" s="339" t="n"/>
      <c r="S131" s="341" t="n"/>
      <c r="T131" s="346" t="n"/>
      <c r="U131" s="341" t="n"/>
      <c r="V131" s="339" t="n"/>
      <c r="W131" s="339" t="n"/>
      <c r="X131" s="339" t="n"/>
      <c r="Y131" s="339" t="n"/>
      <c r="Z131" s="340" t="n"/>
      <c r="AA131" s="340" t="n"/>
      <c r="AB131" s="341" t="n"/>
      <c r="AC131" s="339" t="n"/>
      <c r="AD131" s="339" t="n"/>
      <c r="AE131" s="339" t="n"/>
      <c r="AF131" s="345">
        <f>SUM(T123:U130)*17/2</f>
        <v/>
      </c>
      <c r="AG131" s="340" t="n"/>
      <c r="AH131" s="340" t="n"/>
      <c r="AI131" s="341" t="n"/>
    </row>
    <row r="132" ht="15" customHeight="1" s="335">
      <c r="A132" s="357" t="n"/>
      <c r="C132" s="362" t="inlineStr">
        <is>
          <t xml:space="preserve"> Fecha movimiento: 04/10/2023</t>
        </is>
      </c>
      <c r="D132" s="340" t="n"/>
      <c r="E132" s="340" t="n"/>
      <c r="F132" s="340" t="n"/>
      <c r="G132" s="340" t="n"/>
      <c r="H132" s="341" t="n"/>
      <c r="I132" s="360" t="n"/>
      <c r="J132" s="340" t="n"/>
      <c r="K132" s="340" t="n"/>
      <c r="L132" s="340" t="n"/>
      <c r="M132" s="340" t="n"/>
      <c r="N132" s="340" t="n"/>
      <c r="O132" s="340" t="n"/>
      <c r="P132" s="340" t="n"/>
      <c r="Q132" s="340" t="n"/>
      <c r="R132" s="340" t="n"/>
      <c r="S132" s="340" t="n"/>
      <c r="T132" s="340" t="n"/>
      <c r="U132" s="340" t="n"/>
      <c r="V132" s="340" t="n"/>
      <c r="W132" s="340" t="n"/>
      <c r="X132" s="340" t="n"/>
      <c r="Y132" s="340" t="n"/>
      <c r="Z132" s="340" t="n"/>
      <c r="AA132" s="340" t="n"/>
      <c r="AB132" s="340" t="n"/>
      <c r="AC132" s="340" t="n"/>
      <c r="AD132" s="340" t="n"/>
      <c r="AE132" s="340" t="n"/>
      <c r="AF132" s="340" t="n"/>
      <c r="AG132" s="340" t="n"/>
      <c r="AH132" s="340" t="n"/>
      <c r="AI132" s="341" t="n"/>
    </row>
    <row r="133" ht="20.1" customHeight="1" s="335">
      <c r="A133" s="358" t="n"/>
      <c r="C133" s="339" t="n">
        <v>2</v>
      </c>
      <c r="D133" s="340" t="n"/>
      <c r="E133" s="341" t="n"/>
      <c r="F133" s="344" t="inlineStr">
        <is>
          <t>ANELY CACERES PECHO</t>
        </is>
      </c>
      <c r="G133" s="344" t="inlineStr">
        <is>
          <t>CEDULAS DE IDENTIDAD</t>
        </is>
      </c>
      <c r="H133" s="341" t="n"/>
      <c r="I133" s="339" t="inlineStr">
        <is>
          <t>H5-P1</t>
        </is>
      </c>
      <c r="J133" s="339" t="n">
        <v>2505008</v>
      </c>
      <c r="K133" s="340" t="n"/>
      <c r="L133" s="341" t="n"/>
      <c r="M133" s="339" t="n">
        <v>2505029</v>
      </c>
      <c r="N133" s="339" t="n">
        <v>22</v>
      </c>
      <c r="O133" s="340" t="n"/>
      <c r="P133" s="341" t="n"/>
      <c r="Q133" s="339" t="n">
        <v>2505008</v>
      </c>
      <c r="R133" s="339" t="n">
        <v>2505029</v>
      </c>
      <c r="S133" s="341" t="n"/>
      <c r="T133" s="346" t="n">
        <v>22</v>
      </c>
      <c r="U133" s="341" t="n"/>
      <c r="V133" s="339" t="n"/>
      <c r="W133" s="339" t="n"/>
      <c r="X133" s="339" t="n"/>
      <c r="Y133" s="339" t="n"/>
      <c r="Z133" s="340" t="n"/>
      <c r="AA133" s="340" t="n"/>
      <c r="AB133" s="341" t="n"/>
      <c r="AC133" s="339" t="n"/>
      <c r="AD133" s="339" t="n"/>
      <c r="AE133" s="339" t="n"/>
      <c r="AF133" s="339" t="n">
        <v>22</v>
      </c>
      <c r="AG133" s="340" t="n"/>
      <c r="AH133" s="340" t="n"/>
      <c r="AI133" s="341" t="n"/>
    </row>
    <row r="134" ht="20.1" customHeight="1" s="335">
      <c r="A134" s="358" t="n"/>
      <c r="C134" s="339" t="n">
        <v>2</v>
      </c>
      <c r="D134" s="340" t="n"/>
      <c r="E134" s="341" t="n"/>
      <c r="F134" s="344" t="inlineStr">
        <is>
          <t>ANELY CACERES PECHO</t>
        </is>
      </c>
      <c r="G134" s="344" t="inlineStr">
        <is>
          <t>CEDULAS DE IDENTIDAD</t>
        </is>
      </c>
      <c r="H134" s="341" t="n"/>
      <c r="I134" s="339" t="inlineStr">
        <is>
          <t>H5-P1</t>
        </is>
      </c>
      <c r="J134" s="339" t="n">
        <v>2505030</v>
      </c>
      <c r="K134" s="340" t="n"/>
      <c r="L134" s="341" t="n"/>
      <c r="M134" s="339" t="n">
        <v>2505040</v>
      </c>
      <c r="N134" s="339" t="n">
        <v>11</v>
      </c>
      <c r="O134" s="340" t="n"/>
      <c r="P134" s="341" t="n"/>
      <c r="Q134" s="339" t="n"/>
      <c r="R134" s="339" t="n"/>
      <c r="S134" s="341" t="n"/>
      <c r="T134" s="346" t="n"/>
      <c r="U134" s="341" t="n"/>
      <c r="V134" s="339" t="n"/>
      <c r="W134" s="339" t="n"/>
      <c r="X134" s="339" t="n"/>
      <c r="Y134" s="339" t="n"/>
      <c r="Z134" s="340" t="n"/>
      <c r="AA134" s="340" t="n"/>
      <c r="AB134" s="341" t="n"/>
      <c r="AC134" s="339" t="n">
        <v>2505030</v>
      </c>
      <c r="AD134" s="339" t="n">
        <v>2505040</v>
      </c>
      <c r="AE134" s="339" t="n">
        <v>11</v>
      </c>
      <c r="AF134" s="339" t="n">
        <v>11</v>
      </c>
      <c r="AG134" s="340" t="n"/>
      <c r="AH134" s="340" t="n"/>
      <c r="AI134" s="341" t="n"/>
    </row>
    <row r="135" ht="20.1" customHeight="1" s="335">
      <c r="A135" s="358" t="n"/>
      <c r="C135" s="339" t="n">
        <v>2</v>
      </c>
      <c r="D135" s="340" t="n"/>
      <c r="E135" s="341" t="n"/>
      <c r="F135" s="344" t="inlineStr">
        <is>
          <t>ANELY CACERES PECHO</t>
        </is>
      </c>
      <c r="G135" s="344" t="inlineStr">
        <is>
          <t>LAMINAS PLASTICAS TIPO FUNDA -POUCHE</t>
        </is>
      </c>
      <c r="H135" s="341" t="n"/>
      <c r="I135" s="339" t="inlineStr">
        <is>
          <t>H5-P1</t>
        </is>
      </c>
      <c r="J135" s="339" t="n">
        <v>508972</v>
      </c>
      <c r="K135" s="340" t="n"/>
      <c r="L135" s="341" t="n"/>
      <c r="M135" s="339" t="n">
        <v>508993</v>
      </c>
      <c r="N135" s="339" t="n">
        <v>22</v>
      </c>
      <c r="O135" s="340" t="n"/>
      <c r="P135" s="341" t="n"/>
      <c r="Q135" s="339" t="n">
        <v>508972</v>
      </c>
      <c r="R135" s="339" t="n">
        <v>508993</v>
      </c>
      <c r="S135" s="341" t="n"/>
      <c r="T135" s="346" t="n">
        <v>22</v>
      </c>
      <c r="U135" s="341" t="n"/>
      <c r="V135" s="339" t="n"/>
      <c r="W135" s="339" t="n"/>
      <c r="X135" s="339" t="n"/>
      <c r="Y135" s="339" t="n"/>
      <c r="Z135" s="340" t="n"/>
      <c r="AA135" s="340" t="n"/>
      <c r="AB135" s="341" t="n"/>
      <c r="AC135" s="339" t="n"/>
      <c r="AD135" s="339" t="n"/>
      <c r="AE135" s="339" t="n"/>
      <c r="AF135" s="339" t="n">
        <v>22</v>
      </c>
      <c r="AG135" s="340" t="n"/>
      <c r="AH135" s="340" t="n"/>
      <c r="AI135" s="341" t="n"/>
    </row>
    <row r="136" ht="20.1" customHeight="1" s="335">
      <c r="A136" s="358" t="n"/>
      <c r="C136" s="339" t="n">
        <v>2</v>
      </c>
      <c r="D136" s="340" t="n"/>
      <c r="E136" s="341" t="n"/>
      <c r="F136" s="344" t="inlineStr">
        <is>
          <t>ANELY CACERES PECHO</t>
        </is>
      </c>
      <c r="G136" s="344" t="inlineStr">
        <is>
          <t>LAMINAS PLASTICAS TIPO FUNDA -POUCHE</t>
        </is>
      </c>
      <c r="H136" s="341" t="n"/>
      <c r="I136" s="339" t="inlineStr">
        <is>
          <t>H5-P1</t>
        </is>
      </c>
      <c r="J136" s="339" t="n">
        <v>508994</v>
      </c>
      <c r="K136" s="340" t="n"/>
      <c r="L136" s="341" t="n"/>
      <c r="M136" s="339" t="n">
        <v>509000</v>
      </c>
      <c r="N136" s="339" t="n">
        <v>7</v>
      </c>
      <c r="O136" s="340" t="n"/>
      <c r="P136" s="341" t="n"/>
      <c r="Q136" s="339" t="n"/>
      <c r="R136" s="339" t="n"/>
      <c r="S136" s="341" t="n"/>
      <c r="T136" s="346" t="n"/>
      <c r="U136" s="341" t="n"/>
      <c r="V136" s="339" t="n"/>
      <c r="W136" s="339" t="n"/>
      <c r="X136" s="339" t="n"/>
      <c r="Y136" s="339" t="n"/>
      <c r="Z136" s="340" t="n"/>
      <c r="AA136" s="340" t="n"/>
      <c r="AB136" s="341" t="n"/>
      <c r="AC136" s="339" t="n">
        <v>508994</v>
      </c>
      <c r="AD136" s="339" t="n">
        <v>509000</v>
      </c>
      <c r="AE136" s="339" t="n">
        <v>7</v>
      </c>
      <c r="AF136" s="339" t="n">
        <v>7</v>
      </c>
      <c r="AG136" s="340" t="n"/>
      <c r="AH136" s="340" t="n"/>
      <c r="AI136" s="341" t="n"/>
    </row>
    <row r="137" ht="20.1" customHeight="1" s="335">
      <c r="A137" s="358" t="n"/>
      <c r="C137" s="339" t="n">
        <v>2</v>
      </c>
      <c r="D137" s="340" t="n"/>
      <c r="E137" s="341" t="n"/>
      <c r="F137" s="344" t="inlineStr">
        <is>
          <t>ANELY CACERES PECHO</t>
        </is>
      </c>
      <c r="G137" s="344" t="inlineStr">
        <is>
          <t>LAMINAS PLASTICAS TIPO FUNDA -POUCHE</t>
        </is>
      </c>
      <c r="H137" s="341" t="n"/>
      <c r="I137" s="339" t="inlineStr">
        <is>
          <t>H5-P1</t>
        </is>
      </c>
      <c r="J137" s="339" t="n">
        <v>533901</v>
      </c>
      <c r="K137" s="340" t="n"/>
      <c r="L137" s="341" t="n"/>
      <c r="M137" s="339" t="n">
        <v>533904</v>
      </c>
      <c r="N137" s="339" t="n">
        <v>4</v>
      </c>
      <c r="O137" s="340" t="n"/>
      <c r="P137" s="341" t="n"/>
      <c r="Q137" s="339" t="n"/>
      <c r="R137" s="339" t="n"/>
      <c r="S137" s="341" t="n"/>
      <c r="T137" s="346" t="n"/>
      <c r="U137" s="341" t="n"/>
      <c r="V137" s="339" t="n"/>
      <c r="W137" s="339" t="n"/>
      <c r="X137" s="339" t="n"/>
      <c r="Y137" s="339" t="n"/>
      <c r="Z137" s="340" t="n"/>
      <c r="AA137" s="340" t="n"/>
      <c r="AB137" s="341" t="n"/>
      <c r="AC137" s="339" t="n">
        <v>533901</v>
      </c>
      <c r="AD137" s="339" t="n">
        <v>533904</v>
      </c>
      <c r="AE137" s="339" t="n">
        <v>4</v>
      </c>
      <c r="AF137" s="339" t="n">
        <v>4</v>
      </c>
      <c r="AG137" s="340" t="n"/>
      <c r="AH137" s="340" t="n"/>
      <c r="AI137" s="341" t="n"/>
    </row>
    <row r="138" ht="20.1" customHeight="1" s="335">
      <c r="A138" s="358" t="n"/>
      <c r="C138" s="339" t="n"/>
      <c r="D138" s="340" t="n"/>
      <c r="E138" s="341" t="n"/>
      <c r="F138" s="344" t="n"/>
      <c r="G138" s="344" t="n"/>
      <c r="H138" s="341" t="n"/>
      <c r="I138" s="339" t="n"/>
      <c r="J138" s="339" t="n"/>
      <c r="K138" s="340" t="n"/>
      <c r="L138" s="341" t="n"/>
      <c r="M138" s="339" t="n"/>
      <c r="N138" s="339" t="n"/>
      <c r="O138" s="340" t="n"/>
      <c r="P138" s="341" t="n"/>
      <c r="Q138" s="339" t="n"/>
      <c r="R138" s="339" t="n"/>
      <c r="S138" s="341" t="n"/>
      <c r="T138" s="346" t="n"/>
      <c r="U138" s="341" t="n"/>
      <c r="V138" s="339" t="n"/>
      <c r="W138" s="339" t="n"/>
      <c r="X138" s="339" t="n"/>
      <c r="Y138" s="339" t="n"/>
      <c r="Z138" s="340" t="n"/>
      <c r="AA138" s="340" t="n"/>
      <c r="AB138" s="341" t="n"/>
      <c r="AC138" s="339" t="n"/>
      <c r="AD138" s="339" t="n"/>
      <c r="AE138" s="339" t="n"/>
      <c r="AF138" s="345">
        <f>SUM(T133:U137)*17/2</f>
        <v/>
      </c>
      <c r="AG138" s="340" t="n"/>
      <c r="AH138" s="340" t="n"/>
      <c r="AI138" s="341" t="n"/>
    </row>
    <row r="139" ht="20.1" customHeight="1" s="335">
      <c r="A139" s="358" t="n"/>
      <c r="C139" s="339" t="n">
        <v>5</v>
      </c>
      <c r="D139" s="340" t="n"/>
      <c r="E139" s="341" t="n"/>
      <c r="F139" s="344" t="inlineStr">
        <is>
          <t>MIGUEL ANGEL GARCIA ORTEGA</t>
        </is>
      </c>
      <c r="G139" s="344" t="inlineStr">
        <is>
          <t>CEDULAS DE IDENTIDAD</t>
        </is>
      </c>
      <c r="H139" s="341" t="n"/>
      <c r="I139" s="339" t="inlineStr">
        <is>
          <t>H5-P1</t>
        </is>
      </c>
      <c r="J139" s="339" t="n">
        <v>2505188</v>
      </c>
      <c r="K139" s="340" t="n"/>
      <c r="L139" s="341" t="n"/>
      <c r="M139" s="339" t="n">
        <v>2505220</v>
      </c>
      <c r="N139" s="339" t="n">
        <v>33</v>
      </c>
      <c r="O139" s="340" t="n"/>
      <c r="P139" s="341" t="n"/>
      <c r="Q139" s="339" t="n">
        <v>2505188</v>
      </c>
      <c r="R139" s="339" t="n">
        <v>2505220</v>
      </c>
      <c r="S139" s="341" t="n"/>
      <c r="T139" s="346" t="n">
        <v>33</v>
      </c>
      <c r="U139" s="341" t="n"/>
      <c r="V139" s="339" t="n"/>
      <c r="W139" s="339" t="n"/>
      <c r="X139" s="339" t="n"/>
      <c r="Y139" s="339" t="n"/>
      <c r="Z139" s="340" t="n"/>
      <c r="AA139" s="340" t="n"/>
      <c r="AB139" s="341" t="n"/>
      <c r="AC139" s="339" t="n"/>
      <c r="AD139" s="339" t="n"/>
      <c r="AE139" s="339" t="n"/>
      <c r="AF139" s="339" t="n">
        <v>33</v>
      </c>
      <c r="AG139" s="340" t="n"/>
      <c r="AH139" s="340" t="n"/>
      <c r="AI139" s="341" t="n"/>
    </row>
    <row r="140" ht="20.1" customHeight="1" s="335">
      <c r="A140" s="358" t="n"/>
      <c r="C140" s="339" t="n">
        <v>5</v>
      </c>
      <c r="D140" s="340" t="n"/>
      <c r="E140" s="341" t="n"/>
      <c r="F140" s="344" t="inlineStr">
        <is>
          <t>MIGUEL ANGEL GARCIA ORTEGA</t>
        </is>
      </c>
      <c r="G140" s="344" t="inlineStr">
        <is>
          <t>CEDULAS DE IDENTIDAD</t>
        </is>
      </c>
      <c r="H140" s="341" t="n"/>
      <c r="I140" s="339" t="inlineStr">
        <is>
          <t>H5-P1</t>
        </is>
      </c>
      <c r="J140" s="339" t="n">
        <v>2505301</v>
      </c>
      <c r="K140" s="340" t="n"/>
      <c r="L140" s="341" t="n"/>
      <c r="M140" s="339" t="n">
        <v>2505323</v>
      </c>
      <c r="N140" s="339" t="n">
        <v>23</v>
      </c>
      <c r="O140" s="340" t="n"/>
      <c r="P140" s="341" t="n"/>
      <c r="Q140" s="339" t="n">
        <v>2505301</v>
      </c>
      <c r="R140" s="339" t="n">
        <v>2505323</v>
      </c>
      <c r="S140" s="341" t="n"/>
      <c r="T140" s="346" t="n">
        <v>23</v>
      </c>
      <c r="U140" s="341" t="n"/>
      <c r="V140" s="339" t="n"/>
      <c r="W140" s="339" t="n"/>
      <c r="X140" s="339" t="n"/>
      <c r="Y140" s="339" t="n"/>
      <c r="Z140" s="340" t="n"/>
      <c r="AA140" s="340" t="n"/>
      <c r="AB140" s="341" t="n"/>
      <c r="AC140" s="339" t="n"/>
      <c r="AD140" s="339" t="n"/>
      <c r="AE140" s="339" t="n"/>
      <c r="AF140" s="339" t="n">
        <v>23</v>
      </c>
      <c r="AG140" s="340" t="n"/>
      <c r="AH140" s="340" t="n"/>
      <c r="AI140" s="341" t="n"/>
    </row>
    <row r="141" ht="20.1" customHeight="1" s="335">
      <c r="A141" s="358" t="n"/>
      <c r="C141" s="339" t="n">
        <v>5</v>
      </c>
      <c r="D141" s="340" t="n"/>
      <c r="E141" s="341" t="n"/>
      <c r="F141" s="344" t="inlineStr">
        <is>
          <t>MIGUEL ANGEL GARCIA ORTEGA</t>
        </is>
      </c>
      <c r="G141" s="344" t="inlineStr">
        <is>
          <t>CEDULAS DE IDENTIDAD</t>
        </is>
      </c>
      <c r="H141" s="341" t="n"/>
      <c r="I141" s="339" t="inlineStr">
        <is>
          <t>H5-P1</t>
        </is>
      </c>
      <c r="J141" s="339" t="n">
        <v>2505324</v>
      </c>
      <c r="K141" s="340" t="n"/>
      <c r="L141" s="341" t="n"/>
      <c r="M141" s="339" t="n">
        <v>2505340</v>
      </c>
      <c r="N141" s="339" t="n">
        <v>17</v>
      </c>
      <c r="O141" s="340" t="n"/>
      <c r="P141" s="341" t="n"/>
      <c r="Q141" s="339" t="n"/>
      <c r="R141" s="339" t="n"/>
      <c r="S141" s="341" t="n"/>
      <c r="T141" s="346" t="n"/>
      <c r="U141" s="341" t="n"/>
      <c r="V141" s="339" t="n"/>
      <c r="W141" s="339" t="n"/>
      <c r="X141" s="339" t="n"/>
      <c r="Y141" s="339" t="n"/>
      <c r="Z141" s="340" t="n"/>
      <c r="AA141" s="340" t="n"/>
      <c r="AB141" s="341" t="n"/>
      <c r="AC141" s="339" t="n">
        <v>2505324</v>
      </c>
      <c r="AD141" s="339" t="n">
        <v>2505340</v>
      </c>
      <c r="AE141" s="339" t="n">
        <v>17</v>
      </c>
      <c r="AF141" s="339" t="n">
        <v>17</v>
      </c>
      <c r="AG141" s="340" t="n"/>
      <c r="AH141" s="340" t="n"/>
      <c r="AI141" s="341" t="n"/>
    </row>
    <row r="142" ht="20.1" customHeight="1" s="335">
      <c r="A142" s="358" t="n"/>
      <c r="C142" s="339" t="n">
        <v>5</v>
      </c>
      <c r="D142" s="340" t="n"/>
      <c r="E142" s="341" t="n"/>
      <c r="F142" s="344" t="inlineStr">
        <is>
          <t>MIGUEL ANGEL GARCIA ORTEGA</t>
        </is>
      </c>
      <c r="G142" s="344" t="inlineStr">
        <is>
          <t>LAMINAS PLASTICAS TIPO FUNDA -POUCHE</t>
        </is>
      </c>
      <c r="H142" s="341" t="n"/>
      <c r="I142" s="339" t="inlineStr">
        <is>
          <t>H5-P1</t>
        </is>
      </c>
      <c r="J142" s="339" t="n">
        <v>534051</v>
      </c>
      <c r="K142" s="340" t="n"/>
      <c r="L142" s="341" t="n"/>
      <c r="M142" s="339" t="n">
        <v>534084</v>
      </c>
      <c r="N142" s="339" t="n">
        <v>34</v>
      </c>
      <c r="O142" s="340" t="n"/>
      <c r="P142" s="341" t="n"/>
      <c r="Q142" s="339" t="n">
        <v>534051</v>
      </c>
      <c r="R142" s="339" t="n">
        <v>534084</v>
      </c>
      <c r="S142" s="341" t="n"/>
      <c r="T142" s="346" t="n">
        <v>34</v>
      </c>
      <c r="U142" s="341" t="n"/>
      <c r="V142" s="339" t="n"/>
      <c r="W142" s="339" t="n"/>
      <c r="X142" s="339" t="n"/>
      <c r="Y142" s="339" t="n"/>
      <c r="Z142" s="340" t="n"/>
      <c r="AA142" s="340" t="n"/>
      <c r="AB142" s="341" t="n"/>
      <c r="AC142" s="339" t="n"/>
      <c r="AD142" s="339" t="n"/>
      <c r="AE142" s="339" t="n"/>
      <c r="AF142" s="339" t="n">
        <v>34</v>
      </c>
      <c r="AG142" s="340" t="n"/>
      <c r="AH142" s="340" t="n"/>
      <c r="AI142" s="341" t="n"/>
    </row>
    <row r="143" ht="20.1" customHeight="1" s="335">
      <c r="A143" s="358" t="n"/>
      <c r="C143" s="339" t="n">
        <v>5</v>
      </c>
      <c r="D143" s="340" t="n"/>
      <c r="E143" s="341" t="n"/>
      <c r="F143" s="344" t="inlineStr">
        <is>
          <t>MIGUEL ANGEL GARCIA ORTEGA</t>
        </is>
      </c>
      <c r="G143" s="344" t="inlineStr">
        <is>
          <t>LAMINAS PLASTICAS TIPO FUNDA -POUCHE</t>
        </is>
      </c>
      <c r="H143" s="341" t="n"/>
      <c r="I143" s="339" t="inlineStr">
        <is>
          <t>H5-P1</t>
        </is>
      </c>
      <c r="J143" s="339" t="n">
        <v>534163</v>
      </c>
      <c r="K143" s="340" t="n"/>
      <c r="L143" s="341" t="n"/>
      <c r="M143" s="339" t="n">
        <v>534184</v>
      </c>
      <c r="N143" s="339" t="n">
        <v>22</v>
      </c>
      <c r="O143" s="340" t="n"/>
      <c r="P143" s="341" t="n"/>
      <c r="Q143" s="339" t="n">
        <v>534163</v>
      </c>
      <c r="R143" s="339" t="n">
        <v>534184</v>
      </c>
      <c r="S143" s="341" t="n"/>
      <c r="T143" s="346" t="n">
        <v>22</v>
      </c>
      <c r="U143" s="341" t="n"/>
      <c r="V143" s="339" t="n"/>
      <c r="W143" s="339" t="n"/>
      <c r="X143" s="339" t="n"/>
      <c r="Y143" s="339" t="n"/>
      <c r="Z143" s="340" t="n"/>
      <c r="AA143" s="340" t="n"/>
      <c r="AB143" s="341" t="n"/>
      <c r="AC143" s="339" t="n"/>
      <c r="AD143" s="339" t="n"/>
      <c r="AE143" s="339" t="n"/>
      <c r="AF143" s="339" t="n">
        <v>22</v>
      </c>
      <c r="AG143" s="340" t="n"/>
      <c r="AH143" s="340" t="n"/>
      <c r="AI143" s="341" t="n"/>
    </row>
    <row r="144" ht="20.1" customHeight="1" s="335">
      <c r="A144" s="358" t="n"/>
      <c r="C144" s="339" t="n">
        <v>5</v>
      </c>
      <c r="D144" s="340" t="n"/>
      <c r="E144" s="341" t="n"/>
      <c r="F144" s="344" t="inlineStr">
        <is>
          <t>MIGUEL ANGEL GARCIA ORTEGA</t>
        </is>
      </c>
      <c r="G144" s="344" t="inlineStr">
        <is>
          <t>LAMINAS PLASTICAS TIPO FUNDA -POUCHE</t>
        </is>
      </c>
      <c r="H144" s="341" t="n"/>
      <c r="I144" s="339" t="inlineStr">
        <is>
          <t>H5-P1</t>
        </is>
      </c>
      <c r="J144" s="339" t="n">
        <v>534185</v>
      </c>
      <c r="K144" s="340" t="n"/>
      <c r="L144" s="341" t="n"/>
      <c r="M144" s="339" t="n">
        <v>534201</v>
      </c>
      <c r="N144" s="339" t="n">
        <v>17</v>
      </c>
      <c r="O144" s="340" t="n"/>
      <c r="P144" s="341" t="n"/>
      <c r="Q144" s="339" t="n"/>
      <c r="R144" s="339" t="n"/>
      <c r="S144" s="341" t="n"/>
      <c r="T144" s="346" t="n"/>
      <c r="U144" s="341" t="n"/>
      <c r="V144" s="339" t="n"/>
      <c r="W144" s="339" t="n"/>
      <c r="X144" s="339" t="n"/>
      <c r="Y144" s="339" t="n"/>
      <c r="Z144" s="340" t="n"/>
      <c r="AA144" s="340" t="n"/>
      <c r="AB144" s="341" t="n"/>
      <c r="AC144" s="339" t="n">
        <v>534185</v>
      </c>
      <c r="AD144" s="339" t="n">
        <v>534201</v>
      </c>
      <c r="AE144" s="339" t="n">
        <v>17</v>
      </c>
      <c r="AF144" s="339" t="n">
        <v>17</v>
      </c>
      <c r="AG144" s="340" t="n"/>
      <c r="AH144" s="340" t="n"/>
      <c r="AI144" s="341" t="n"/>
    </row>
    <row r="145" ht="20.1" customHeight="1" s="335">
      <c r="A145" s="358" t="n"/>
      <c r="C145" s="339" t="n"/>
      <c r="D145" s="340" t="n"/>
      <c r="E145" s="341" t="n"/>
      <c r="F145" s="344" t="n"/>
      <c r="G145" s="344" t="n"/>
      <c r="H145" s="341" t="n"/>
      <c r="I145" s="339" t="n"/>
      <c r="J145" s="339" t="n"/>
      <c r="K145" s="340" t="n"/>
      <c r="L145" s="341" t="n"/>
      <c r="M145" s="339" t="n"/>
      <c r="N145" s="339" t="n"/>
      <c r="O145" s="340" t="n"/>
      <c r="P145" s="341" t="n"/>
      <c r="Q145" s="339" t="n"/>
      <c r="R145" s="339" t="n"/>
      <c r="S145" s="341" t="n"/>
      <c r="T145" s="346" t="n"/>
      <c r="U145" s="341" t="n"/>
      <c r="V145" s="339" t="n"/>
      <c r="W145" s="339" t="n"/>
      <c r="X145" s="339" t="n"/>
      <c r="Y145" s="339" t="n"/>
      <c r="Z145" s="340" t="n"/>
      <c r="AA145" s="340" t="n"/>
      <c r="AB145" s="341" t="n"/>
      <c r="AC145" s="339" t="n"/>
      <c r="AD145" s="339" t="n"/>
      <c r="AE145" s="339" t="n"/>
      <c r="AF145" s="345">
        <f>SUM(T139:U144)*17/2</f>
        <v/>
      </c>
      <c r="AG145" s="340" t="n"/>
      <c r="AH145" s="340" t="n"/>
      <c r="AI145" s="341" t="n"/>
    </row>
    <row r="146" ht="20.1" customHeight="1" s="335">
      <c r="A146" s="358" t="n"/>
      <c r="C146" s="339" t="n">
        <v>1</v>
      </c>
      <c r="D146" s="340" t="n"/>
      <c r="E146" s="341" t="n"/>
      <c r="F146" s="344" t="inlineStr">
        <is>
          <t>VERONICA MEDRANO ARIAS</t>
        </is>
      </c>
      <c r="G146" s="344" t="inlineStr">
        <is>
          <t>CEDULAS DE IDENTIDAD</t>
        </is>
      </c>
      <c r="H146" s="341" t="n"/>
      <c r="I146" s="339" t="inlineStr">
        <is>
          <t>H5-P1</t>
        </is>
      </c>
      <c r="J146" s="339" t="n">
        <v>2505047</v>
      </c>
      <c r="K146" s="340" t="n"/>
      <c r="L146" s="341" t="n"/>
      <c r="M146" s="339" t="n">
        <v>2505077</v>
      </c>
      <c r="N146" s="339" t="n">
        <v>31</v>
      </c>
      <c r="O146" s="340" t="n"/>
      <c r="P146" s="341" t="n"/>
      <c r="Q146" s="339" t="n">
        <v>2505047</v>
      </c>
      <c r="R146" s="339" t="n">
        <v>2505077</v>
      </c>
      <c r="S146" s="341" t="n"/>
      <c r="T146" s="346" t="n">
        <v>31</v>
      </c>
      <c r="U146" s="341" t="n"/>
      <c r="V146" s="339" t="n"/>
      <c r="W146" s="339" t="n"/>
      <c r="X146" s="339" t="n"/>
      <c r="Y146" s="339" t="n"/>
      <c r="Z146" s="340" t="n"/>
      <c r="AA146" s="340" t="n"/>
      <c r="AB146" s="341" t="n"/>
      <c r="AC146" s="339" t="n"/>
      <c r="AD146" s="339" t="n"/>
      <c r="AE146" s="339" t="n"/>
      <c r="AF146" s="339" t="n">
        <v>31</v>
      </c>
      <c r="AG146" s="340" t="n"/>
      <c r="AH146" s="340" t="n"/>
      <c r="AI146" s="341" t="n"/>
    </row>
    <row r="147" ht="20.1" customHeight="1" s="335">
      <c r="A147" s="358" t="n"/>
      <c r="C147" s="339" t="n">
        <v>1</v>
      </c>
      <c r="D147" s="340" t="n"/>
      <c r="E147" s="341" t="n"/>
      <c r="F147" s="344" t="inlineStr">
        <is>
          <t>VERONICA MEDRANO ARIAS</t>
        </is>
      </c>
      <c r="G147" s="344" t="inlineStr">
        <is>
          <t>CEDULAS DE IDENTIDAD</t>
        </is>
      </c>
      <c r="H147" s="341" t="n"/>
      <c r="I147" s="339" t="inlineStr">
        <is>
          <t>H5-P1</t>
        </is>
      </c>
      <c r="J147" s="339" t="n">
        <v>2505078</v>
      </c>
      <c r="K147" s="340" t="n"/>
      <c r="L147" s="341" t="n"/>
      <c r="M147" s="339" t="n">
        <v>2505079</v>
      </c>
      <c r="N147" s="339" t="n">
        <v>2</v>
      </c>
      <c r="O147" s="340" t="n"/>
      <c r="P147" s="341" t="n"/>
      <c r="Q147" s="339" t="n"/>
      <c r="R147" s="339" t="n"/>
      <c r="S147" s="341" t="n"/>
      <c r="T147" s="346" t="n"/>
      <c r="U147" s="341" t="n"/>
      <c r="V147" s="339" t="n">
        <v>2505078</v>
      </c>
      <c r="W147" s="339" t="n">
        <v>2505078</v>
      </c>
      <c r="X147" s="339" t="n">
        <v>1</v>
      </c>
      <c r="Y147" s="339" t="inlineStr">
        <is>
          <t>ERROR DE IMPRESIÓN</t>
        </is>
      </c>
      <c r="Z147" s="340" t="n"/>
      <c r="AA147" s="340" t="n"/>
      <c r="AB147" s="341" t="n"/>
      <c r="AC147" s="339" t="n"/>
      <c r="AD147" s="339" t="n"/>
      <c r="AE147" s="339" t="n"/>
      <c r="AF147" s="339" t="n">
        <v>1</v>
      </c>
      <c r="AG147" s="340" t="n"/>
      <c r="AH147" s="340" t="n"/>
      <c r="AI147" s="341" t="n"/>
    </row>
    <row r="148" ht="20.1" customHeight="1" s="335">
      <c r="A148" s="358" t="n"/>
      <c r="C148" s="339" t="n">
        <v>1</v>
      </c>
      <c r="D148" s="340" t="n"/>
      <c r="E148" s="341" t="n"/>
      <c r="F148" s="344" t="inlineStr">
        <is>
          <t>VERONICA MEDRANO ARIAS</t>
        </is>
      </c>
      <c r="G148" s="344" t="inlineStr">
        <is>
          <t>CEDULAS DE IDENTIDAD</t>
        </is>
      </c>
      <c r="H148" s="341" t="n"/>
      <c r="I148" s="339" t="n"/>
      <c r="J148" s="339" t="n"/>
      <c r="K148" s="340" t="n"/>
      <c r="L148" s="341" t="n"/>
      <c r="M148" s="339" t="n"/>
      <c r="N148" s="339" t="n"/>
      <c r="O148" s="340" t="n"/>
      <c r="P148" s="341" t="n"/>
      <c r="Q148" s="339" t="n"/>
      <c r="R148" s="339" t="n"/>
      <c r="S148" s="341" t="n"/>
      <c r="T148" s="346" t="n"/>
      <c r="U148" s="341" t="n"/>
      <c r="V148" s="339" t="n">
        <v>2505079</v>
      </c>
      <c r="W148" s="339" t="n">
        <v>2505079</v>
      </c>
      <c r="X148" s="339" t="n">
        <v>1</v>
      </c>
      <c r="Y148" s="339" t="inlineStr">
        <is>
          <t>ERROR DE IMPRESIÓN</t>
        </is>
      </c>
      <c r="Z148" s="340" t="n"/>
      <c r="AA148" s="340" t="n"/>
      <c r="AB148" s="341" t="n"/>
      <c r="AC148" s="339" t="n"/>
      <c r="AD148" s="339" t="n"/>
      <c r="AE148" s="339" t="n"/>
      <c r="AF148" s="339" t="n">
        <v>1</v>
      </c>
      <c r="AG148" s="340" t="n"/>
      <c r="AH148" s="340" t="n"/>
      <c r="AI148" s="341" t="n"/>
    </row>
    <row r="149" ht="20.1" customHeight="1" s="335">
      <c r="A149" s="358" t="n"/>
      <c r="C149" s="339" t="n">
        <v>1</v>
      </c>
      <c r="D149" s="340" t="n"/>
      <c r="E149" s="341" t="n"/>
      <c r="F149" s="344" t="inlineStr">
        <is>
          <t>VERONICA MEDRANO ARIAS</t>
        </is>
      </c>
      <c r="G149" s="344" t="inlineStr">
        <is>
          <t>CEDULAS DE IDENTIDAD</t>
        </is>
      </c>
      <c r="H149" s="341" t="n"/>
      <c r="I149" s="339" t="inlineStr">
        <is>
          <t>H5-P1</t>
        </is>
      </c>
      <c r="J149" s="339" t="n">
        <v>2505080</v>
      </c>
      <c r="K149" s="340" t="n"/>
      <c r="L149" s="341" t="n"/>
      <c r="M149" s="339" t="n">
        <v>2505080</v>
      </c>
      <c r="N149" s="339" t="n">
        <v>1</v>
      </c>
      <c r="O149" s="340" t="n"/>
      <c r="P149" s="341" t="n"/>
      <c r="Q149" s="339" t="n">
        <v>2505080</v>
      </c>
      <c r="R149" s="339" t="n">
        <v>2505080</v>
      </c>
      <c r="S149" s="341" t="n"/>
      <c r="T149" s="346" t="n">
        <v>1</v>
      </c>
      <c r="U149" s="341" t="n"/>
      <c r="V149" s="339" t="n"/>
      <c r="W149" s="339" t="n"/>
      <c r="X149" s="339" t="n"/>
      <c r="Y149" s="339" t="n"/>
      <c r="Z149" s="340" t="n"/>
      <c r="AA149" s="340" t="n"/>
      <c r="AB149" s="341" t="n"/>
      <c r="AC149" s="339" t="n"/>
      <c r="AD149" s="339" t="n"/>
      <c r="AE149" s="339" t="n"/>
      <c r="AF149" s="339" t="n">
        <v>1</v>
      </c>
      <c r="AG149" s="340" t="n"/>
      <c r="AH149" s="340" t="n"/>
      <c r="AI149" s="341" t="n"/>
    </row>
    <row r="150" ht="20.1" customHeight="1" s="335">
      <c r="A150" s="358" t="n"/>
      <c r="C150" s="339" t="n">
        <v>1</v>
      </c>
      <c r="D150" s="340" t="n"/>
      <c r="E150" s="341" t="n"/>
      <c r="F150" s="344" t="inlineStr">
        <is>
          <t>VERONICA MEDRANO ARIAS</t>
        </is>
      </c>
      <c r="G150" s="344" t="inlineStr">
        <is>
          <t>CEDULAS DE IDENTIDAD</t>
        </is>
      </c>
      <c r="H150" s="341" t="n"/>
      <c r="I150" s="339" t="inlineStr">
        <is>
          <t>H5-P1</t>
        </is>
      </c>
      <c r="J150" s="339" t="n">
        <v>2505221</v>
      </c>
      <c r="K150" s="340" t="n"/>
      <c r="L150" s="341" t="n"/>
      <c r="M150" s="339" t="n">
        <v>2505255</v>
      </c>
      <c r="N150" s="339" t="n">
        <v>35</v>
      </c>
      <c r="O150" s="340" t="n"/>
      <c r="P150" s="341" t="n"/>
      <c r="Q150" s="339" t="n">
        <v>2505221</v>
      </c>
      <c r="R150" s="339" t="n">
        <v>2505255</v>
      </c>
      <c r="S150" s="341" t="n"/>
      <c r="T150" s="346" t="n">
        <v>35</v>
      </c>
      <c r="U150" s="341" t="n"/>
      <c r="V150" s="339" t="n"/>
      <c r="W150" s="339" t="n"/>
      <c r="X150" s="339" t="n"/>
      <c r="Y150" s="339" t="n"/>
      <c r="Z150" s="340" t="n"/>
      <c r="AA150" s="340" t="n"/>
      <c r="AB150" s="341" t="n"/>
      <c r="AC150" s="339" t="n"/>
      <c r="AD150" s="339" t="n"/>
      <c r="AE150" s="339" t="n"/>
      <c r="AF150" s="339" t="n">
        <v>35</v>
      </c>
      <c r="AG150" s="340" t="n"/>
      <c r="AH150" s="340" t="n"/>
      <c r="AI150" s="341" t="n"/>
    </row>
    <row r="151" ht="20.1" customHeight="1" s="335">
      <c r="A151" s="358" t="n"/>
      <c r="C151" s="339" t="n">
        <v>1</v>
      </c>
      <c r="D151" s="340" t="n"/>
      <c r="E151" s="341" t="n"/>
      <c r="F151" s="344" t="inlineStr">
        <is>
          <t>VERONICA MEDRANO ARIAS</t>
        </is>
      </c>
      <c r="G151" s="344" t="inlineStr">
        <is>
          <t>CEDULAS DE IDENTIDAD</t>
        </is>
      </c>
      <c r="H151" s="341" t="n"/>
      <c r="I151" s="339" t="inlineStr">
        <is>
          <t>H5-P1</t>
        </is>
      </c>
      <c r="J151" s="339" t="n">
        <v>2505256</v>
      </c>
      <c r="K151" s="340" t="n"/>
      <c r="L151" s="341" t="n"/>
      <c r="M151" s="339" t="n">
        <v>2505260</v>
      </c>
      <c r="N151" s="339" t="n">
        <v>5</v>
      </c>
      <c r="O151" s="340" t="n"/>
      <c r="P151" s="341" t="n"/>
      <c r="Q151" s="339" t="n"/>
      <c r="R151" s="339" t="n"/>
      <c r="S151" s="341" t="n"/>
      <c r="T151" s="346" t="n"/>
      <c r="U151" s="341" t="n"/>
      <c r="V151" s="339" t="n"/>
      <c r="W151" s="339" t="n"/>
      <c r="X151" s="339" t="n"/>
      <c r="Y151" s="339" t="n"/>
      <c r="Z151" s="340" t="n"/>
      <c r="AA151" s="340" t="n"/>
      <c r="AB151" s="341" t="n"/>
      <c r="AC151" s="339" t="n">
        <v>2505256</v>
      </c>
      <c r="AD151" s="339" t="n">
        <v>2505260</v>
      </c>
      <c r="AE151" s="339" t="n">
        <v>5</v>
      </c>
      <c r="AF151" s="339" t="n">
        <v>5</v>
      </c>
      <c r="AG151" s="340" t="n"/>
      <c r="AH151" s="340" t="n"/>
      <c r="AI151" s="341" t="n"/>
    </row>
    <row r="152" ht="20.1" customHeight="1" s="335">
      <c r="A152" s="358" t="n"/>
      <c r="C152" s="339" t="n">
        <v>1</v>
      </c>
      <c r="D152" s="340" t="n"/>
      <c r="E152" s="341" t="n"/>
      <c r="F152" s="344" t="inlineStr">
        <is>
          <t>VERONICA MEDRANO ARIAS</t>
        </is>
      </c>
      <c r="G152" s="344" t="inlineStr">
        <is>
          <t>LAMINAS PLASTICAS TIPO FUNDA -POUCHE</t>
        </is>
      </c>
      <c r="H152" s="341" t="n"/>
      <c r="I152" s="339" t="inlineStr">
        <is>
          <t>H5-P1</t>
        </is>
      </c>
      <c r="J152" s="339" t="n">
        <v>533911</v>
      </c>
      <c r="K152" s="340" t="n"/>
      <c r="L152" s="341" t="n"/>
      <c r="M152" s="339" t="n">
        <v>533944</v>
      </c>
      <c r="N152" s="339" t="n">
        <v>34</v>
      </c>
      <c r="O152" s="340" t="n"/>
      <c r="P152" s="341" t="n"/>
      <c r="Q152" s="339" t="n">
        <v>533911</v>
      </c>
      <c r="R152" s="339" t="n">
        <v>533944</v>
      </c>
      <c r="S152" s="341" t="n"/>
      <c r="T152" s="346" t="n">
        <v>34</v>
      </c>
      <c r="U152" s="341" t="n"/>
      <c r="V152" s="339" t="n"/>
      <c r="W152" s="339" t="n"/>
      <c r="X152" s="339" t="n"/>
      <c r="Y152" s="339" t="n"/>
      <c r="Z152" s="340" t="n"/>
      <c r="AA152" s="340" t="n"/>
      <c r="AB152" s="341" t="n"/>
      <c r="AC152" s="339" t="n"/>
      <c r="AD152" s="339" t="n"/>
      <c r="AE152" s="339" t="n"/>
      <c r="AF152" s="339" t="n">
        <v>34</v>
      </c>
      <c r="AG152" s="340" t="n"/>
      <c r="AH152" s="340" t="n"/>
      <c r="AI152" s="341" t="n"/>
    </row>
    <row r="153" ht="20.1" customHeight="1" s="335">
      <c r="A153" s="358" t="n"/>
      <c r="C153" s="339" t="n">
        <v>1</v>
      </c>
      <c r="D153" s="340" t="n"/>
      <c r="E153" s="341" t="n"/>
      <c r="F153" s="344" t="inlineStr">
        <is>
          <t>VERONICA MEDRANO ARIAS</t>
        </is>
      </c>
      <c r="G153" s="344" t="inlineStr">
        <is>
          <t>LAMINAS PLASTICAS TIPO FUNDA -POUCHE</t>
        </is>
      </c>
      <c r="H153" s="341" t="n"/>
      <c r="I153" s="339" t="inlineStr">
        <is>
          <t>H5-P1</t>
        </is>
      </c>
      <c r="J153" s="339" t="n">
        <v>534085</v>
      </c>
      <c r="K153" s="340" t="n"/>
      <c r="L153" s="341" t="n"/>
      <c r="M153" s="339" t="n">
        <v>534117</v>
      </c>
      <c r="N153" s="339" t="n">
        <v>33</v>
      </c>
      <c r="O153" s="340" t="n"/>
      <c r="P153" s="341" t="n"/>
      <c r="Q153" s="339" t="n">
        <v>534085</v>
      </c>
      <c r="R153" s="339" t="n">
        <v>534117</v>
      </c>
      <c r="S153" s="341" t="n"/>
      <c r="T153" s="346" t="n">
        <v>33</v>
      </c>
      <c r="U153" s="341" t="n"/>
      <c r="V153" s="339" t="n"/>
      <c r="W153" s="339" t="n"/>
      <c r="X153" s="339" t="n"/>
      <c r="Y153" s="339" t="n"/>
      <c r="Z153" s="340" t="n"/>
      <c r="AA153" s="340" t="n"/>
      <c r="AB153" s="341" t="n"/>
      <c r="AC153" s="339" t="n"/>
      <c r="AD153" s="339" t="n"/>
      <c r="AE153" s="339" t="n"/>
      <c r="AF153" s="339" t="n">
        <v>33</v>
      </c>
      <c r="AG153" s="340" t="n"/>
      <c r="AH153" s="340" t="n"/>
      <c r="AI153" s="341" t="n"/>
    </row>
    <row r="154" ht="20.1" customHeight="1" s="335">
      <c r="A154" s="358" t="n"/>
      <c r="C154" s="339" t="n">
        <v>1</v>
      </c>
      <c r="D154" s="340" t="n"/>
      <c r="E154" s="341" t="n"/>
      <c r="F154" s="344" t="inlineStr">
        <is>
          <t>VERONICA MEDRANO ARIAS</t>
        </is>
      </c>
      <c r="G154" s="344" t="inlineStr">
        <is>
          <t>LAMINAS PLASTICAS TIPO FUNDA -POUCHE</t>
        </is>
      </c>
      <c r="H154" s="341" t="n"/>
      <c r="I154" s="339" t="inlineStr">
        <is>
          <t>H5-P1</t>
        </is>
      </c>
      <c r="J154" s="339" t="n">
        <v>534118</v>
      </c>
      <c r="K154" s="340" t="n"/>
      <c r="L154" s="341" t="n"/>
      <c r="M154" s="339" t="n">
        <v>534124</v>
      </c>
      <c r="N154" s="339" t="n">
        <v>7</v>
      </c>
      <c r="O154" s="340" t="n"/>
      <c r="P154" s="341" t="n"/>
      <c r="Q154" s="339" t="n"/>
      <c r="R154" s="339" t="n"/>
      <c r="S154" s="341" t="n"/>
      <c r="T154" s="346" t="n"/>
      <c r="U154" s="341" t="n"/>
      <c r="V154" s="339" t="n"/>
      <c r="W154" s="339" t="n"/>
      <c r="X154" s="339" t="n"/>
      <c r="Y154" s="339" t="n"/>
      <c r="Z154" s="340" t="n"/>
      <c r="AA154" s="340" t="n"/>
      <c r="AB154" s="341" t="n"/>
      <c r="AC154" s="339" t="n">
        <v>534118</v>
      </c>
      <c r="AD154" s="339" t="n">
        <v>534124</v>
      </c>
      <c r="AE154" s="339" t="n">
        <v>7</v>
      </c>
      <c r="AF154" s="339" t="n">
        <v>7</v>
      </c>
      <c r="AG154" s="340" t="n"/>
      <c r="AH154" s="340" t="n"/>
      <c r="AI154" s="341" t="n"/>
    </row>
    <row r="155" ht="20.1" customHeight="1" s="335">
      <c r="A155" s="358" t="n"/>
      <c r="C155" s="339" t="n"/>
      <c r="D155" s="340" t="n"/>
      <c r="E155" s="341" t="n"/>
      <c r="F155" s="344" t="n"/>
      <c r="G155" s="344" t="n"/>
      <c r="H155" s="341" t="n"/>
      <c r="I155" s="339" t="n"/>
      <c r="J155" s="339" t="n"/>
      <c r="K155" s="340" t="n"/>
      <c r="L155" s="341" t="n"/>
      <c r="M155" s="339" t="n"/>
      <c r="N155" s="339" t="n"/>
      <c r="O155" s="340" t="n"/>
      <c r="P155" s="341" t="n"/>
      <c r="Q155" s="339" t="n"/>
      <c r="R155" s="339" t="n"/>
      <c r="S155" s="341" t="n"/>
      <c r="T155" s="346" t="n"/>
      <c r="U155" s="341" t="n"/>
      <c r="V155" s="339" t="n"/>
      <c r="W155" s="339" t="n"/>
      <c r="X155" s="339" t="n"/>
      <c r="Y155" s="339" t="n"/>
      <c r="Z155" s="340" t="n"/>
      <c r="AA155" s="340" t="n"/>
      <c r="AB155" s="341" t="n"/>
      <c r="AC155" s="339" t="n"/>
      <c r="AD155" s="339" t="n"/>
      <c r="AE155" s="339" t="n"/>
      <c r="AF155" s="345">
        <f>SUM(T146:U154)*17/2</f>
        <v/>
      </c>
      <c r="AG155" s="340" t="n"/>
      <c r="AH155" s="340" t="n"/>
      <c r="AI155" s="341" t="n"/>
    </row>
    <row r="156" ht="20.1" customHeight="1" s="335">
      <c r="A156" s="358" t="n"/>
      <c r="C156" s="339" t="n">
        <v>7</v>
      </c>
      <c r="D156" s="340" t="n"/>
      <c r="E156" s="341" t="n"/>
      <c r="F156" s="344" t="inlineStr">
        <is>
          <t>WILSON SOLETO LAVAIN</t>
        </is>
      </c>
      <c r="G156" s="344" t="inlineStr">
        <is>
          <t>CEDULAS DE IDENTIDAD</t>
        </is>
      </c>
      <c r="H156" s="341" t="n"/>
      <c r="I156" s="339" t="inlineStr">
        <is>
          <t>H5-P1</t>
        </is>
      </c>
      <c r="J156" s="339" t="n">
        <v>2505155</v>
      </c>
      <c r="K156" s="340" t="n"/>
      <c r="L156" s="341" t="n"/>
      <c r="M156" s="339" t="n">
        <v>2505180</v>
      </c>
      <c r="N156" s="339" t="n">
        <v>26</v>
      </c>
      <c r="O156" s="340" t="n"/>
      <c r="P156" s="341" t="n"/>
      <c r="Q156" s="339" t="n">
        <v>2505155</v>
      </c>
      <c r="R156" s="339" t="n">
        <v>2505180</v>
      </c>
      <c r="S156" s="341" t="n"/>
      <c r="T156" s="346" t="n">
        <v>26</v>
      </c>
      <c r="U156" s="341" t="n"/>
      <c r="V156" s="339" t="n"/>
      <c r="W156" s="339" t="n"/>
      <c r="X156" s="339" t="n"/>
      <c r="Y156" s="339" t="n"/>
      <c r="Z156" s="340" t="n"/>
      <c r="AA156" s="340" t="n"/>
      <c r="AB156" s="341" t="n"/>
      <c r="AC156" s="339" t="n"/>
      <c r="AD156" s="339" t="n"/>
      <c r="AE156" s="339" t="n"/>
      <c r="AF156" s="339" t="n">
        <v>26</v>
      </c>
      <c r="AG156" s="340" t="n"/>
      <c r="AH156" s="340" t="n"/>
      <c r="AI156" s="341" t="n"/>
    </row>
    <row r="157" ht="20.1" customHeight="1" s="335">
      <c r="A157" s="358" t="n"/>
      <c r="C157" s="339" t="n">
        <v>7</v>
      </c>
      <c r="D157" s="340" t="n"/>
      <c r="E157" s="341" t="n"/>
      <c r="F157" s="344" t="inlineStr">
        <is>
          <t>WILSON SOLETO LAVAIN</t>
        </is>
      </c>
      <c r="G157" s="344" t="inlineStr">
        <is>
          <t>CEDULAS DE IDENTIDAD</t>
        </is>
      </c>
      <c r="H157" s="341" t="n"/>
      <c r="I157" s="339" t="inlineStr">
        <is>
          <t>H5-P1</t>
        </is>
      </c>
      <c r="J157" s="339" t="n">
        <v>2505341</v>
      </c>
      <c r="K157" s="340" t="n"/>
      <c r="L157" s="341" t="n"/>
      <c r="M157" s="339" t="n">
        <v>2505372</v>
      </c>
      <c r="N157" s="339" t="n">
        <v>32</v>
      </c>
      <c r="O157" s="340" t="n"/>
      <c r="P157" s="341" t="n"/>
      <c r="Q157" s="339" t="n">
        <v>2505341</v>
      </c>
      <c r="R157" s="339" t="n">
        <v>2505372</v>
      </c>
      <c r="S157" s="341" t="n"/>
      <c r="T157" s="346" t="n">
        <v>32</v>
      </c>
      <c r="U157" s="341" t="n"/>
      <c r="V157" s="339" t="n"/>
      <c r="W157" s="339" t="n"/>
      <c r="X157" s="339" t="n"/>
      <c r="Y157" s="339" t="n"/>
      <c r="Z157" s="340" t="n"/>
      <c r="AA157" s="340" t="n"/>
      <c r="AB157" s="341" t="n"/>
      <c r="AC157" s="339" t="n"/>
      <c r="AD157" s="339" t="n"/>
      <c r="AE157" s="339" t="n"/>
      <c r="AF157" s="339" t="n">
        <v>32</v>
      </c>
      <c r="AG157" s="340" t="n"/>
      <c r="AH157" s="340" t="n"/>
      <c r="AI157" s="341" t="n"/>
    </row>
    <row r="158" ht="20.1" customHeight="1" s="335">
      <c r="A158" s="358" t="n"/>
      <c r="C158" s="339" t="n">
        <v>7</v>
      </c>
      <c r="D158" s="340" t="n"/>
      <c r="E158" s="341" t="n"/>
      <c r="F158" s="344" t="inlineStr">
        <is>
          <t>WILSON SOLETO LAVAIN</t>
        </is>
      </c>
      <c r="G158" s="344" t="inlineStr">
        <is>
          <t>CEDULAS DE IDENTIDAD</t>
        </is>
      </c>
      <c r="H158" s="341" t="n"/>
      <c r="I158" s="339" t="inlineStr">
        <is>
          <t>H5-P1</t>
        </is>
      </c>
      <c r="J158" s="339" t="n">
        <v>2505373</v>
      </c>
      <c r="K158" s="340" t="n"/>
      <c r="L158" s="341" t="n"/>
      <c r="M158" s="339" t="n">
        <v>2505373</v>
      </c>
      <c r="N158" s="339" t="n">
        <v>1</v>
      </c>
      <c r="O158" s="340" t="n"/>
      <c r="P158" s="341" t="n"/>
      <c r="Q158" s="339" t="n"/>
      <c r="R158" s="339" t="n"/>
      <c r="S158" s="341" t="n"/>
      <c r="T158" s="346" t="n"/>
      <c r="U158" s="341" t="n"/>
      <c r="V158" s="339" t="n">
        <v>2505373</v>
      </c>
      <c r="W158" s="339" t="n">
        <v>2505373</v>
      </c>
      <c r="X158" s="339" t="n">
        <v>1</v>
      </c>
      <c r="Y158" s="339" t="inlineStr">
        <is>
          <t>ERROR DE IMPRESIÓN</t>
        </is>
      </c>
      <c r="Z158" s="340" t="n"/>
      <c r="AA158" s="340" t="n"/>
      <c r="AB158" s="341" t="n"/>
      <c r="AC158" s="339" t="n"/>
      <c r="AD158" s="339" t="n"/>
      <c r="AE158" s="339" t="n"/>
      <c r="AF158" s="339" t="n">
        <v>1</v>
      </c>
      <c r="AG158" s="340" t="n"/>
      <c r="AH158" s="340" t="n"/>
      <c r="AI158" s="341" t="n"/>
    </row>
    <row r="159" ht="20.1" customHeight="1" s="335">
      <c r="A159" s="358" t="n"/>
      <c r="C159" s="339" t="n">
        <v>7</v>
      </c>
      <c r="D159" s="340" t="n"/>
      <c r="E159" s="341" t="n"/>
      <c r="F159" s="344" t="inlineStr">
        <is>
          <t>WILSON SOLETO LAVAIN</t>
        </is>
      </c>
      <c r="G159" s="344" t="inlineStr">
        <is>
          <t>CEDULAS DE IDENTIDAD</t>
        </is>
      </c>
      <c r="H159" s="341" t="n"/>
      <c r="I159" s="339" t="inlineStr">
        <is>
          <t>H5-P1</t>
        </is>
      </c>
      <c r="J159" s="339" t="n">
        <v>2505374</v>
      </c>
      <c r="K159" s="340" t="n"/>
      <c r="L159" s="341" t="n"/>
      <c r="M159" s="339" t="n">
        <v>2505376</v>
      </c>
      <c r="N159" s="339" t="n">
        <v>3</v>
      </c>
      <c r="O159" s="340" t="n"/>
      <c r="P159" s="341" t="n"/>
      <c r="Q159" s="339" t="n">
        <v>2505374</v>
      </c>
      <c r="R159" s="339" t="n">
        <v>2505376</v>
      </c>
      <c r="S159" s="341" t="n"/>
      <c r="T159" s="346" t="n">
        <v>3</v>
      </c>
      <c r="U159" s="341" t="n"/>
      <c r="V159" s="339" t="n"/>
      <c r="W159" s="339" t="n"/>
      <c r="X159" s="339" t="n"/>
      <c r="Y159" s="339" t="n"/>
      <c r="Z159" s="340" t="n"/>
      <c r="AA159" s="340" t="n"/>
      <c r="AB159" s="341" t="n"/>
      <c r="AC159" s="339" t="n"/>
      <c r="AD159" s="339" t="n"/>
      <c r="AE159" s="339" t="n"/>
      <c r="AF159" s="339" t="n">
        <v>3</v>
      </c>
      <c r="AG159" s="340" t="n"/>
      <c r="AH159" s="340" t="n"/>
      <c r="AI159" s="341" t="n"/>
    </row>
    <row r="160" ht="20.1" customHeight="1" s="335">
      <c r="A160" s="358" t="n"/>
      <c r="C160" s="339" t="n">
        <v>7</v>
      </c>
      <c r="D160" s="340" t="n"/>
      <c r="E160" s="341" t="n"/>
      <c r="F160" s="344" t="inlineStr">
        <is>
          <t>WILSON SOLETO LAVAIN</t>
        </is>
      </c>
      <c r="G160" s="344" t="inlineStr">
        <is>
          <t>CEDULAS DE IDENTIDAD</t>
        </is>
      </c>
      <c r="H160" s="341" t="n"/>
      <c r="I160" s="339" t="inlineStr">
        <is>
          <t>H5-P1</t>
        </is>
      </c>
      <c r="J160" s="339" t="n">
        <v>2505377</v>
      </c>
      <c r="K160" s="340" t="n"/>
      <c r="L160" s="341" t="n"/>
      <c r="M160" s="339" t="n">
        <v>2505388</v>
      </c>
      <c r="N160" s="339" t="n">
        <v>12</v>
      </c>
      <c r="O160" s="340" t="n"/>
      <c r="P160" s="341" t="n"/>
      <c r="Q160" s="339" t="n"/>
      <c r="R160" s="339" t="n"/>
      <c r="S160" s="341" t="n"/>
      <c r="T160" s="346" t="n"/>
      <c r="U160" s="341" t="n"/>
      <c r="V160" s="339" t="n"/>
      <c r="W160" s="339" t="n"/>
      <c r="X160" s="339" t="n"/>
      <c r="Y160" s="339" t="n"/>
      <c r="Z160" s="340" t="n"/>
      <c r="AA160" s="340" t="n"/>
      <c r="AB160" s="341" t="n"/>
      <c r="AC160" s="339" t="n">
        <v>2505377</v>
      </c>
      <c r="AD160" s="339" t="n">
        <v>2505388</v>
      </c>
      <c r="AE160" s="339" t="n">
        <v>12</v>
      </c>
      <c r="AF160" s="339" t="n">
        <v>12</v>
      </c>
      <c r="AG160" s="340" t="n"/>
      <c r="AH160" s="340" t="n"/>
      <c r="AI160" s="341" t="n"/>
    </row>
    <row r="161" ht="20.1" customHeight="1" s="335">
      <c r="A161" s="358" t="n"/>
      <c r="C161" s="339" t="n">
        <v>7</v>
      </c>
      <c r="D161" s="340" t="n"/>
      <c r="E161" s="341" t="n"/>
      <c r="F161" s="344" t="inlineStr">
        <is>
          <t>WILSON SOLETO LAVAIN</t>
        </is>
      </c>
      <c r="G161" s="344" t="inlineStr">
        <is>
          <t>LAMINAS PLASTICAS TIPO FUNDA -POUCHE</t>
        </is>
      </c>
      <c r="H161" s="341" t="n"/>
      <c r="I161" s="339" t="inlineStr">
        <is>
          <t>H5-P1</t>
        </is>
      </c>
      <c r="J161" s="339" t="n">
        <v>508968</v>
      </c>
      <c r="K161" s="340" t="n"/>
      <c r="L161" s="341" t="n"/>
      <c r="M161" s="339" t="n">
        <v>508970</v>
      </c>
      <c r="N161" s="339" t="n">
        <v>3</v>
      </c>
      <c r="O161" s="340" t="n"/>
      <c r="P161" s="341" t="n"/>
      <c r="Q161" s="339" t="n">
        <v>508968</v>
      </c>
      <c r="R161" s="339" t="n">
        <v>508970</v>
      </c>
      <c r="S161" s="341" t="n"/>
      <c r="T161" s="346" t="n">
        <v>3</v>
      </c>
      <c r="U161" s="341" t="n"/>
      <c r="V161" s="339" t="n"/>
      <c r="W161" s="339" t="n"/>
      <c r="X161" s="339" t="n"/>
      <c r="Y161" s="339" t="n"/>
      <c r="Z161" s="340" t="n"/>
      <c r="AA161" s="340" t="n"/>
      <c r="AB161" s="341" t="n"/>
      <c r="AC161" s="339" t="n"/>
      <c r="AD161" s="339" t="n"/>
      <c r="AE161" s="339" t="n"/>
      <c r="AF161" s="339" t="n">
        <v>3</v>
      </c>
      <c r="AG161" s="340" t="n"/>
      <c r="AH161" s="340" t="n"/>
      <c r="AI161" s="341" t="n"/>
    </row>
    <row r="162" ht="20.1" customHeight="1" s="335">
      <c r="A162" s="358" t="n"/>
      <c r="C162" s="339" t="n">
        <v>7</v>
      </c>
      <c r="D162" s="340" t="n"/>
      <c r="E162" s="341" t="n"/>
      <c r="F162" s="344" t="inlineStr">
        <is>
          <t>WILSON SOLETO LAVAIN</t>
        </is>
      </c>
      <c r="G162" s="344" t="inlineStr">
        <is>
          <t>LAMINAS PLASTICAS TIPO FUNDA -POUCHE</t>
        </is>
      </c>
      <c r="H162" s="341" t="n"/>
      <c r="I162" s="339" t="inlineStr">
        <is>
          <t>H5-P1</t>
        </is>
      </c>
      <c r="J162" s="339" t="n">
        <v>534022</v>
      </c>
      <c r="K162" s="340" t="n"/>
      <c r="L162" s="341" t="n"/>
      <c r="M162" s="339" t="n">
        <v>534044</v>
      </c>
      <c r="N162" s="339" t="n">
        <v>23</v>
      </c>
      <c r="O162" s="340" t="n"/>
      <c r="P162" s="341" t="n"/>
      <c r="Q162" s="339" t="n">
        <v>534022</v>
      </c>
      <c r="R162" s="339" t="n">
        <v>534044</v>
      </c>
      <c r="S162" s="341" t="n"/>
      <c r="T162" s="346" t="n">
        <v>23</v>
      </c>
      <c r="U162" s="341" t="n"/>
      <c r="V162" s="339" t="n"/>
      <c r="W162" s="339" t="n"/>
      <c r="X162" s="339" t="n"/>
      <c r="Y162" s="339" t="n"/>
      <c r="Z162" s="340" t="n"/>
      <c r="AA162" s="340" t="n"/>
      <c r="AB162" s="341" t="n"/>
      <c r="AC162" s="339" t="n"/>
      <c r="AD162" s="339" t="n"/>
      <c r="AE162" s="339" t="n"/>
      <c r="AF162" s="339" t="n">
        <v>23</v>
      </c>
      <c r="AG162" s="340" t="n"/>
      <c r="AH162" s="340" t="n"/>
      <c r="AI162" s="341" t="n"/>
    </row>
    <row r="163" ht="20.1" customHeight="1" s="335">
      <c r="A163" s="358" t="n"/>
      <c r="C163" s="339" t="n">
        <v>7</v>
      </c>
      <c r="D163" s="340" t="n"/>
      <c r="E163" s="341" t="n"/>
      <c r="F163" s="344" t="inlineStr">
        <is>
          <t>WILSON SOLETO LAVAIN</t>
        </is>
      </c>
      <c r="G163" s="344" t="inlineStr">
        <is>
          <t>LAMINAS PLASTICAS TIPO FUNDA -POUCHE</t>
        </is>
      </c>
      <c r="H163" s="341" t="n"/>
      <c r="I163" s="339" t="inlineStr">
        <is>
          <t>H5-P1</t>
        </is>
      </c>
      <c r="J163" s="339" t="n">
        <v>534202</v>
      </c>
      <c r="K163" s="340" t="n"/>
      <c r="L163" s="341" t="n"/>
      <c r="M163" s="339" t="n">
        <v>534236</v>
      </c>
      <c r="N163" s="339" t="n">
        <v>35</v>
      </c>
      <c r="O163" s="340" t="n"/>
      <c r="P163" s="341" t="n"/>
      <c r="Q163" s="339" t="n">
        <v>534202</v>
      </c>
      <c r="R163" s="339" t="n">
        <v>534236</v>
      </c>
      <c r="S163" s="341" t="n"/>
      <c r="T163" s="346" t="n">
        <v>35</v>
      </c>
      <c r="U163" s="341" t="n"/>
      <c r="V163" s="339" t="n"/>
      <c r="W163" s="339" t="n"/>
      <c r="X163" s="339" t="n"/>
      <c r="Y163" s="339" t="n"/>
      <c r="Z163" s="340" t="n"/>
      <c r="AA163" s="340" t="n"/>
      <c r="AB163" s="341" t="n"/>
      <c r="AC163" s="339" t="n"/>
      <c r="AD163" s="339" t="n"/>
      <c r="AE163" s="339" t="n"/>
      <c r="AF163" s="339" t="n">
        <v>35</v>
      </c>
      <c r="AG163" s="340" t="n"/>
      <c r="AH163" s="340" t="n"/>
      <c r="AI163" s="341" t="n"/>
    </row>
    <row r="164" ht="20.1" customHeight="1" s="335">
      <c r="A164" s="358" t="n"/>
      <c r="C164" s="339" t="n">
        <v>7</v>
      </c>
      <c r="D164" s="340" t="n"/>
      <c r="E164" s="341" t="n"/>
      <c r="F164" s="344" t="inlineStr">
        <is>
          <t>WILSON SOLETO LAVAIN</t>
        </is>
      </c>
      <c r="G164" s="344" t="inlineStr">
        <is>
          <t>LAMINAS PLASTICAS TIPO FUNDA -POUCHE</t>
        </is>
      </c>
      <c r="H164" s="341" t="n"/>
      <c r="I164" s="339" t="inlineStr">
        <is>
          <t>H5-P1</t>
        </is>
      </c>
      <c r="J164" s="339" t="n">
        <v>534237</v>
      </c>
      <c r="K164" s="340" t="n"/>
      <c r="L164" s="341" t="n"/>
      <c r="M164" s="339" t="n">
        <v>534249</v>
      </c>
      <c r="N164" s="339" t="n">
        <v>13</v>
      </c>
      <c r="O164" s="340" t="n"/>
      <c r="P164" s="341" t="n"/>
      <c r="Q164" s="339" t="n"/>
      <c r="R164" s="339" t="n"/>
      <c r="S164" s="341" t="n"/>
      <c r="T164" s="346" t="n"/>
      <c r="U164" s="341" t="n"/>
      <c r="V164" s="339" t="n"/>
      <c r="W164" s="339" t="n"/>
      <c r="X164" s="339" t="n"/>
      <c r="Y164" s="339" t="n"/>
      <c r="Z164" s="340" t="n"/>
      <c r="AA164" s="340" t="n"/>
      <c r="AB164" s="341" t="n"/>
      <c r="AC164" s="339" t="n">
        <v>534237</v>
      </c>
      <c r="AD164" s="339" t="n">
        <v>534249</v>
      </c>
      <c r="AE164" s="339" t="n">
        <v>13</v>
      </c>
      <c r="AF164" s="339" t="n">
        <v>13</v>
      </c>
      <c r="AG164" s="340" t="n"/>
      <c r="AH164" s="340" t="n"/>
      <c r="AI164" s="341" t="n"/>
    </row>
    <row r="165" ht="20.1" customHeight="1" s="335">
      <c r="A165" s="358" t="n"/>
      <c r="C165" s="339" t="n"/>
      <c r="D165" s="340" t="n"/>
      <c r="E165" s="341" t="n"/>
      <c r="F165" s="344" t="n"/>
      <c r="G165" s="344" t="n"/>
      <c r="H165" s="341" t="n"/>
      <c r="I165" s="339" t="n"/>
      <c r="J165" s="339" t="n"/>
      <c r="K165" s="340" t="n"/>
      <c r="L165" s="341" t="n"/>
      <c r="M165" s="339" t="n"/>
      <c r="N165" s="339" t="n"/>
      <c r="O165" s="340" t="n"/>
      <c r="P165" s="341" t="n"/>
      <c r="Q165" s="339" t="n"/>
      <c r="R165" s="339" t="n"/>
      <c r="S165" s="341" t="n"/>
      <c r="T165" s="346" t="n"/>
      <c r="U165" s="341" t="n"/>
      <c r="V165" s="339" t="n"/>
      <c r="W165" s="339" t="n"/>
      <c r="X165" s="339" t="n"/>
      <c r="Y165" s="339" t="n"/>
      <c r="Z165" s="340" t="n"/>
      <c r="AA165" s="340" t="n"/>
      <c r="AB165" s="341" t="n"/>
      <c r="AC165" s="339" t="n"/>
      <c r="AD165" s="339" t="n"/>
      <c r="AE165" s="339" t="n"/>
      <c r="AF165" s="345">
        <f>SUM(T156:U164)*17/2</f>
        <v/>
      </c>
      <c r="AG165" s="340" t="n"/>
      <c r="AH165" s="340" t="n"/>
      <c r="AI165" s="341" t="n"/>
    </row>
    <row r="166" ht="20.1" customHeight="1" s="335">
      <c r="A166" s="358" t="n"/>
      <c r="C166" s="339" t="n">
        <v>3</v>
      </c>
      <c r="D166" s="340" t="n"/>
      <c r="E166" s="341" t="n"/>
      <c r="F166" s="344" t="inlineStr">
        <is>
          <t>YANINE MARISEL FRANCO OVANDO</t>
        </is>
      </c>
      <c r="G166" s="344" t="inlineStr">
        <is>
          <t>CEDULAS DE IDENTIDAD</t>
        </is>
      </c>
      <c r="H166" s="341" t="n"/>
      <c r="I166" s="339" t="inlineStr">
        <is>
          <t>H5-P1</t>
        </is>
      </c>
      <c r="J166" s="339" t="n">
        <v>2505092</v>
      </c>
      <c r="K166" s="340" t="n"/>
      <c r="L166" s="341" t="n"/>
      <c r="M166" s="339" t="n">
        <v>2505093</v>
      </c>
      <c r="N166" s="339" t="n">
        <v>2</v>
      </c>
      <c r="O166" s="340" t="n"/>
      <c r="P166" s="341" t="n"/>
      <c r="Q166" s="339" t="n">
        <v>2505092</v>
      </c>
      <c r="R166" s="339" t="n">
        <v>2505093</v>
      </c>
      <c r="S166" s="341" t="n"/>
      <c r="T166" s="346" t="n">
        <v>2</v>
      </c>
      <c r="U166" s="341" t="n"/>
      <c r="V166" s="339" t="n"/>
      <c r="W166" s="339" t="n"/>
      <c r="X166" s="339" t="n"/>
      <c r="Y166" s="339" t="n"/>
      <c r="Z166" s="340" t="n"/>
      <c r="AA166" s="340" t="n"/>
      <c r="AB166" s="341" t="n"/>
      <c r="AC166" s="339" t="n"/>
      <c r="AD166" s="339" t="n"/>
      <c r="AE166" s="339" t="n"/>
      <c r="AF166" s="339" t="n">
        <v>2</v>
      </c>
      <c r="AG166" s="340" t="n"/>
      <c r="AH166" s="340" t="n"/>
      <c r="AI166" s="341" t="n"/>
    </row>
    <row r="167" ht="20.1" customHeight="1" s="335">
      <c r="A167" s="358" t="n"/>
      <c r="C167" s="339" t="n">
        <v>3</v>
      </c>
      <c r="D167" s="340" t="n"/>
      <c r="E167" s="341" t="n"/>
      <c r="F167" s="344" t="inlineStr">
        <is>
          <t>YANINE MARISEL FRANCO OVANDO</t>
        </is>
      </c>
      <c r="G167" s="344" t="inlineStr">
        <is>
          <t>CEDULAS DE IDENTIDAD</t>
        </is>
      </c>
      <c r="H167" s="341" t="n"/>
      <c r="I167" s="339" t="inlineStr">
        <is>
          <t>H5-P1</t>
        </is>
      </c>
      <c r="J167" s="339" t="n">
        <v>2505094</v>
      </c>
      <c r="K167" s="340" t="n"/>
      <c r="L167" s="341" t="n"/>
      <c r="M167" s="339" t="n">
        <v>2505094</v>
      </c>
      <c r="N167" s="339" t="n">
        <v>1</v>
      </c>
      <c r="O167" s="340" t="n"/>
      <c r="P167" s="341" t="n"/>
      <c r="Q167" s="339" t="n"/>
      <c r="R167" s="339" t="n"/>
      <c r="S167" s="341" t="n"/>
      <c r="T167" s="346" t="n"/>
      <c r="U167" s="341" t="n"/>
      <c r="V167" s="339" t="n">
        <v>2505094</v>
      </c>
      <c r="W167" s="339" t="n">
        <v>2505094</v>
      </c>
      <c r="X167" s="339" t="n">
        <v>1</v>
      </c>
      <c r="Y167" s="339" t="inlineStr">
        <is>
          <t>ERROR DE IMPRESIÓN</t>
        </is>
      </c>
      <c r="Z167" s="340" t="n"/>
      <c r="AA167" s="340" t="n"/>
      <c r="AB167" s="341" t="n"/>
      <c r="AC167" s="339" t="n"/>
      <c r="AD167" s="339" t="n"/>
      <c r="AE167" s="339" t="n"/>
      <c r="AF167" s="339" t="n">
        <v>1</v>
      </c>
      <c r="AG167" s="340" t="n"/>
      <c r="AH167" s="340" t="n"/>
      <c r="AI167" s="341" t="n"/>
    </row>
    <row r="168" ht="20.1" customHeight="1" s="335">
      <c r="A168" s="358" t="n"/>
      <c r="C168" s="339" t="n">
        <v>3</v>
      </c>
      <c r="D168" s="340" t="n"/>
      <c r="E168" s="341" t="n"/>
      <c r="F168" s="344" t="inlineStr">
        <is>
          <t>YANINE MARISEL FRANCO OVANDO</t>
        </is>
      </c>
      <c r="G168" s="344" t="inlineStr">
        <is>
          <t>CEDULAS DE IDENTIDAD</t>
        </is>
      </c>
      <c r="H168" s="341" t="n"/>
      <c r="I168" s="339" t="inlineStr">
        <is>
          <t>H5-P1</t>
        </is>
      </c>
      <c r="J168" s="339" t="n">
        <v>2505095</v>
      </c>
      <c r="K168" s="340" t="n"/>
      <c r="L168" s="341" t="n"/>
      <c r="M168" s="339" t="n">
        <v>2505120</v>
      </c>
      <c r="N168" s="339" t="n">
        <v>26</v>
      </c>
      <c r="O168" s="340" t="n"/>
      <c r="P168" s="341" t="n"/>
      <c r="Q168" s="339" t="n">
        <v>2505095</v>
      </c>
      <c r="R168" s="339" t="n">
        <v>2505120</v>
      </c>
      <c r="S168" s="341" t="n"/>
      <c r="T168" s="346" t="n">
        <v>26</v>
      </c>
      <c r="U168" s="341" t="n"/>
      <c r="V168" s="339" t="n"/>
      <c r="W168" s="339" t="n"/>
      <c r="X168" s="339" t="n"/>
      <c r="Y168" s="339" t="n"/>
      <c r="Z168" s="340" t="n"/>
      <c r="AA168" s="340" t="n"/>
      <c r="AB168" s="341" t="n"/>
      <c r="AC168" s="339" t="n"/>
      <c r="AD168" s="339" t="n"/>
      <c r="AE168" s="339" t="n"/>
      <c r="AF168" s="339" t="n">
        <v>26</v>
      </c>
      <c r="AG168" s="340" t="n"/>
      <c r="AH168" s="340" t="n"/>
      <c r="AI168" s="341" t="n"/>
    </row>
    <row r="169" ht="20.1" customHeight="1" s="335">
      <c r="A169" s="358" t="n"/>
      <c r="C169" s="339" t="n">
        <v>3</v>
      </c>
      <c r="D169" s="340" t="n"/>
      <c r="E169" s="341" t="n"/>
      <c r="F169" s="344" t="inlineStr">
        <is>
          <t>YANINE MARISEL FRANCO OVANDO</t>
        </is>
      </c>
      <c r="G169" s="344" t="inlineStr">
        <is>
          <t>CEDULAS DE IDENTIDAD</t>
        </is>
      </c>
      <c r="H169" s="341" t="n"/>
      <c r="I169" s="339" t="inlineStr">
        <is>
          <t>H5-P1</t>
        </is>
      </c>
      <c r="J169" s="339" t="n">
        <v>2505261</v>
      </c>
      <c r="K169" s="340" t="n"/>
      <c r="L169" s="341" t="n"/>
      <c r="M169" s="339" t="n">
        <v>2505282</v>
      </c>
      <c r="N169" s="339" t="n">
        <v>22</v>
      </c>
      <c r="O169" s="340" t="n"/>
      <c r="P169" s="341" t="n"/>
      <c r="Q169" s="339" t="n">
        <v>2505261</v>
      </c>
      <c r="R169" s="339" t="n">
        <v>2505282</v>
      </c>
      <c r="S169" s="341" t="n"/>
      <c r="T169" s="346" t="n">
        <v>22</v>
      </c>
      <c r="U169" s="341" t="n"/>
      <c r="V169" s="339" t="n"/>
      <c r="W169" s="339" t="n"/>
      <c r="X169" s="339" t="n"/>
      <c r="Y169" s="339" t="n"/>
      <c r="Z169" s="340" t="n"/>
      <c r="AA169" s="340" t="n"/>
      <c r="AB169" s="341" t="n"/>
      <c r="AC169" s="339" t="n"/>
      <c r="AD169" s="339" t="n"/>
      <c r="AE169" s="339" t="n"/>
      <c r="AF169" s="339" t="n">
        <v>22</v>
      </c>
      <c r="AG169" s="340" t="n"/>
      <c r="AH169" s="340" t="n"/>
      <c r="AI169" s="341" t="n"/>
    </row>
    <row r="170" ht="20.1" customHeight="1" s="335">
      <c r="A170" s="358" t="n"/>
      <c r="C170" s="339" t="n">
        <v>3</v>
      </c>
      <c r="D170" s="340" t="n"/>
      <c r="E170" s="341" t="n"/>
      <c r="F170" s="344" t="inlineStr">
        <is>
          <t>YANINE MARISEL FRANCO OVANDO</t>
        </is>
      </c>
      <c r="G170" s="344" t="inlineStr">
        <is>
          <t>CEDULAS DE IDENTIDAD</t>
        </is>
      </c>
      <c r="H170" s="341" t="n"/>
      <c r="I170" s="339" t="inlineStr">
        <is>
          <t>H5-P1</t>
        </is>
      </c>
      <c r="J170" s="339" t="n">
        <v>2505283</v>
      </c>
      <c r="K170" s="340" t="n"/>
      <c r="L170" s="341" t="n"/>
      <c r="M170" s="339" t="n">
        <v>2505300</v>
      </c>
      <c r="N170" s="339" t="n">
        <v>18</v>
      </c>
      <c r="O170" s="340" t="n"/>
      <c r="P170" s="341" t="n"/>
      <c r="Q170" s="339" t="n"/>
      <c r="R170" s="339" t="n"/>
      <c r="S170" s="341" t="n"/>
      <c r="T170" s="346" t="n"/>
      <c r="U170" s="341" t="n"/>
      <c r="V170" s="339" t="n"/>
      <c r="W170" s="339" t="n"/>
      <c r="X170" s="339" t="n"/>
      <c r="Y170" s="339" t="n"/>
      <c r="Z170" s="340" t="n"/>
      <c r="AA170" s="340" t="n"/>
      <c r="AB170" s="341" t="n"/>
      <c r="AC170" s="339" t="n">
        <v>2505283</v>
      </c>
      <c r="AD170" s="339" t="n">
        <v>2505300</v>
      </c>
      <c r="AE170" s="339" t="n">
        <v>18</v>
      </c>
      <c r="AF170" s="339" t="n">
        <v>18</v>
      </c>
      <c r="AG170" s="340" t="n"/>
      <c r="AH170" s="340" t="n"/>
      <c r="AI170" s="341" t="n"/>
    </row>
    <row r="171" ht="20.1" customHeight="1" s="335">
      <c r="A171" s="358" t="n"/>
      <c r="C171" s="339" t="n">
        <v>3</v>
      </c>
      <c r="D171" s="340" t="n"/>
      <c r="E171" s="341" t="n"/>
      <c r="F171" s="344" t="inlineStr">
        <is>
          <t>YANINE MARISEL FRANCO OVANDO</t>
        </is>
      </c>
      <c r="G171" s="344" t="inlineStr">
        <is>
          <t>LAMINAS PLASTICAS TIPO FUNDA -POUCHE</t>
        </is>
      </c>
      <c r="H171" s="341" t="n"/>
      <c r="I171" s="339" t="inlineStr">
        <is>
          <t>H5-P1</t>
        </is>
      </c>
      <c r="J171" s="339" t="n">
        <v>533954</v>
      </c>
      <c r="K171" s="340" t="n"/>
      <c r="L171" s="341" t="n"/>
      <c r="M171" s="339" t="n">
        <v>533984</v>
      </c>
      <c r="N171" s="339" t="n">
        <v>31</v>
      </c>
      <c r="O171" s="340" t="n"/>
      <c r="P171" s="341" t="n"/>
      <c r="Q171" s="339" t="n">
        <v>533954</v>
      </c>
      <c r="R171" s="339" t="n">
        <v>533984</v>
      </c>
      <c r="S171" s="341" t="n"/>
      <c r="T171" s="346" t="n">
        <v>31</v>
      </c>
      <c r="U171" s="341" t="n"/>
      <c r="V171" s="339" t="n"/>
      <c r="W171" s="339" t="n"/>
      <c r="X171" s="339" t="n"/>
      <c r="Y171" s="339" t="n"/>
      <c r="Z171" s="340" t="n"/>
      <c r="AA171" s="340" t="n"/>
      <c r="AB171" s="341" t="n"/>
      <c r="AC171" s="339" t="n"/>
      <c r="AD171" s="339" t="n"/>
      <c r="AE171" s="339" t="n"/>
      <c r="AF171" s="339" t="n">
        <v>31</v>
      </c>
      <c r="AG171" s="340" t="n"/>
      <c r="AH171" s="340" t="n"/>
      <c r="AI171" s="341" t="n"/>
    </row>
    <row r="172" ht="20.1" customHeight="1" s="335">
      <c r="A172" s="358" t="n"/>
      <c r="C172" s="339" t="n">
        <v>3</v>
      </c>
      <c r="D172" s="340" t="n"/>
      <c r="E172" s="341" t="n"/>
      <c r="F172" s="344" t="inlineStr">
        <is>
          <t>YANINE MARISEL FRANCO OVANDO</t>
        </is>
      </c>
      <c r="G172" s="344" t="inlineStr">
        <is>
          <t>LAMINAS PLASTICAS TIPO FUNDA -POUCHE</t>
        </is>
      </c>
      <c r="H172" s="341" t="n"/>
      <c r="I172" s="339" t="inlineStr">
        <is>
          <t>H5-P1</t>
        </is>
      </c>
      <c r="J172" s="339" t="n">
        <v>534125</v>
      </c>
      <c r="K172" s="340" t="n"/>
      <c r="L172" s="341" t="n"/>
      <c r="M172" s="339" t="n">
        <v>534143</v>
      </c>
      <c r="N172" s="339" t="n">
        <v>19</v>
      </c>
      <c r="O172" s="340" t="n"/>
      <c r="P172" s="341" t="n"/>
      <c r="Q172" s="339" t="n">
        <v>534125</v>
      </c>
      <c r="R172" s="339" t="n">
        <v>534143</v>
      </c>
      <c r="S172" s="341" t="n"/>
      <c r="T172" s="346" t="n">
        <v>19</v>
      </c>
      <c r="U172" s="341" t="n"/>
      <c r="V172" s="339" t="n"/>
      <c r="W172" s="339" t="n"/>
      <c r="X172" s="339" t="n"/>
      <c r="Y172" s="339" t="n"/>
      <c r="Z172" s="340" t="n"/>
      <c r="AA172" s="340" t="n"/>
      <c r="AB172" s="341" t="n"/>
      <c r="AC172" s="339" t="n"/>
      <c r="AD172" s="339" t="n"/>
      <c r="AE172" s="339" t="n"/>
      <c r="AF172" s="339" t="n">
        <v>19</v>
      </c>
      <c r="AG172" s="340" t="n"/>
      <c r="AH172" s="340" t="n"/>
      <c r="AI172" s="341" t="n"/>
    </row>
    <row r="173" ht="20.1" customHeight="1" s="335">
      <c r="A173" s="358" t="n"/>
      <c r="C173" s="339" t="n">
        <v>3</v>
      </c>
      <c r="D173" s="340" t="n"/>
      <c r="E173" s="341" t="n"/>
      <c r="F173" s="344" t="inlineStr">
        <is>
          <t>YANINE MARISEL FRANCO OVANDO</t>
        </is>
      </c>
      <c r="G173" s="344" t="inlineStr">
        <is>
          <t>LAMINAS PLASTICAS TIPO FUNDA -POUCHE</t>
        </is>
      </c>
      <c r="H173" s="341" t="n"/>
      <c r="I173" s="339" t="inlineStr">
        <is>
          <t>H5-P1</t>
        </is>
      </c>
      <c r="J173" s="339" t="n">
        <v>534144</v>
      </c>
      <c r="K173" s="340" t="n"/>
      <c r="L173" s="341" t="n"/>
      <c r="M173" s="339" t="n">
        <v>534162</v>
      </c>
      <c r="N173" s="339" t="n">
        <v>19</v>
      </c>
      <c r="O173" s="340" t="n"/>
      <c r="P173" s="341" t="n"/>
      <c r="Q173" s="339" t="n"/>
      <c r="R173" s="339" t="n"/>
      <c r="S173" s="341" t="n"/>
      <c r="T173" s="346" t="n"/>
      <c r="U173" s="341" t="n"/>
      <c r="V173" s="339" t="n"/>
      <c r="W173" s="339" t="n"/>
      <c r="X173" s="339" t="n"/>
      <c r="Y173" s="339" t="n"/>
      <c r="Z173" s="340" t="n"/>
      <c r="AA173" s="340" t="n"/>
      <c r="AB173" s="341" t="n"/>
      <c r="AC173" s="339" t="n">
        <v>534144</v>
      </c>
      <c r="AD173" s="339" t="n">
        <v>534162</v>
      </c>
      <c r="AE173" s="339" t="n">
        <v>19</v>
      </c>
      <c r="AF173" s="339" t="n">
        <v>19</v>
      </c>
      <c r="AG173" s="340" t="n"/>
      <c r="AH173" s="340" t="n"/>
      <c r="AI173" s="341" t="n"/>
    </row>
    <row r="174" ht="20.1" customHeight="1" s="335">
      <c r="A174" s="359" t="n"/>
      <c r="C174" s="339" t="n"/>
      <c r="D174" s="340" t="n"/>
      <c r="E174" s="341" t="n"/>
      <c r="F174" s="344" t="n"/>
      <c r="G174" s="344" t="n"/>
      <c r="H174" s="341" t="n"/>
      <c r="I174" s="339" t="n"/>
      <c r="J174" s="339" t="n"/>
      <c r="K174" s="340" t="n"/>
      <c r="L174" s="341" t="n"/>
      <c r="M174" s="339" t="n"/>
      <c r="N174" s="339" t="n"/>
      <c r="O174" s="340" t="n"/>
      <c r="P174" s="341" t="n"/>
      <c r="Q174" s="339" t="n"/>
      <c r="R174" s="339" t="n"/>
      <c r="S174" s="341" t="n"/>
      <c r="T174" s="346" t="n"/>
      <c r="U174" s="341" t="n"/>
      <c r="V174" s="339" t="n"/>
      <c r="W174" s="339" t="n"/>
      <c r="X174" s="339" t="n"/>
      <c r="Y174" s="339" t="n"/>
      <c r="Z174" s="340" t="n"/>
      <c r="AA174" s="340" t="n"/>
      <c r="AB174" s="341" t="n"/>
      <c r="AC174" s="339" t="n"/>
      <c r="AD174" s="339" t="n"/>
      <c r="AE174" s="339" t="n"/>
      <c r="AF174" s="345">
        <f>SUM(T166:U173)*17/2</f>
        <v/>
      </c>
      <c r="AG174" s="340" t="n"/>
      <c r="AH174" s="340" t="n"/>
      <c r="AI174" s="341" t="n"/>
    </row>
    <row r="175" ht="15" customHeight="1" s="335">
      <c r="A175" s="357" t="n"/>
      <c r="C175" s="362" t="inlineStr">
        <is>
          <t xml:space="preserve"> Fecha movimiento: 05/10/2023</t>
        </is>
      </c>
      <c r="D175" s="340" t="n"/>
      <c r="E175" s="340" t="n"/>
      <c r="F175" s="340" t="n"/>
      <c r="G175" s="340" t="n"/>
      <c r="H175" s="341" t="n"/>
      <c r="I175" s="360" t="n"/>
      <c r="J175" s="340" t="n"/>
      <c r="K175" s="340" t="n"/>
      <c r="L175" s="340" t="n"/>
      <c r="M175" s="340" t="n"/>
      <c r="N175" s="340" t="n"/>
      <c r="O175" s="340" t="n"/>
      <c r="P175" s="340" t="n"/>
      <c r="Q175" s="340" t="n"/>
      <c r="R175" s="340" t="n"/>
      <c r="S175" s="340" t="n"/>
      <c r="T175" s="340" t="n"/>
      <c r="U175" s="340" t="n"/>
      <c r="V175" s="340" t="n"/>
      <c r="W175" s="340" t="n"/>
      <c r="X175" s="340" t="n"/>
      <c r="Y175" s="340" t="n"/>
      <c r="Z175" s="340" t="n"/>
      <c r="AA175" s="340" t="n"/>
      <c r="AB175" s="340" t="n"/>
      <c r="AC175" s="340" t="n"/>
      <c r="AD175" s="340" t="n"/>
      <c r="AE175" s="340" t="n"/>
      <c r="AF175" s="340" t="n"/>
      <c r="AG175" s="340" t="n"/>
      <c r="AH175" s="340" t="n"/>
      <c r="AI175" s="341" t="n"/>
    </row>
    <row r="176" ht="20.1" customHeight="1" s="335">
      <c r="A176" s="358" t="n"/>
      <c r="C176" s="339" t="n">
        <v>2</v>
      </c>
      <c r="D176" s="340" t="n"/>
      <c r="E176" s="341" t="n"/>
      <c r="F176" s="344" t="inlineStr">
        <is>
          <t>ANELY CACERES PECHO</t>
        </is>
      </c>
      <c r="G176" s="344" t="inlineStr">
        <is>
          <t>CEDULAS DE IDENTIDAD</t>
        </is>
      </c>
      <c r="H176" s="341" t="n"/>
      <c r="I176" s="339" t="inlineStr">
        <is>
          <t>H5-P1</t>
        </is>
      </c>
      <c r="J176" s="339" t="n">
        <v>2505030</v>
      </c>
      <c r="K176" s="340" t="n"/>
      <c r="L176" s="341" t="n"/>
      <c r="M176" s="339" t="n">
        <v>2505030</v>
      </c>
      <c r="N176" s="339" t="n">
        <v>1</v>
      </c>
      <c r="O176" s="340" t="n"/>
      <c r="P176" s="341" t="n"/>
      <c r="Q176" s="339" t="n"/>
      <c r="R176" s="339" t="n"/>
      <c r="S176" s="341" t="n"/>
      <c r="T176" s="346" t="n"/>
      <c r="U176" s="341" t="n"/>
      <c r="V176" s="339" t="n">
        <v>2505030</v>
      </c>
      <c r="W176" s="339" t="n">
        <v>2505030</v>
      </c>
      <c r="X176" s="339" t="n">
        <v>1</v>
      </c>
      <c r="Y176" s="339" t="inlineStr">
        <is>
          <t>ERROR DE IMPRESIÓN</t>
        </is>
      </c>
      <c r="Z176" s="340" t="n"/>
      <c r="AA176" s="340" t="n"/>
      <c r="AB176" s="341" t="n"/>
      <c r="AC176" s="339" t="n"/>
      <c r="AD176" s="339" t="n"/>
      <c r="AE176" s="339" t="n"/>
      <c r="AF176" s="339" t="n">
        <v>1</v>
      </c>
      <c r="AG176" s="340" t="n"/>
      <c r="AH176" s="340" t="n"/>
      <c r="AI176" s="341" t="n"/>
    </row>
    <row r="177" ht="20.1" customHeight="1" s="335">
      <c r="A177" s="358" t="n"/>
      <c r="C177" s="339" t="n">
        <v>2</v>
      </c>
      <c r="D177" s="340" t="n"/>
      <c r="E177" s="341" t="n"/>
      <c r="F177" s="344" t="inlineStr">
        <is>
          <t>ANELY CACERES PECHO</t>
        </is>
      </c>
      <c r="G177" s="344" t="inlineStr">
        <is>
          <t>CEDULAS DE IDENTIDAD</t>
        </is>
      </c>
      <c r="H177" s="341" t="n"/>
      <c r="I177" s="339" t="inlineStr">
        <is>
          <t>H5-P1</t>
        </is>
      </c>
      <c r="J177" s="339" t="n">
        <v>2505031</v>
      </c>
      <c r="K177" s="340" t="n"/>
      <c r="L177" s="341" t="n"/>
      <c r="M177" s="339" t="n">
        <v>2505040</v>
      </c>
      <c r="N177" s="339" t="n">
        <v>10</v>
      </c>
      <c r="O177" s="340" t="n"/>
      <c r="P177" s="341" t="n"/>
      <c r="Q177" s="339" t="n">
        <v>2505031</v>
      </c>
      <c r="R177" s="339" t="n">
        <v>2505040</v>
      </c>
      <c r="S177" s="341" t="n"/>
      <c r="T177" s="346" t="n">
        <v>10</v>
      </c>
      <c r="U177" s="341" t="n"/>
      <c r="V177" s="339" t="n"/>
      <c r="W177" s="339" t="n"/>
      <c r="X177" s="339" t="n"/>
      <c r="Y177" s="339" t="n"/>
      <c r="Z177" s="340" t="n"/>
      <c r="AA177" s="340" t="n"/>
      <c r="AB177" s="341" t="n"/>
      <c r="AC177" s="339" t="n"/>
      <c r="AD177" s="339" t="n"/>
      <c r="AE177" s="339" t="n"/>
      <c r="AF177" s="339" t="n">
        <v>10</v>
      </c>
      <c r="AG177" s="340" t="n"/>
      <c r="AH177" s="340" t="n"/>
      <c r="AI177" s="341" t="n"/>
    </row>
    <row r="178" ht="20.1" customHeight="1" s="335">
      <c r="A178" s="358" t="n"/>
      <c r="C178" s="339" t="n">
        <v>2</v>
      </c>
      <c r="D178" s="340" t="n"/>
      <c r="E178" s="341" t="n"/>
      <c r="F178" s="344" t="inlineStr">
        <is>
          <t>ANELY CACERES PECHO</t>
        </is>
      </c>
      <c r="G178" s="344" t="inlineStr">
        <is>
          <t>CEDULAS DE IDENTIDAD</t>
        </is>
      </c>
      <c r="H178" s="341" t="n"/>
      <c r="I178" s="339" t="inlineStr">
        <is>
          <t>H5-P1</t>
        </is>
      </c>
      <c r="J178" s="339" t="n">
        <v>2505449</v>
      </c>
      <c r="K178" s="340" t="n"/>
      <c r="L178" s="341" t="n"/>
      <c r="M178" s="339" t="n">
        <v>2505452</v>
      </c>
      <c r="N178" s="339" t="n">
        <v>4</v>
      </c>
      <c r="O178" s="340" t="n"/>
      <c r="P178" s="341" t="n"/>
      <c r="Q178" s="339" t="n">
        <v>2505449</v>
      </c>
      <c r="R178" s="339" t="n">
        <v>2505452</v>
      </c>
      <c r="S178" s="341" t="n"/>
      <c r="T178" s="346" t="n">
        <v>4</v>
      </c>
      <c r="U178" s="341" t="n"/>
      <c r="V178" s="339" t="n"/>
      <c r="W178" s="339" t="n"/>
      <c r="X178" s="339" t="n"/>
      <c r="Y178" s="339" t="n"/>
      <c r="Z178" s="340" t="n"/>
      <c r="AA178" s="340" t="n"/>
      <c r="AB178" s="341" t="n"/>
      <c r="AC178" s="339" t="n"/>
      <c r="AD178" s="339" t="n"/>
      <c r="AE178" s="339" t="n"/>
      <c r="AF178" s="339" t="n">
        <v>4</v>
      </c>
      <c r="AG178" s="340" t="n"/>
      <c r="AH178" s="340" t="n"/>
      <c r="AI178" s="341" t="n"/>
    </row>
    <row r="179" ht="20.1" customHeight="1" s="335">
      <c r="A179" s="358" t="n"/>
      <c r="C179" s="339" t="n">
        <v>2</v>
      </c>
      <c r="D179" s="340" t="n"/>
      <c r="E179" s="341" t="n"/>
      <c r="F179" s="344" t="inlineStr">
        <is>
          <t>ANELY CACERES PECHO</t>
        </is>
      </c>
      <c r="G179" s="344" t="inlineStr">
        <is>
          <t>CEDULAS DE IDENTIDAD</t>
        </is>
      </c>
      <c r="H179" s="341" t="n"/>
      <c r="I179" s="339" t="inlineStr">
        <is>
          <t>H5-P1</t>
        </is>
      </c>
      <c r="J179" s="339" t="n">
        <v>2505453</v>
      </c>
      <c r="K179" s="340" t="n"/>
      <c r="L179" s="341" t="n"/>
      <c r="M179" s="339" t="n">
        <v>2505488</v>
      </c>
      <c r="N179" s="339" t="n">
        <v>36</v>
      </c>
      <c r="O179" s="340" t="n"/>
      <c r="P179" s="341" t="n"/>
      <c r="Q179" s="339" t="n"/>
      <c r="R179" s="339" t="n"/>
      <c r="S179" s="341" t="n"/>
      <c r="T179" s="346" t="n"/>
      <c r="U179" s="341" t="n"/>
      <c r="V179" s="339" t="n"/>
      <c r="W179" s="339" t="n"/>
      <c r="X179" s="339" t="n"/>
      <c r="Y179" s="339" t="n"/>
      <c r="Z179" s="340" t="n"/>
      <c r="AA179" s="340" t="n"/>
      <c r="AB179" s="341" t="n"/>
      <c r="AC179" s="339" t="n">
        <v>2505453</v>
      </c>
      <c r="AD179" s="339" t="n">
        <v>2505488</v>
      </c>
      <c r="AE179" s="339" t="n">
        <v>36</v>
      </c>
      <c r="AF179" s="339" t="n">
        <v>36</v>
      </c>
      <c r="AG179" s="340" t="n"/>
      <c r="AH179" s="340" t="n"/>
      <c r="AI179" s="341" t="n"/>
    </row>
    <row r="180" ht="20.1" customHeight="1" s="335">
      <c r="A180" s="358" t="n"/>
      <c r="C180" s="339" t="n">
        <v>2</v>
      </c>
      <c r="D180" s="340" t="n"/>
      <c r="E180" s="341" t="n"/>
      <c r="F180" s="344" t="inlineStr">
        <is>
          <t>ANELY CACERES PECHO</t>
        </is>
      </c>
      <c r="G180" s="344" t="inlineStr">
        <is>
          <t>LAMINAS PLASTICAS TIPO FUNDA -POUCHE</t>
        </is>
      </c>
      <c r="H180" s="341" t="n"/>
      <c r="I180" s="339" t="inlineStr">
        <is>
          <t>H5-P1</t>
        </is>
      </c>
      <c r="J180" s="339" t="n">
        <v>508994</v>
      </c>
      <c r="K180" s="340" t="n"/>
      <c r="L180" s="341" t="n"/>
      <c r="M180" s="339" t="n">
        <v>509000</v>
      </c>
      <c r="N180" s="339" t="n">
        <v>7</v>
      </c>
      <c r="O180" s="340" t="n"/>
      <c r="P180" s="341" t="n"/>
      <c r="Q180" s="339" t="n">
        <v>508994</v>
      </c>
      <c r="R180" s="339" t="n">
        <v>509000</v>
      </c>
      <c r="S180" s="341" t="n"/>
      <c r="T180" s="346" t="n">
        <v>7</v>
      </c>
      <c r="U180" s="341" t="n"/>
      <c r="V180" s="339" t="n"/>
      <c r="W180" s="339" t="n"/>
      <c r="X180" s="339" t="n"/>
      <c r="Y180" s="339" t="n"/>
      <c r="Z180" s="340" t="n"/>
      <c r="AA180" s="340" t="n"/>
      <c r="AB180" s="341" t="n"/>
      <c r="AC180" s="339" t="n"/>
      <c r="AD180" s="339" t="n"/>
      <c r="AE180" s="339" t="n"/>
      <c r="AF180" s="339" t="n">
        <v>7</v>
      </c>
      <c r="AG180" s="340" t="n"/>
      <c r="AH180" s="340" t="n"/>
      <c r="AI180" s="341" t="n"/>
    </row>
    <row r="181" ht="20.1" customHeight="1" s="335">
      <c r="A181" s="358" t="n"/>
      <c r="C181" s="339" t="n">
        <v>2</v>
      </c>
      <c r="D181" s="340" t="n"/>
      <c r="E181" s="341" t="n"/>
      <c r="F181" s="344" t="inlineStr">
        <is>
          <t>ANELY CACERES PECHO</t>
        </is>
      </c>
      <c r="G181" s="344" t="inlineStr">
        <is>
          <t>LAMINAS PLASTICAS TIPO FUNDA -POUCHE</t>
        </is>
      </c>
      <c r="H181" s="341" t="n"/>
      <c r="I181" s="339" t="inlineStr">
        <is>
          <t>H5-P1</t>
        </is>
      </c>
      <c r="J181" s="339" t="n">
        <v>533901</v>
      </c>
      <c r="K181" s="340" t="n"/>
      <c r="L181" s="341" t="n"/>
      <c r="M181" s="339" t="n">
        <v>533904</v>
      </c>
      <c r="N181" s="339" t="n">
        <v>4</v>
      </c>
      <c r="O181" s="340" t="n"/>
      <c r="P181" s="341" t="n"/>
      <c r="Q181" s="339" t="n">
        <v>533901</v>
      </c>
      <c r="R181" s="339" t="n">
        <v>533904</v>
      </c>
      <c r="S181" s="341" t="n"/>
      <c r="T181" s="346" t="n">
        <v>4</v>
      </c>
      <c r="U181" s="341" t="n"/>
      <c r="V181" s="339" t="n"/>
      <c r="W181" s="339" t="n"/>
      <c r="X181" s="339" t="n"/>
      <c r="Y181" s="339" t="n"/>
      <c r="Z181" s="340" t="n"/>
      <c r="AA181" s="340" t="n"/>
      <c r="AB181" s="341" t="n"/>
      <c r="AC181" s="339" t="n"/>
      <c r="AD181" s="339" t="n"/>
      <c r="AE181" s="339" t="n"/>
      <c r="AF181" s="339" t="n">
        <v>4</v>
      </c>
      <c r="AG181" s="340" t="n"/>
      <c r="AH181" s="340" t="n"/>
      <c r="AI181" s="341" t="n"/>
    </row>
    <row r="182" ht="20.1" customHeight="1" s="335">
      <c r="A182" s="358" t="n"/>
      <c r="C182" s="339" t="n">
        <v>2</v>
      </c>
      <c r="D182" s="340" t="n"/>
      <c r="E182" s="341" t="n"/>
      <c r="F182" s="344" t="inlineStr">
        <is>
          <t>ANELY CACERES PECHO</t>
        </is>
      </c>
      <c r="G182" s="344" t="inlineStr">
        <is>
          <t>LAMINAS PLASTICAS TIPO FUNDA -POUCHE</t>
        </is>
      </c>
      <c r="H182" s="341" t="n"/>
      <c r="I182" s="339" t="inlineStr">
        <is>
          <t>H5-P1</t>
        </is>
      </c>
      <c r="J182" s="339" t="n">
        <v>534308</v>
      </c>
      <c r="K182" s="340" t="n"/>
      <c r="L182" s="341" t="n"/>
      <c r="M182" s="339" t="n">
        <v>534310</v>
      </c>
      <c r="N182" s="339" t="n">
        <v>3</v>
      </c>
      <c r="O182" s="340" t="n"/>
      <c r="P182" s="341" t="n"/>
      <c r="Q182" s="339" t="n">
        <v>534308</v>
      </c>
      <c r="R182" s="339" t="n">
        <v>534310</v>
      </c>
      <c r="S182" s="341" t="n"/>
      <c r="T182" s="346" t="n">
        <v>3</v>
      </c>
      <c r="U182" s="341" t="n"/>
      <c r="V182" s="339" t="n"/>
      <c r="W182" s="339" t="n"/>
      <c r="X182" s="339" t="n"/>
      <c r="Y182" s="339" t="n"/>
      <c r="Z182" s="340" t="n"/>
      <c r="AA182" s="340" t="n"/>
      <c r="AB182" s="341" t="n"/>
      <c r="AC182" s="339" t="n"/>
      <c r="AD182" s="339" t="n"/>
      <c r="AE182" s="339" t="n"/>
      <c r="AF182" s="339" t="n">
        <v>3</v>
      </c>
      <c r="AG182" s="340" t="n"/>
      <c r="AH182" s="340" t="n"/>
      <c r="AI182" s="341" t="n"/>
    </row>
    <row r="183" ht="20.1" customHeight="1" s="335">
      <c r="A183" s="358" t="n"/>
      <c r="C183" s="339" t="n">
        <v>2</v>
      </c>
      <c r="D183" s="340" t="n"/>
      <c r="E183" s="341" t="n"/>
      <c r="F183" s="344" t="inlineStr">
        <is>
          <t>ANELY CACERES PECHO</t>
        </is>
      </c>
      <c r="G183" s="344" t="inlineStr">
        <is>
          <t>LAMINAS PLASTICAS TIPO FUNDA -POUCHE</t>
        </is>
      </c>
      <c r="H183" s="341" t="n"/>
      <c r="I183" s="339" t="inlineStr">
        <is>
          <t>H5-P1</t>
        </is>
      </c>
      <c r="J183" s="339" t="n">
        <v>534311</v>
      </c>
      <c r="K183" s="340" t="n"/>
      <c r="L183" s="341" t="n"/>
      <c r="M183" s="339" t="n">
        <v>534347</v>
      </c>
      <c r="N183" s="339" t="n">
        <v>37</v>
      </c>
      <c r="O183" s="340" t="n"/>
      <c r="P183" s="341" t="n"/>
      <c r="Q183" s="339" t="n"/>
      <c r="R183" s="339" t="n"/>
      <c r="S183" s="341" t="n"/>
      <c r="T183" s="346" t="n"/>
      <c r="U183" s="341" t="n"/>
      <c r="V183" s="339" t="n"/>
      <c r="W183" s="339" t="n"/>
      <c r="X183" s="339" t="n"/>
      <c r="Y183" s="339" t="n"/>
      <c r="Z183" s="340" t="n"/>
      <c r="AA183" s="340" t="n"/>
      <c r="AB183" s="341" t="n"/>
      <c r="AC183" s="339" t="n">
        <v>534311</v>
      </c>
      <c r="AD183" s="339" t="n">
        <v>534347</v>
      </c>
      <c r="AE183" s="339" t="n">
        <v>37</v>
      </c>
      <c r="AF183" s="339" t="n">
        <v>37</v>
      </c>
      <c r="AG183" s="340" t="n"/>
      <c r="AH183" s="340" t="n"/>
      <c r="AI183" s="341" t="n"/>
    </row>
    <row r="184" ht="20.1" customHeight="1" s="335">
      <c r="A184" s="358" t="n"/>
      <c r="C184" s="339" t="n"/>
      <c r="D184" s="340" t="n"/>
      <c r="E184" s="341" t="n"/>
      <c r="F184" s="344" t="n"/>
      <c r="G184" s="344" t="n"/>
      <c r="H184" s="341" t="n"/>
      <c r="I184" s="339" t="n"/>
      <c r="J184" s="339" t="n"/>
      <c r="K184" s="340" t="n"/>
      <c r="L184" s="341" t="n"/>
      <c r="M184" s="339" t="n"/>
      <c r="N184" s="339" t="n"/>
      <c r="O184" s="340" t="n"/>
      <c r="P184" s="341" t="n"/>
      <c r="Q184" s="339" t="n"/>
      <c r="R184" s="339" t="n"/>
      <c r="S184" s="341" t="n"/>
      <c r="T184" s="346" t="n"/>
      <c r="U184" s="341" t="n"/>
      <c r="V184" s="339" t="n"/>
      <c r="W184" s="339" t="n"/>
      <c r="X184" s="339" t="n"/>
      <c r="Y184" s="339" t="n"/>
      <c r="Z184" s="340" t="n"/>
      <c r="AA184" s="340" t="n"/>
      <c r="AB184" s="341" t="n"/>
      <c r="AC184" s="339" t="n"/>
      <c r="AD184" s="339" t="n"/>
      <c r="AE184" s="339" t="n"/>
      <c r="AF184" s="345">
        <f>SUM(T176:U183)*17/2</f>
        <v/>
      </c>
      <c r="AG184" s="340" t="n"/>
      <c r="AH184" s="340" t="n"/>
      <c r="AI184" s="341" t="n"/>
    </row>
    <row r="185" ht="20.1" customHeight="1" s="335">
      <c r="A185" s="358" t="n"/>
      <c r="C185" s="339" t="n">
        <v>5</v>
      </c>
      <c r="D185" s="340" t="n"/>
      <c r="E185" s="341" t="n"/>
      <c r="F185" s="344" t="inlineStr">
        <is>
          <t>MIGUEL ANGEL GARCIA ORTEGA</t>
        </is>
      </c>
      <c r="G185" s="344" t="inlineStr">
        <is>
          <t>CEDULAS DE IDENTIDAD</t>
        </is>
      </c>
      <c r="H185" s="341" t="n"/>
      <c r="I185" s="339" t="inlineStr">
        <is>
          <t>H5-P1</t>
        </is>
      </c>
      <c r="J185" s="339" t="n">
        <v>2505324</v>
      </c>
      <c r="K185" s="340" t="n"/>
      <c r="L185" s="341" t="n"/>
      <c r="M185" s="339" t="n">
        <v>2505325</v>
      </c>
      <c r="N185" s="339" t="n">
        <v>2</v>
      </c>
      <c r="O185" s="340" t="n"/>
      <c r="P185" s="341" t="n"/>
      <c r="Q185" s="339" t="n"/>
      <c r="R185" s="339" t="n"/>
      <c r="S185" s="341" t="n"/>
      <c r="T185" s="346" t="n"/>
      <c r="U185" s="341" t="n"/>
      <c r="V185" s="339" t="n">
        <v>2505324</v>
      </c>
      <c r="W185" s="339" t="n">
        <v>2505324</v>
      </c>
      <c r="X185" s="339" t="n">
        <v>1</v>
      </c>
      <c r="Y185" s="339" t="inlineStr">
        <is>
          <t>ERROR DE IMPRESIÓN</t>
        </is>
      </c>
      <c r="Z185" s="340" t="n"/>
      <c r="AA185" s="340" t="n"/>
      <c r="AB185" s="341" t="n"/>
      <c r="AC185" s="339" t="n"/>
      <c r="AD185" s="339" t="n"/>
      <c r="AE185" s="339" t="n"/>
      <c r="AF185" s="339" t="n">
        <v>1</v>
      </c>
      <c r="AG185" s="340" t="n"/>
      <c r="AH185" s="340" t="n"/>
      <c r="AI185" s="341" t="n"/>
    </row>
    <row r="186" ht="20.1" customHeight="1" s="335">
      <c r="A186" s="358" t="n"/>
      <c r="C186" s="339" t="n">
        <v>5</v>
      </c>
      <c r="D186" s="340" t="n"/>
      <c r="E186" s="341" t="n"/>
      <c r="F186" s="344" t="inlineStr">
        <is>
          <t>MIGUEL ANGEL GARCIA ORTEGA</t>
        </is>
      </c>
      <c r="G186" s="344" t="inlineStr">
        <is>
          <t>CEDULAS DE IDENTIDAD</t>
        </is>
      </c>
      <c r="H186" s="341" t="n"/>
      <c r="I186" s="339" t="n"/>
      <c r="J186" s="339" t="n"/>
      <c r="K186" s="340" t="n"/>
      <c r="L186" s="341" t="n"/>
      <c r="M186" s="339" t="n"/>
      <c r="N186" s="339" t="n"/>
      <c r="O186" s="340" t="n"/>
      <c r="P186" s="341" t="n"/>
      <c r="Q186" s="339" t="n"/>
      <c r="R186" s="339" t="n"/>
      <c r="S186" s="341" t="n"/>
      <c r="T186" s="346" t="n"/>
      <c r="U186" s="341" t="n"/>
      <c r="V186" s="339" t="n">
        <v>2505325</v>
      </c>
      <c r="W186" s="339" t="n">
        <v>2505325</v>
      </c>
      <c r="X186" s="339" t="n">
        <v>1</v>
      </c>
      <c r="Y186" s="339" t="inlineStr">
        <is>
          <t>ERROR DE IMPRESIÓN</t>
        </is>
      </c>
      <c r="Z186" s="340" t="n"/>
      <c r="AA186" s="340" t="n"/>
      <c r="AB186" s="341" t="n"/>
      <c r="AC186" s="339" t="n"/>
      <c r="AD186" s="339" t="n"/>
      <c r="AE186" s="339" t="n"/>
      <c r="AF186" s="339" t="n">
        <v>1</v>
      </c>
      <c r="AG186" s="340" t="n"/>
      <c r="AH186" s="340" t="n"/>
      <c r="AI186" s="341" t="n"/>
    </row>
    <row r="187" ht="20.1" customHeight="1" s="335">
      <c r="A187" s="358" t="n"/>
      <c r="C187" s="339" t="n">
        <v>5</v>
      </c>
      <c r="D187" s="340" t="n"/>
      <c r="E187" s="341" t="n"/>
      <c r="F187" s="344" t="inlineStr">
        <is>
          <t>MIGUEL ANGEL GARCIA ORTEGA</t>
        </is>
      </c>
      <c r="G187" s="344" t="inlineStr">
        <is>
          <t>CEDULAS DE IDENTIDAD</t>
        </is>
      </c>
      <c r="H187" s="341" t="n"/>
      <c r="I187" s="339" t="inlineStr">
        <is>
          <t>H5-P1</t>
        </is>
      </c>
      <c r="J187" s="339" t="n">
        <v>2505326</v>
      </c>
      <c r="K187" s="340" t="n"/>
      <c r="L187" s="341" t="n"/>
      <c r="M187" s="339" t="n">
        <v>2505340</v>
      </c>
      <c r="N187" s="339" t="n">
        <v>15</v>
      </c>
      <c r="O187" s="340" t="n"/>
      <c r="P187" s="341" t="n"/>
      <c r="Q187" s="339" t="n">
        <v>2505326</v>
      </c>
      <c r="R187" s="339" t="n">
        <v>2505340</v>
      </c>
      <c r="S187" s="341" t="n"/>
      <c r="T187" s="346" t="n">
        <v>15</v>
      </c>
      <c r="U187" s="341" t="n"/>
      <c r="V187" s="339" t="n"/>
      <c r="W187" s="339" t="n"/>
      <c r="X187" s="339" t="n"/>
      <c r="Y187" s="339" t="n"/>
      <c r="Z187" s="340" t="n"/>
      <c r="AA187" s="340" t="n"/>
      <c r="AB187" s="341" t="n"/>
      <c r="AC187" s="339" t="n"/>
      <c r="AD187" s="339" t="n"/>
      <c r="AE187" s="339" t="n"/>
      <c r="AF187" s="339" t="n">
        <v>15</v>
      </c>
      <c r="AG187" s="340" t="n"/>
      <c r="AH187" s="340" t="n"/>
      <c r="AI187" s="341" t="n"/>
    </row>
    <row r="188" ht="20.1" customHeight="1" s="335">
      <c r="A188" s="358" t="n"/>
      <c r="C188" s="339" t="n">
        <v>5</v>
      </c>
      <c r="D188" s="340" t="n"/>
      <c r="E188" s="341" t="n"/>
      <c r="F188" s="344" t="inlineStr">
        <is>
          <t>MIGUEL ANGEL GARCIA ORTEGA</t>
        </is>
      </c>
      <c r="G188" s="344" t="inlineStr">
        <is>
          <t>CEDULAS DE IDENTIDAD</t>
        </is>
      </c>
      <c r="H188" s="341" t="n"/>
      <c r="I188" s="339" t="inlineStr">
        <is>
          <t>H5-P1</t>
        </is>
      </c>
      <c r="J188" s="339" t="n">
        <v>2505529</v>
      </c>
      <c r="K188" s="340" t="n"/>
      <c r="L188" s="341" t="n"/>
      <c r="M188" s="339" t="n">
        <v>2505567</v>
      </c>
      <c r="N188" s="339" t="n">
        <v>39</v>
      </c>
      <c r="O188" s="340" t="n"/>
      <c r="P188" s="341" t="n"/>
      <c r="Q188" s="339" t="n">
        <v>2505529</v>
      </c>
      <c r="R188" s="339" t="n">
        <v>2505567</v>
      </c>
      <c r="S188" s="341" t="n"/>
      <c r="T188" s="346" t="n">
        <v>39</v>
      </c>
      <c r="U188" s="341" t="n"/>
      <c r="V188" s="339" t="n"/>
      <c r="W188" s="339" t="n"/>
      <c r="X188" s="339" t="n"/>
      <c r="Y188" s="339" t="n"/>
      <c r="Z188" s="340" t="n"/>
      <c r="AA188" s="340" t="n"/>
      <c r="AB188" s="341" t="n"/>
      <c r="AC188" s="339" t="n"/>
      <c r="AD188" s="339" t="n"/>
      <c r="AE188" s="339" t="n"/>
      <c r="AF188" s="339" t="n">
        <v>39</v>
      </c>
      <c r="AG188" s="340" t="n"/>
      <c r="AH188" s="340" t="n"/>
      <c r="AI188" s="341" t="n"/>
    </row>
    <row r="189" ht="20.1" customHeight="1" s="335">
      <c r="A189" s="358" t="n"/>
      <c r="C189" s="339" t="n">
        <v>5</v>
      </c>
      <c r="D189" s="340" t="n"/>
      <c r="E189" s="341" t="n"/>
      <c r="F189" s="344" t="inlineStr">
        <is>
          <t>MIGUEL ANGEL GARCIA ORTEGA</t>
        </is>
      </c>
      <c r="G189" s="344" t="inlineStr">
        <is>
          <t>CEDULAS DE IDENTIDAD</t>
        </is>
      </c>
      <c r="H189" s="341" t="n"/>
      <c r="I189" s="339" t="inlineStr">
        <is>
          <t>H5-P1</t>
        </is>
      </c>
      <c r="J189" s="339" t="n">
        <v>2505568</v>
      </c>
      <c r="K189" s="340" t="n"/>
      <c r="L189" s="341" t="n"/>
      <c r="M189" s="339" t="n">
        <v>2505580</v>
      </c>
      <c r="N189" s="339" t="n">
        <v>13</v>
      </c>
      <c r="O189" s="340" t="n"/>
      <c r="P189" s="341" t="n"/>
      <c r="Q189" s="339" t="n"/>
      <c r="R189" s="339" t="n"/>
      <c r="S189" s="341" t="n"/>
      <c r="T189" s="346" t="n"/>
      <c r="U189" s="341" t="n"/>
      <c r="V189" s="339" t="n"/>
      <c r="W189" s="339" t="n"/>
      <c r="X189" s="339" t="n"/>
      <c r="Y189" s="339" t="n"/>
      <c r="Z189" s="340" t="n"/>
      <c r="AA189" s="340" t="n"/>
      <c r="AB189" s="341" t="n"/>
      <c r="AC189" s="339" t="n">
        <v>2505568</v>
      </c>
      <c r="AD189" s="339" t="n">
        <v>2505580</v>
      </c>
      <c r="AE189" s="339" t="n">
        <v>13</v>
      </c>
      <c r="AF189" s="339" t="n">
        <v>13</v>
      </c>
      <c r="AG189" s="340" t="n"/>
      <c r="AH189" s="340" t="n"/>
      <c r="AI189" s="341" t="n"/>
    </row>
    <row r="190" ht="20.1" customHeight="1" s="335">
      <c r="A190" s="358" t="n"/>
      <c r="C190" s="339" t="n">
        <v>5</v>
      </c>
      <c r="D190" s="340" t="n"/>
      <c r="E190" s="341" t="n"/>
      <c r="F190" s="344" t="inlineStr">
        <is>
          <t>MIGUEL ANGEL GARCIA ORTEGA</t>
        </is>
      </c>
      <c r="G190" s="344" t="inlineStr">
        <is>
          <t>LAMINAS PLASTICAS TIPO FUNDA -POUCHE</t>
        </is>
      </c>
      <c r="H190" s="341" t="n"/>
      <c r="I190" s="339" t="inlineStr">
        <is>
          <t>H5-P1</t>
        </is>
      </c>
      <c r="J190" s="339" t="n">
        <v>534185</v>
      </c>
      <c r="K190" s="340" t="n"/>
      <c r="L190" s="341" t="n"/>
      <c r="M190" s="339" t="n">
        <v>534201</v>
      </c>
      <c r="N190" s="339" t="n">
        <v>17</v>
      </c>
      <c r="O190" s="340" t="n"/>
      <c r="P190" s="341" t="n"/>
      <c r="Q190" s="339" t="n">
        <v>534185</v>
      </c>
      <c r="R190" s="339" t="n">
        <v>534201</v>
      </c>
      <c r="S190" s="341" t="n"/>
      <c r="T190" s="346" t="n">
        <v>17</v>
      </c>
      <c r="U190" s="341" t="n"/>
      <c r="V190" s="339" t="n"/>
      <c r="W190" s="339" t="n"/>
      <c r="X190" s="339" t="n"/>
      <c r="Y190" s="339" t="n"/>
      <c r="Z190" s="340" t="n"/>
      <c r="AA190" s="340" t="n"/>
      <c r="AB190" s="341" t="n"/>
      <c r="AC190" s="339" t="n"/>
      <c r="AD190" s="339" t="n"/>
      <c r="AE190" s="339" t="n"/>
      <c r="AF190" s="339" t="n">
        <v>17</v>
      </c>
      <c r="AG190" s="340" t="n"/>
      <c r="AH190" s="340" t="n"/>
      <c r="AI190" s="341" t="n"/>
    </row>
    <row r="191" ht="20.1" customHeight="1" s="335">
      <c r="A191" s="358" t="n"/>
      <c r="C191" s="339" t="n">
        <v>5</v>
      </c>
      <c r="D191" s="340" t="n"/>
      <c r="E191" s="341" t="n"/>
      <c r="F191" s="344" t="inlineStr">
        <is>
          <t>MIGUEL ANGEL GARCIA ORTEGA</t>
        </is>
      </c>
      <c r="G191" s="344" t="inlineStr">
        <is>
          <t>LAMINAS PLASTICAS TIPO FUNDA -POUCHE</t>
        </is>
      </c>
      <c r="H191" s="341" t="n"/>
      <c r="I191" s="339" t="inlineStr">
        <is>
          <t>H5-P1</t>
        </is>
      </c>
      <c r="J191" s="339" t="n">
        <v>534387</v>
      </c>
      <c r="K191" s="340" t="n"/>
      <c r="L191" s="341" t="n"/>
      <c r="M191" s="339" t="n">
        <v>534423</v>
      </c>
      <c r="N191" s="339" t="n">
        <v>37</v>
      </c>
      <c r="O191" s="340" t="n"/>
      <c r="P191" s="341" t="n"/>
      <c r="Q191" s="339" t="n">
        <v>534387</v>
      </c>
      <c r="R191" s="339" t="n">
        <v>534423</v>
      </c>
      <c r="S191" s="341" t="n"/>
      <c r="T191" s="346" t="n">
        <v>37</v>
      </c>
      <c r="U191" s="341" t="n"/>
      <c r="V191" s="339" t="n"/>
      <c r="W191" s="339" t="n"/>
      <c r="X191" s="339" t="n"/>
      <c r="Y191" s="339" t="n"/>
      <c r="Z191" s="340" t="n"/>
      <c r="AA191" s="340" t="n"/>
      <c r="AB191" s="341" t="n"/>
      <c r="AC191" s="339" t="n"/>
      <c r="AD191" s="339" t="n"/>
      <c r="AE191" s="339" t="n"/>
      <c r="AF191" s="339" t="n">
        <v>37</v>
      </c>
      <c r="AG191" s="340" t="n"/>
      <c r="AH191" s="340" t="n"/>
      <c r="AI191" s="341" t="n"/>
    </row>
    <row r="192" ht="20.1" customHeight="1" s="335">
      <c r="A192" s="358" t="n"/>
      <c r="C192" s="339" t="n">
        <v>5</v>
      </c>
      <c r="D192" s="340" t="n"/>
      <c r="E192" s="341" t="n"/>
      <c r="F192" s="344" t="inlineStr">
        <is>
          <t>MIGUEL ANGEL GARCIA ORTEGA</t>
        </is>
      </c>
      <c r="G192" s="344" t="inlineStr">
        <is>
          <t>LAMINAS PLASTICAS TIPO FUNDA -POUCHE</t>
        </is>
      </c>
      <c r="H192" s="341" t="n"/>
      <c r="I192" s="339" t="inlineStr">
        <is>
          <t>H5-P1</t>
        </is>
      </c>
      <c r="J192" s="339" t="n">
        <v>534424</v>
      </c>
      <c r="K192" s="340" t="n"/>
      <c r="L192" s="341" t="n"/>
      <c r="M192" s="339" t="n">
        <v>534438</v>
      </c>
      <c r="N192" s="339" t="n">
        <v>15</v>
      </c>
      <c r="O192" s="340" t="n"/>
      <c r="P192" s="341" t="n"/>
      <c r="Q192" s="339" t="n"/>
      <c r="R192" s="339" t="n"/>
      <c r="S192" s="341" t="n"/>
      <c r="T192" s="346" t="n"/>
      <c r="U192" s="341" t="n"/>
      <c r="V192" s="339" t="n"/>
      <c r="W192" s="339" t="n"/>
      <c r="X192" s="339" t="n"/>
      <c r="Y192" s="339" t="n"/>
      <c r="Z192" s="340" t="n"/>
      <c r="AA192" s="340" t="n"/>
      <c r="AB192" s="341" t="n"/>
      <c r="AC192" s="339" t="n">
        <v>534424</v>
      </c>
      <c r="AD192" s="339" t="n">
        <v>534438</v>
      </c>
      <c r="AE192" s="339" t="n">
        <v>15</v>
      </c>
      <c r="AF192" s="339" t="n">
        <v>15</v>
      </c>
      <c r="AG192" s="340" t="n"/>
      <c r="AH192" s="340" t="n"/>
      <c r="AI192" s="341" t="n"/>
    </row>
    <row r="193" ht="20.1" customHeight="1" s="335">
      <c r="A193" s="358" t="n"/>
      <c r="C193" s="339" t="n"/>
      <c r="D193" s="340" t="n"/>
      <c r="E193" s="341" t="n"/>
      <c r="F193" s="344" t="n"/>
      <c r="G193" s="344" t="n"/>
      <c r="H193" s="341" t="n"/>
      <c r="I193" s="339" t="n"/>
      <c r="J193" s="339" t="n"/>
      <c r="K193" s="340" t="n"/>
      <c r="L193" s="341" t="n"/>
      <c r="M193" s="339" t="n"/>
      <c r="N193" s="339" t="n"/>
      <c r="O193" s="340" t="n"/>
      <c r="P193" s="341" t="n"/>
      <c r="Q193" s="339" t="n"/>
      <c r="R193" s="339" t="n"/>
      <c r="S193" s="341" t="n"/>
      <c r="T193" s="346" t="n"/>
      <c r="U193" s="341" t="n"/>
      <c r="V193" s="339" t="n"/>
      <c r="W193" s="339" t="n"/>
      <c r="X193" s="339" t="n"/>
      <c r="Y193" s="339" t="n"/>
      <c r="Z193" s="340" t="n"/>
      <c r="AA193" s="340" t="n"/>
      <c r="AB193" s="341" t="n"/>
      <c r="AC193" s="339" t="n"/>
      <c r="AD193" s="339" t="n"/>
      <c r="AE193" s="339" t="n"/>
      <c r="AF193" s="345">
        <f>SUM(T185:U192)*17/2</f>
        <v/>
      </c>
      <c r="AG193" s="340" t="n"/>
      <c r="AH193" s="340" t="n"/>
      <c r="AI193" s="341" t="n"/>
    </row>
    <row r="194" ht="20.1" customHeight="1" s="335">
      <c r="A194" s="358" t="n"/>
      <c r="C194" s="339" t="n">
        <v>1</v>
      </c>
      <c r="D194" s="340" t="n"/>
      <c r="E194" s="341" t="n"/>
      <c r="F194" s="344" t="inlineStr">
        <is>
          <t>VERONICA MEDRANO ARIAS</t>
        </is>
      </c>
      <c r="G194" s="344" t="inlineStr">
        <is>
          <t>CEDULAS DE IDENTIDAD</t>
        </is>
      </c>
      <c r="H194" s="341" t="n"/>
      <c r="I194" s="339" t="inlineStr">
        <is>
          <t>H5-P1</t>
        </is>
      </c>
      <c r="J194" s="339" t="n">
        <v>2505256</v>
      </c>
      <c r="K194" s="340" t="n"/>
      <c r="L194" s="341" t="n"/>
      <c r="M194" s="339" t="n">
        <v>2505260</v>
      </c>
      <c r="N194" s="339" t="n">
        <v>5</v>
      </c>
      <c r="O194" s="340" t="n"/>
      <c r="P194" s="341" t="n"/>
      <c r="Q194" s="339" t="n">
        <v>2505256</v>
      </c>
      <c r="R194" s="339" t="n">
        <v>2505260</v>
      </c>
      <c r="S194" s="341" t="n"/>
      <c r="T194" s="346" t="n">
        <v>5</v>
      </c>
      <c r="U194" s="341" t="n"/>
      <c r="V194" s="339" t="n"/>
      <c r="W194" s="339" t="n"/>
      <c r="X194" s="339" t="n"/>
      <c r="Y194" s="339" t="n"/>
      <c r="Z194" s="340" t="n"/>
      <c r="AA194" s="340" t="n"/>
      <c r="AB194" s="341" t="n"/>
      <c r="AC194" s="339" t="n"/>
      <c r="AD194" s="339" t="n"/>
      <c r="AE194" s="339" t="n"/>
      <c r="AF194" s="339" t="n">
        <v>5</v>
      </c>
      <c r="AG194" s="340" t="n"/>
      <c r="AH194" s="340" t="n"/>
      <c r="AI194" s="341" t="n"/>
    </row>
    <row r="195" ht="20.1" customHeight="1" s="335">
      <c r="A195" s="358" t="n"/>
      <c r="C195" s="339" t="n">
        <v>1</v>
      </c>
      <c r="D195" s="340" t="n"/>
      <c r="E195" s="341" t="n"/>
      <c r="F195" s="344" t="inlineStr">
        <is>
          <t>VERONICA MEDRANO ARIAS</t>
        </is>
      </c>
      <c r="G195" s="344" t="inlineStr">
        <is>
          <t>CEDULAS DE IDENTIDAD</t>
        </is>
      </c>
      <c r="H195" s="341" t="n"/>
      <c r="I195" s="339" t="inlineStr">
        <is>
          <t>H5-P1</t>
        </is>
      </c>
      <c r="J195" s="339" t="n">
        <v>2505389</v>
      </c>
      <c r="K195" s="340" t="n"/>
      <c r="L195" s="341" t="n"/>
      <c r="M195" s="339" t="n">
        <v>2505448</v>
      </c>
      <c r="N195" s="339" t="n">
        <v>60</v>
      </c>
      <c r="O195" s="340" t="n"/>
      <c r="P195" s="341" t="n"/>
      <c r="Q195" s="339" t="n">
        <v>2505389</v>
      </c>
      <c r="R195" s="339" t="n">
        <v>2505448</v>
      </c>
      <c r="S195" s="341" t="n"/>
      <c r="T195" s="346" t="n">
        <v>60</v>
      </c>
      <c r="U195" s="341" t="n"/>
      <c r="V195" s="339" t="n"/>
      <c r="W195" s="339" t="n"/>
      <c r="X195" s="339" t="n"/>
      <c r="Y195" s="339" t="n"/>
      <c r="Z195" s="340" t="n"/>
      <c r="AA195" s="340" t="n"/>
      <c r="AB195" s="341" t="n"/>
      <c r="AC195" s="339" t="n"/>
      <c r="AD195" s="339" t="n"/>
      <c r="AE195" s="339" t="n"/>
      <c r="AF195" s="339" t="n">
        <v>60</v>
      </c>
      <c r="AG195" s="340" t="n"/>
      <c r="AH195" s="340" t="n"/>
      <c r="AI195" s="341" t="n"/>
    </row>
    <row r="196" ht="20.1" customHeight="1" s="335">
      <c r="A196" s="358" t="n"/>
      <c r="C196" s="339" t="n">
        <v>1</v>
      </c>
      <c r="D196" s="340" t="n"/>
      <c r="E196" s="341" t="n"/>
      <c r="F196" s="344" t="inlineStr">
        <is>
          <t>VERONICA MEDRANO ARIAS</t>
        </is>
      </c>
      <c r="G196" s="344" t="inlineStr">
        <is>
          <t>LAMINAS PLASTICAS TIPO FUNDA -POUCHE</t>
        </is>
      </c>
      <c r="H196" s="341" t="n"/>
      <c r="I196" s="339" t="inlineStr">
        <is>
          <t>H5-P1</t>
        </is>
      </c>
      <c r="J196" s="339" t="n">
        <v>534118</v>
      </c>
      <c r="K196" s="340" t="n"/>
      <c r="L196" s="341" t="n"/>
      <c r="M196" s="339" t="n">
        <v>534124</v>
      </c>
      <c r="N196" s="339" t="n">
        <v>7</v>
      </c>
      <c r="O196" s="340" t="n"/>
      <c r="P196" s="341" t="n"/>
      <c r="Q196" s="339" t="n">
        <v>534118</v>
      </c>
      <c r="R196" s="339" t="n">
        <v>534124</v>
      </c>
      <c r="S196" s="341" t="n"/>
      <c r="T196" s="346" t="n">
        <v>7</v>
      </c>
      <c r="U196" s="341" t="n"/>
      <c r="V196" s="339" t="n"/>
      <c r="W196" s="339" t="n"/>
      <c r="X196" s="339" t="n"/>
      <c r="Y196" s="339" t="n"/>
      <c r="Z196" s="340" t="n"/>
      <c r="AA196" s="340" t="n"/>
      <c r="AB196" s="341" t="n"/>
      <c r="AC196" s="339" t="n"/>
      <c r="AD196" s="339" t="n"/>
      <c r="AE196" s="339" t="n"/>
      <c r="AF196" s="339" t="n">
        <v>7</v>
      </c>
      <c r="AG196" s="340" t="n"/>
      <c r="AH196" s="340" t="n"/>
      <c r="AI196" s="341" t="n"/>
    </row>
    <row r="197" ht="20.1" customHeight="1" s="335">
      <c r="A197" s="358" t="n"/>
      <c r="C197" s="339" t="n">
        <v>1</v>
      </c>
      <c r="D197" s="340" t="n"/>
      <c r="E197" s="341" t="n"/>
      <c r="F197" s="344" t="inlineStr">
        <is>
          <t>VERONICA MEDRANO ARIAS</t>
        </is>
      </c>
      <c r="G197" s="344" t="inlineStr">
        <is>
          <t>LAMINAS PLASTICAS TIPO FUNDA -POUCHE</t>
        </is>
      </c>
      <c r="H197" s="341" t="n"/>
      <c r="I197" s="339" t="inlineStr">
        <is>
          <t>H5-P1</t>
        </is>
      </c>
      <c r="J197" s="339" t="n">
        <v>534250</v>
      </c>
      <c r="K197" s="340" t="n"/>
      <c r="L197" s="341" t="n"/>
      <c r="M197" s="339" t="n">
        <v>534307</v>
      </c>
      <c r="N197" s="339" t="n">
        <v>58</v>
      </c>
      <c r="O197" s="340" t="n"/>
      <c r="P197" s="341" t="n"/>
      <c r="Q197" s="339" t="n">
        <v>534250</v>
      </c>
      <c r="R197" s="339" t="n">
        <v>534307</v>
      </c>
      <c r="S197" s="341" t="n"/>
      <c r="T197" s="346" t="n">
        <v>58</v>
      </c>
      <c r="U197" s="341" t="n"/>
      <c r="V197" s="339" t="n"/>
      <c r="W197" s="339" t="n"/>
      <c r="X197" s="339" t="n"/>
      <c r="Y197" s="339" t="n"/>
      <c r="Z197" s="340" t="n"/>
      <c r="AA197" s="340" t="n"/>
      <c r="AB197" s="341" t="n"/>
      <c r="AC197" s="339" t="n"/>
      <c r="AD197" s="339" t="n"/>
      <c r="AE197" s="339" t="n"/>
      <c r="AF197" s="339" t="n">
        <v>58</v>
      </c>
      <c r="AG197" s="340" t="n"/>
      <c r="AH197" s="340" t="n"/>
      <c r="AI197" s="341" t="n"/>
    </row>
    <row r="198" ht="20.1" customHeight="1" s="335">
      <c r="A198" s="358" t="n"/>
      <c r="C198" s="339" t="n"/>
      <c r="D198" s="340" t="n"/>
      <c r="E198" s="341" t="n"/>
      <c r="F198" s="344" t="n"/>
      <c r="G198" s="344" t="n"/>
      <c r="H198" s="341" t="n"/>
      <c r="I198" s="339" t="n"/>
      <c r="J198" s="339" t="n"/>
      <c r="K198" s="340" t="n"/>
      <c r="L198" s="341" t="n"/>
      <c r="M198" s="339" t="n"/>
      <c r="N198" s="339" t="n"/>
      <c r="O198" s="340" t="n"/>
      <c r="P198" s="341" t="n"/>
      <c r="Q198" s="339" t="n"/>
      <c r="R198" s="339" t="n"/>
      <c r="S198" s="341" t="n"/>
      <c r="T198" s="346" t="n"/>
      <c r="U198" s="341" t="n"/>
      <c r="V198" s="339" t="n"/>
      <c r="W198" s="339" t="n"/>
      <c r="X198" s="339" t="n"/>
      <c r="Y198" s="339" t="n"/>
      <c r="Z198" s="340" t="n"/>
      <c r="AA198" s="340" t="n"/>
      <c r="AB198" s="341" t="n"/>
      <c r="AC198" s="339" t="n"/>
      <c r="AD198" s="339" t="n"/>
      <c r="AE198" s="339" t="n"/>
      <c r="AF198" s="345">
        <f>SUM(T194:U197)*17/2</f>
        <v/>
      </c>
      <c r="AG198" s="340" t="n"/>
      <c r="AH198" s="340" t="n"/>
      <c r="AI198" s="341" t="n"/>
    </row>
    <row r="199" ht="20.1" customHeight="1" s="335">
      <c r="A199" s="358" t="n"/>
      <c r="C199" s="339" t="n">
        <v>7</v>
      </c>
      <c r="D199" s="340" t="n"/>
      <c r="E199" s="341" t="n"/>
      <c r="F199" s="344" t="inlineStr">
        <is>
          <t>WILSON SOLETO LAVAIN</t>
        </is>
      </c>
      <c r="G199" s="344" t="inlineStr">
        <is>
          <t>CEDULAS DE IDENTIDAD</t>
        </is>
      </c>
      <c r="H199" s="341" t="n"/>
      <c r="I199" s="339" t="inlineStr">
        <is>
          <t>H5-P1</t>
        </is>
      </c>
      <c r="J199" s="339" t="n">
        <v>2505377</v>
      </c>
      <c r="K199" s="340" t="n"/>
      <c r="L199" s="341" t="n"/>
      <c r="M199" s="339" t="n">
        <v>2505388</v>
      </c>
      <c r="N199" s="339" t="n">
        <v>12</v>
      </c>
      <c r="O199" s="340" t="n"/>
      <c r="P199" s="341" t="n"/>
      <c r="Q199" s="339" t="n">
        <v>2505377</v>
      </c>
      <c r="R199" s="339" t="n">
        <v>2505388</v>
      </c>
      <c r="S199" s="341" t="n"/>
      <c r="T199" s="346" t="n">
        <v>12</v>
      </c>
      <c r="U199" s="341" t="n"/>
      <c r="V199" s="339" t="n"/>
      <c r="W199" s="339" t="n"/>
      <c r="X199" s="339" t="n"/>
      <c r="Y199" s="339" t="n"/>
      <c r="Z199" s="340" t="n"/>
      <c r="AA199" s="340" t="n"/>
      <c r="AB199" s="341" t="n"/>
      <c r="AC199" s="339" t="n"/>
      <c r="AD199" s="339" t="n"/>
      <c r="AE199" s="339" t="n"/>
      <c r="AF199" s="339" t="n">
        <v>12</v>
      </c>
      <c r="AG199" s="340" t="n"/>
      <c r="AH199" s="340" t="n"/>
      <c r="AI199" s="341" t="n"/>
    </row>
    <row r="200" ht="20.1" customHeight="1" s="335">
      <c r="A200" s="358" t="n"/>
      <c r="C200" s="339" t="n">
        <v>7</v>
      </c>
      <c r="D200" s="340" t="n"/>
      <c r="E200" s="341" t="n"/>
      <c r="F200" s="344" t="inlineStr">
        <is>
          <t>WILSON SOLETO LAVAIN</t>
        </is>
      </c>
      <c r="G200" s="344" t="inlineStr">
        <is>
          <t>CEDULAS DE IDENTIDAD</t>
        </is>
      </c>
      <c r="H200" s="341" t="n"/>
      <c r="I200" s="339" t="inlineStr">
        <is>
          <t>H5-P1</t>
        </is>
      </c>
      <c r="J200" s="339" t="n">
        <v>2505581</v>
      </c>
      <c r="K200" s="340" t="n"/>
      <c r="L200" s="341" t="n"/>
      <c r="M200" s="339" t="n">
        <v>2505630</v>
      </c>
      <c r="N200" s="339" t="n">
        <v>50</v>
      </c>
      <c r="O200" s="340" t="n"/>
      <c r="P200" s="341" t="n"/>
      <c r="Q200" s="339" t="n">
        <v>2505581</v>
      </c>
      <c r="R200" s="339" t="n">
        <v>2505630</v>
      </c>
      <c r="S200" s="341" t="n"/>
      <c r="T200" s="346" t="n">
        <v>50</v>
      </c>
      <c r="U200" s="341" t="n"/>
      <c r="V200" s="339" t="n"/>
      <c r="W200" s="339" t="n"/>
      <c r="X200" s="339" t="n"/>
      <c r="Y200" s="339" t="n"/>
      <c r="Z200" s="340" t="n"/>
      <c r="AA200" s="340" t="n"/>
      <c r="AB200" s="341" t="n"/>
      <c r="AC200" s="339" t="n"/>
      <c r="AD200" s="339" t="n"/>
      <c r="AE200" s="339" t="n"/>
      <c r="AF200" s="339" t="n">
        <v>50</v>
      </c>
      <c r="AG200" s="340" t="n"/>
      <c r="AH200" s="340" t="n"/>
      <c r="AI200" s="341" t="n"/>
    </row>
    <row r="201" ht="20.1" customHeight="1" s="335">
      <c r="A201" s="358" t="n"/>
      <c r="C201" s="339" t="n">
        <v>7</v>
      </c>
      <c r="D201" s="340" t="n"/>
      <c r="E201" s="341" t="n"/>
      <c r="F201" s="344" t="inlineStr">
        <is>
          <t>WILSON SOLETO LAVAIN</t>
        </is>
      </c>
      <c r="G201" s="344" t="inlineStr">
        <is>
          <t>CEDULAS DE IDENTIDAD</t>
        </is>
      </c>
      <c r="H201" s="341" t="n"/>
      <c r="I201" s="339" t="inlineStr">
        <is>
          <t>H5-P1</t>
        </is>
      </c>
      <c r="J201" s="339" t="n">
        <v>2505631</v>
      </c>
      <c r="K201" s="340" t="n"/>
      <c r="L201" s="341" t="n"/>
      <c r="M201" s="339" t="n">
        <v>2505640</v>
      </c>
      <c r="N201" s="339" t="n">
        <v>10</v>
      </c>
      <c r="O201" s="340" t="n"/>
      <c r="P201" s="341" t="n"/>
      <c r="Q201" s="339" t="n"/>
      <c r="R201" s="339" t="n"/>
      <c r="S201" s="341" t="n"/>
      <c r="T201" s="346" t="n"/>
      <c r="U201" s="341" t="n"/>
      <c r="V201" s="339" t="n"/>
      <c r="W201" s="339" t="n"/>
      <c r="X201" s="339" t="n"/>
      <c r="Y201" s="339" t="n"/>
      <c r="Z201" s="340" t="n"/>
      <c r="AA201" s="340" t="n"/>
      <c r="AB201" s="341" t="n"/>
      <c r="AC201" s="339" t="n">
        <v>2505631</v>
      </c>
      <c r="AD201" s="339" t="n">
        <v>2505640</v>
      </c>
      <c r="AE201" s="339" t="n">
        <v>10</v>
      </c>
      <c r="AF201" s="339" t="n">
        <v>10</v>
      </c>
      <c r="AG201" s="340" t="n"/>
      <c r="AH201" s="340" t="n"/>
      <c r="AI201" s="341" t="n"/>
    </row>
    <row r="202" ht="20.1" customHeight="1" s="335">
      <c r="A202" s="358" t="n"/>
      <c r="C202" s="339" t="n">
        <v>7</v>
      </c>
      <c r="D202" s="340" t="n"/>
      <c r="E202" s="341" t="n"/>
      <c r="F202" s="344" t="inlineStr">
        <is>
          <t>WILSON SOLETO LAVAIN</t>
        </is>
      </c>
      <c r="G202" s="344" t="inlineStr">
        <is>
          <t>LAMINAS PLASTICAS TIPO FUNDA -POUCHE</t>
        </is>
      </c>
      <c r="H202" s="341" t="n"/>
      <c r="I202" s="339" t="inlineStr">
        <is>
          <t>H5-P1</t>
        </is>
      </c>
      <c r="J202" s="339" t="n">
        <v>534237</v>
      </c>
      <c r="K202" s="340" t="n"/>
      <c r="L202" s="341" t="n"/>
      <c r="M202" s="339" t="n">
        <v>534249</v>
      </c>
      <c r="N202" s="339" t="n">
        <v>13</v>
      </c>
      <c r="O202" s="340" t="n"/>
      <c r="P202" s="341" t="n"/>
      <c r="Q202" s="339" t="n">
        <v>534237</v>
      </c>
      <c r="R202" s="339" t="n">
        <v>534249</v>
      </c>
      <c r="S202" s="341" t="n"/>
      <c r="T202" s="346" t="n">
        <v>13</v>
      </c>
      <c r="U202" s="341" t="n"/>
      <c r="V202" s="339" t="n"/>
      <c r="W202" s="339" t="n"/>
      <c r="X202" s="339" t="n"/>
      <c r="Y202" s="339" t="n"/>
      <c r="Z202" s="340" t="n"/>
      <c r="AA202" s="340" t="n"/>
      <c r="AB202" s="341" t="n"/>
      <c r="AC202" s="339" t="n"/>
      <c r="AD202" s="339" t="n"/>
      <c r="AE202" s="339" t="n"/>
      <c r="AF202" s="339" t="n">
        <v>13</v>
      </c>
      <c r="AG202" s="340" t="n"/>
      <c r="AH202" s="340" t="n"/>
      <c r="AI202" s="341" t="n"/>
    </row>
    <row r="203" ht="20.1" customHeight="1" s="335">
      <c r="A203" s="358" t="n"/>
      <c r="C203" s="339" t="n">
        <v>7</v>
      </c>
      <c r="D203" s="340" t="n"/>
      <c r="E203" s="341" t="n"/>
      <c r="F203" s="344" t="inlineStr">
        <is>
          <t>WILSON SOLETO LAVAIN</t>
        </is>
      </c>
      <c r="G203" s="344" t="inlineStr">
        <is>
          <t>LAMINAS PLASTICAS TIPO FUNDA -POUCHE</t>
        </is>
      </c>
      <c r="H203" s="341" t="n"/>
      <c r="I203" s="339" t="inlineStr">
        <is>
          <t>H5-P1</t>
        </is>
      </c>
      <c r="J203" s="339" t="n">
        <v>534439</v>
      </c>
      <c r="K203" s="340" t="n"/>
      <c r="L203" s="341" t="n"/>
      <c r="M203" s="339" t="n">
        <v>534487</v>
      </c>
      <c r="N203" s="339" t="n">
        <v>49</v>
      </c>
      <c r="O203" s="340" t="n"/>
      <c r="P203" s="341" t="n"/>
      <c r="Q203" s="339" t="n">
        <v>534439</v>
      </c>
      <c r="R203" s="339" t="n">
        <v>534487</v>
      </c>
      <c r="S203" s="341" t="n"/>
      <c r="T203" s="346" t="n">
        <v>49</v>
      </c>
      <c r="U203" s="341" t="n"/>
      <c r="V203" s="339" t="n"/>
      <c r="W203" s="339" t="n"/>
      <c r="X203" s="339" t="n"/>
      <c r="Y203" s="339" t="n"/>
      <c r="Z203" s="340" t="n"/>
      <c r="AA203" s="340" t="n"/>
      <c r="AB203" s="341" t="n"/>
      <c r="AC203" s="339" t="n"/>
      <c r="AD203" s="339" t="n"/>
      <c r="AE203" s="339" t="n"/>
      <c r="AF203" s="339" t="n">
        <v>49</v>
      </c>
      <c r="AG203" s="340" t="n"/>
      <c r="AH203" s="340" t="n"/>
      <c r="AI203" s="341" t="n"/>
    </row>
    <row r="204" ht="20.1" customHeight="1" s="335">
      <c r="A204" s="358" t="n"/>
      <c r="C204" s="339" t="n">
        <v>7</v>
      </c>
      <c r="D204" s="340" t="n"/>
      <c r="E204" s="341" t="n"/>
      <c r="F204" s="344" t="inlineStr">
        <is>
          <t>WILSON SOLETO LAVAIN</t>
        </is>
      </c>
      <c r="G204" s="344" t="inlineStr">
        <is>
          <t>LAMINAS PLASTICAS TIPO FUNDA -POUCHE</t>
        </is>
      </c>
      <c r="H204" s="341" t="n"/>
      <c r="I204" s="339" t="inlineStr">
        <is>
          <t>H5-P1</t>
        </is>
      </c>
      <c r="J204" s="339" t="n">
        <v>534488</v>
      </c>
      <c r="K204" s="340" t="n"/>
      <c r="L204" s="341" t="n"/>
      <c r="M204" s="339" t="n">
        <v>534497</v>
      </c>
      <c r="N204" s="339" t="n">
        <v>10</v>
      </c>
      <c r="O204" s="340" t="n"/>
      <c r="P204" s="341" t="n"/>
      <c r="Q204" s="339" t="n"/>
      <c r="R204" s="339" t="n"/>
      <c r="S204" s="341" t="n"/>
      <c r="T204" s="346" t="n"/>
      <c r="U204" s="341" t="n"/>
      <c r="V204" s="339" t="n"/>
      <c r="W204" s="339" t="n"/>
      <c r="X204" s="339" t="n"/>
      <c r="Y204" s="339" t="n"/>
      <c r="Z204" s="340" t="n"/>
      <c r="AA204" s="340" t="n"/>
      <c r="AB204" s="341" t="n"/>
      <c r="AC204" s="339" t="n">
        <v>534488</v>
      </c>
      <c r="AD204" s="339" t="n">
        <v>534497</v>
      </c>
      <c r="AE204" s="339" t="n">
        <v>10</v>
      </c>
      <c r="AF204" s="339" t="n">
        <v>10</v>
      </c>
      <c r="AG204" s="340" t="n"/>
      <c r="AH204" s="340" t="n"/>
      <c r="AI204" s="341" t="n"/>
    </row>
    <row r="205" ht="20.1" customHeight="1" s="335">
      <c r="A205" s="358" t="n"/>
      <c r="C205" s="339" t="n"/>
      <c r="D205" s="340" t="n"/>
      <c r="E205" s="341" t="n"/>
      <c r="F205" s="344" t="n"/>
      <c r="G205" s="344" t="n"/>
      <c r="H205" s="341" t="n"/>
      <c r="I205" s="339" t="n"/>
      <c r="J205" s="339" t="n"/>
      <c r="K205" s="340" t="n"/>
      <c r="L205" s="341" t="n"/>
      <c r="M205" s="339" t="n"/>
      <c r="N205" s="339" t="n"/>
      <c r="O205" s="340" t="n"/>
      <c r="P205" s="341" t="n"/>
      <c r="Q205" s="339" t="n"/>
      <c r="R205" s="339" t="n"/>
      <c r="S205" s="341" t="n"/>
      <c r="T205" s="346" t="n"/>
      <c r="U205" s="341" t="n"/>
      <c r="V205" s="339" t="n"/>
      <c r="W205" s="339" t="n"/>
      <c r="X205" s="339" t="n"/>
      <c r="Y205" s="339" t="n"/>
      <c r="Z205" s="340" t="n"/>
      <c r="AA205" s="340" t="n"/>
      <c r="AB205" s="341" t="n"/>
      <c r="AC205" s="339" t="n"/>
      <c r="AD205" s="339" t="n"/>
      <c r="AE205" s="339" t="n"/>
      <c r="AF205" s="345">
        <f>SUM(T199:U204)*17/2</f>
        <v/>
      </c>
      <c r="AG205" s="340" t="n"/>
      <c r="AH205" s="340" t="n"/>
      <c r="AI205" s="341" t="n"/>
    </row>
    <row r="206" ht="20.1" customHeight="1" s="335">
      <c r="A206" s="358" t="n"/>
      <c r="C206" s="339" t="n">
        <v>3</v>
      </c>
      <c r="D206" s="340" t="n"/>
      <c r="E206" s="341" t="n"/>
      <c r="F206" s="344" t="inlineStr">
        <is>
          <t>YANINE MARISEL FRANCO OVANDO</t>
        </is>
      </c>
      <c r="G206" s="344" t="inlineStr">
        <is>
          <t>CEDULAS DE IDENTIDAD</t>
        </is>
      </c>
      <c r="H206" s="341" t="n"/>
      <c r="I206" s="339" t="inlineStr">
        <is>
          <t>H5-P1</t>
        </is>
      </c>
      <c r="J206" s="339" t="n">
        <v>2505283</v>
      </c>
      <c r="K206" s="340" t="n"/>
      <c r="L206" s="341" t="n"/>
      <c r="M206" s="339" t="n">
        <v>2505284</v>
      </c>
      <c r="N206" s="339" t="n">
        <v>2</v>
      </c>
      <c r="O206" s="340" t="n"/>
      <c r="P206" s="341" t="n"/>
      <c r="Q206" s="339" t="n">
        <v>2505283</v>
      </c>
      <c r="R206" s="339" t="n">
        <v>2505284</v>
      </c>
      <c r="S206" s="341" t="n"/>
      <c r="T206" s="346" t="n">
        <v>2</v>
      </c>
      <c r="U206" s="341" t="n"/>
      <c r="V206" s="339" t="n"/>
      <c r="W206" s="339" t="n"/>
      <c r="X206" s="339" t="n"/>
      <c r="Y206" s="339" t="n"/>
      <c r="Z206" s="340" t="n"/>
      <c r="AA206" s="340" t="n"/>
      <c r="AB206" s="341" t="n"/>
      <c r="AC206" s="339" t="n"/>
      <c r="AD206" s="339" t="n"/>
      <c r="AE206" s="339" t="n"/>
      <c r="AF206" s="339" t="n">
        <v>2</v>
      </c>
      <c r="AG206" s="340" t="n"/>
      <c r="AH206" s="340" t="n"/>
      <c r="AI206" s="341" t="n"/>
    </row>
    <row r="207" ht="20.1" customHeight="1" s="335">
      <c r="A207" s="358" t="n"/>
      <c r="C207" s="339" t="n">
        <v>3</v>
      </c>
      <c r="D207" s="340" t="n"/>
      <c r="E207" s="341" t="n"/>
      <c r="F207" s="344" t="inlineStr">
        <is>
          <t>YANINE MARISEL FRANCO OVANDO</t>
        </is>
      </c>
      <c r="G207" s="344" t="inlineStr">
        <is>
          <t>CEDULAS DE IDENTIDAD</t>
        </is>
      </c>
      <c r="H207" s="341" t="n"/>
      <c r="I207" s="339" t="inlineStr">
        <is>
          <t>H5-P1</t>
        </is>
      </c>
      <c r="J207" s="339" t="n">
        <v>2505285</v>
      </c>
      <c r="K207" s="340" t="n"/>
      <c r="L207" s="341" t="n"/>
      <c r="M207" s="339" t="n">
        <v>2505285</v>
      </c>
      <c r="N207" s="339" t="n">
        <v>1</v>
      </c>
      <c r="O207" s="340" t="n"/>
      <c r="P207" s="341" t="n"/>
      <c r="Q207" s="339" t="n"/>
      <c r="R207" s="339" t="n"/>
      <c r="S207" s="341" t="n"/>
      <c r="T207" s="346" t="n"/>
      <c r="U207" s="341" t="n"/>
      <c r="V207" s="339" t="n">
        <v>2505285</v>
      </c>
      <c r="W207" s="339" t="n">
        <v>2505285</v>
      </c>
      <c r="X207" s="339" t="n">
        <v>1</v>
      </c>
      <c r="Y207" s="339" t="inlineStr">
        <is>
          <t>ERROR DE IMPRESIÓN</t>
        </is>
      </c>
      <c r="Z207" s="340" t="n"/>
      <c r="AA207" s="340" t="n"/>
      <c r="AB207" s="341" t="n"/>
      <c r="AC207" s="339" t="n"/>
      <c r="AD207" s="339" t="n"/>
      <c r="AE207" s="339" t="n"/>
      <c r="AF207" s="339" t="n">
        <v>1</v>
      </c>
      <c r="AG207" s="340" t="n"/>
      <c r="AH207" s="340" t="n"/>
      <c r="AI207" s="341" t="n"/>
    </row>
    <row r="208" ht="20.1" customHeight="1" s="335">
      <c r="A208" s="358" t="n"/>
      <c r="C208" s="339" t="n">
        <v>3</v>
      </c>
      <c r="D208" s="340" t="n"/>
      <c r="E208" s="341" t="n"/>
      <c r="F208" s="344" t="inlineStr">
        <is>
          <t>YANINE MARISEL FRANCO OVANDO</t>
        </is>
      </c>
      <c r="G208" s="344" t="inlineStr">
        <is>
          <t>CEDULAS DE IDENTIDAD</t>
        </is>
      </c>
      <c r="H208" s="341" t="n"/>
      <c r="I208" s="339" t="inlineStr">
        <is>
          <t>H5-P1</t>
        </is>
      </c>
      <c r="J208" s="339" t="n">
        <v>2505286</v>
      </c>
      <c r="K208" s="340" t="n"/>
      <c r="L208" s="341" t="n"/>
      <c r="M208" s="339" t="n">
        <v>2505300</v>
      </c>
      <c r="N208" s="339" t="n">
        <v>15</v>
      </c>
      <c r="O208" s="340" t="n"/>
      <c r="P208" s="341" t="n"/>
      <c r="Q208" s="339" t="n">
        <v>2505286</v>
      </c>
      <c r="R208" s="339" t="n">
        <v>2505300</v>
      </c>
      <c r="S208" s="341" t="n"/>
      <c r="T208" s="346" t="n">
        <v>15</v>
      </c>
      <c r="U208" s="341" t="n"/>
      <c r="V208" s="339" t="n"/>
      <c r="W208" s="339" t="n"/>
      <c r="X208" s="339" t="n"/>
      <c r="Y208" s="339" t="n"/>
      <c r="Z208" s="340" t="n"/>
      <c r="AA208" s="340" t="n"/>
      <c r="AB208" s="341" t="n"/>
      <c r="AC208" s="339" t="n"/>
      <c r="AD208" s="339" t="n"/>
      <c r="AE208" s="339" t="n"/>
      <c r="AF208" s="339" t="n">
        <v>15</v>
      </c>
      <c r="AG208" s="340" t="n"/>
      <c r="AH208" s="340" t="n"/>
      <c r="AI208" s="341" t="n"/>
    </row>
    <row r="209" ht="20.1" customHeight="1" s="335">
      <c r="A209" s="358" t="n"/>
      <c r="C209" s="339" t="n">
        <v>3</v>
      </c>
      <c r="D209" s="340" t="n"/>
      <c r="E209" s="341" t="n"/>
      <c r="F209" s="344" t="inlineStr">
        <is>
          <t>YANINE MARISEL FRANCO OVANDO</t>
        </is>
      </c>
      <c r="G209" s="344" t="inlineStr">
        <is>
          <t>CEDULAS DE IDENTIDAD</t>
        </is>
      </c>
      <c r="H209" s="341" t="n"/>
      <c r="I209" s="339" t="inlineStr">
        <is>
          <t>H5-P1</t>
        </is>
      </c>
      <c r="J209" s="339" t="n">
        <v>2505489</v>
      </c>
      <c r="K209" s="340" t="n"/>
      <c r="L209" s="341" t="n"/>
      <c r="M209" s="339" t="n">
        <v>2505501</v>
      </c>
      <c r="N209" s="339" t="n">
        <v>13</v>
      </c>
      <c r="O209" s="340" t="n"/>
      <c r="P209" s="341" t="n"/>
      <c r="Q209" s="339" t="n">
        <v>2505489</v>
      </c>
      <c r="R209" s="339" t="n">
        <v>2505501</v>
      </c>
      <c r="S209" s="341" t="n"/>
      <c r="T209" s="346" t="n">
        <v>13</v>
      </c>
      <c r="U209" s="341" t="n"/>
      <c r="V209" s="339" t="n"/>
      <c r="W209" s="339" t="n"/>
      <c r="X209" s="339" t="n"/>
      <c r="Y209" s="339" t="n"/>
      <c r="Z209" s="340" t="n"/>
      <c r="AA209" s="340" t="n"/>
      <c r="AB209" s="341" t="n"/>
      <c r="AC209" s="339" t="n"/>
      <c r="AD209" s="339" t="n"/>
      <c r="AE209" s="339" t="n"/>
      <c r="AF209" s="339" t="n">
        <v>13</v>
      </c>
      <c r="AG209" s="340" t="n"/>
      <c r="AH209" s="340" t="n"/>
      <c r="AI209" s="341" t="n"/>
    </row>
    <row r="210" ht="20.1" customHeight="1" s="335">
      <c r="A210" s="358" t="n"/>
      <c r="C210" s="339" t="n">
        <v>3</v>
      </c>
      <c r="D210" s="340" t="n"/>
      <c r="E210" s="341" t="n"/>
      <c r="F210" s="344" t="inlineStr">
        <is>
          <t>YANINE MARISEL FRANCO OVANDO</t>
        </is>
      </c>
      <c r="G210" s="344" t="inlineStr">
        <is>
          <t>CEDULAS DE IDENTIDAD</t>
        </is>
      </c>
      <c r="H210" s="341" t="n"/>
      <c r="I210" s="339" t="inlineStr">
        <is>
          <t>H5-P1</t>
        </is>
      </c>
      <c r="J210" s="339" t="n">
        <v>2505502</v>
      </c>
      <c r="K210" s="340" t="n"/>
      <c r="L210" s="341" t="n"/>
      <c r="M210" s="339" t="n">
        <v>2505528</v>
      </c>
      <c r="N210" s="339" t="n">
        <v>27</v>
      </c>
      <c r="O210" s="340" t="n"/>
      <c r="P210" s="341" t="n"/>
      <c r="Q210" s="339" t="n"/>
      <c r="R210" s="339" t="n"/>
      <c r="S210" s="341" t="n"/>
      <c r="T210" s="346" t="n"/>
      <c r="U210" s="341" t="n"/>
      <c r="V210" s="339" t="n"/>
      <c r="W210" s="339" t="n"/>
      <c r="X210" s="339" t="n"/>
      <c r="Y210" s="339" t="n"/>
      <c r="Z210" s="340" t="n"/>
      <c r="AA210" s="340" t="n"/>
      <c r="AB210" s="341" t="n"/>
      <c r="AC210" s="339" t="n">
        <v>2505502</v>
      </c>
      <c r="AD210" s="339" t="n">
        <v>2505528</v>
      </c>
      <c r="AE210" s="339" t="n">
        <v>27</v>
      </c>
      <c r="AF210" s="339" t="n">
        <v>27</v>
      </c>
      <c r="AG210" s="340" t="n"/>
      <c r="AH210" s="340" t="n"/>
      <c r="AI210" s="341" t="n"/>
    </row>
    <row r="211" ht="20.1" customHeight="1" s="335">
      <c r="A211" s="358" t="n"/>
      <c r="C211" s="339" t="n">
        <v>3</v>
      </c>
      <c r="D211" s="340" t="n"/>
      <c r="E211" s="341" t="n"/>
      <c r="F211" s="344" t="inlineStr">
        <is>
          <t>YANINE MARISEL FRANCO OVANDO</t>
        </is>
      </c>
      <c r="G211" s="344" t="inlineStr">
        <is>
          <t>LAMINAS PLASTICAS TIPO FUNDA -POUCHE</t>
        </is>
      </c>
      <c r="H211" s="341" t="n"/>
      <c r="I211" s="339" t="inlineStr">
        <is>
          <t>H5-P1</t>
        </is>
      </c>
      <c r="J211" s="339" t="n">
        <v>534144</v>
      </c>
      <c r="K211" s="340" t="n"/>
      <c r="L211" s="341" t="n"/>
      <c r="M211" s="339" t="n">
        <v>534162</v>
      </c>
      <c r="N211" s="339" t="n">
        <v>19</v>
      </c>
      <c r="O211" s="340" t="n"/>
      <c r="P211" s="341" t="n"/>
      <c r="Q211" s="339" t="n">
        <v>534144</v>
      </c>
      <c r="R211" s="339" t="n">
        <v>534162</v>
      </c>
      <c r="S211" s="341" t="n"/>
      <c r="T211" s="346" t="n">
        <v>19</v>
      </c>
      <c r="U211" s="341" t="n"/>
      <c r="V211" s="339" t="n"/>
      <c r="W211" s="339" t="n"/>
      <c r="X211" s="339" t="n"/>
      <c r="Y211" s="339" t="n"/>
      <c r="Z211" s="340" t="n"/>
      <c r="AA211" s="340" t="n"/>
      <c r="AB211" s="341" t="n"/>
      <c r="AC211" s="339" t="n"/>
      <c r="AD211" s="339" t="n"/>
      <c r="AE211" s="339" t="n"/>
      <c r="AF211" s="339" t="n">
        <v>19</v>
      </c>
      <c r="AG211" s="340" t="n"/>
      <c r="AH211" s="340" t="n"/>
      <c r="AI211" s="341" t="n"/>
    </row>
    <row r="212" ht="20.1" customHeight="1" s="335">
      <c r="A212" s="358" t="n"/>
      <c r="C212" s="339" t="n">
        <v>3</v>
      </c>
      <c r="D212" s="340" t="n"/>
      <c r="E212" s="341" t="n"/>
      <c r="F212" s="344" t="inlineStr">
        <is>
          <t>YANINE MARISEL FRANCO OVANDO</t>
        </is>
      </c>
      <c r="G212" s="344" t="inlineStr">
        <is>
          <t>LAMINAS PLASTICAS TIPO FUNDA -POUCHE</t>
        </is>
      </c>
      <c r="H212" s="341" t="n"/>
      <c r="I212" s="339" t="inlineStr">
        <is>
          <t>H5-P1</t>
        </is>
      </c>
      <c r="J212" s="339" t="n">
        <v>534348</v>
      </c>
      <c r="K212" s="340" t="n"/>
      <c r="L212" s="341" t="n"/>
      <c r="M212" s="339" t="n">
        <v>534358</v>
      </c>
      <c r="N212" s="339" t="n">
        <v>11</v>
      </c>
      <c r="O212" s="340" t="n"/>
      <c r="P212" s="341" t="n"/>
      <c r="Q212" s="339" t="n">
        <v>534348</v>
      </c>
      <c r="R212" s="339" t="n">
        <v>534358</v>
      </c>
      <c r="S212" s="341" t="n"/>
      <c r="T212" s="346" t="n">
        <v>11</v>
      </c>
      <c r="U212" s="341" t="n"/>
      <c r="V212" s="339" t="n"/>
      <c r="W212" s="339" t="n"/>
      <c r="X212" s="339" t="n"/>
      <c r="Y212" s="339" t="n"/>
      <c r="Z212" s="340" t="n"/>
      <c r="AA212" s="340" t="n"/>
      <c r="AB212" s="341" t="n"/>
      <c r="AC212" s="339" t="n"/>
      <c r="AD212" s="339" t="n"/>
      <c r="AE212" s="339" t="n"/>
      <c r="AF212" s="339" t="n">
        <v>11</v>
      </c>
      <c r="AG212" s="340" t="n"/>
      <c r="AH212" s="340" t="n"/>
      <c r="AI212" s="341" t="n"/>
    </row>
    <row r="213" ht="20.1" customHeight="1" s="335">
      <c r="A213" s="358" t="n"/>
      <c r="C213" s="339" t="n">
        <v>3</v>
      </c>
      <c r="D213" s="340" t="n"/>
      <c r="E213" s="341" t="n"/>
      <c r="F213" s="344" t="inlineStr">
        <is>
          <t>YANINE MARISEL FRANCO OVANDO</t>
        </is>
      </c>
      <c r="G213" s="344" t="inlineStr">
        <is>
          <t>LAMINAS PLASTICAS TIPO FUNDA -POUCHE</t>
        </is>
      </c>
      <c r="H213" s="341" t="n"/>
      <c r="I213" s="339" t="inlineStr">
        <is>
          <t>H5-P1</t>
        </is>
      </c>
      <c r="J213" s="339" t="n">
        <v>534359</v>
      </c>
      <c r="K213" s="340" t="n"/>
      <c r="L213" s="341" t="n"/>
      <c r="M213" s="339" t="n">
        <v>534386</v>
      </c>
      <c r="N213" s="339" t="n">
        <v>28</v>
      </c>
      <c r="O213" s="340" t="n"/>
      <c r="P213" s="341" t="n"/>
      <c r="Q213" s="339" t="n"/>
      <c r="R213" s="339" t="n"/>
      <c r="S213" s="341" t="n"/>
      <c r="T213" s="346" t="n"/>
      <c r="U213" s="341" t="n"/>
      <c r="V213" s="339" t="n"/>
      <c r="W213" s="339" t="n"/>
      <c r="X213" s="339" t="n"/>
      <c r="Y213" s="339" t="n"/>
      <c r="Z213" s="340" t="n"/>
      <c r="AA213" s="340" t="n"/>
      <c r="AB213" s="341" t="n"/>
      <c r="AC213" s="339" t="n">
        <v>534359</v>
      </c>
      <c r="AD213" s="339" t="n">
        <v>534386</v>
      </c>
      <c r="AE213" s="339" t="n">
        <v>28</v>
      </c>
      <c r="AF213" s="339" t="n">
        <v>28</v>
      </c>
      <c r="AG213" s="340" t="n"/>
      <c r="AH213" s="340" t="n"/>
      <c r="AI213" s="341" t="n"/>
    </row>
    <row r="214" ht="20.1" customHeight="1" s="335">
      <c r="A214" s="359" t="n"/>
      <c r="C214" s="339" t="n"/>
      <c r="D214" s="340" t="n"/>
      <c r="E214" s="341" t="n"/>
      <c r="F214" s="344" t="n"/>
      <c r="G214" s="344" t="n"/>
      <c r="H214" s="341" t="n"/>
      <c r="I214" s="339" t="n"/>
      <c r="J214" s="339" t="n"/>
      <c r="K214" s="340" t="n"/>
      <c r="L214" s="341" t="n"/>
      <c r="M214" s="339" t="n"/>
      <c r="N214" s="339" t="n"/>
      <c r="O214" s="340" t="n"/>
      <c r="P214" s="341" t="n"/>
      <c r="Q214" s="339" t="n"/>
      <c r="R214" s="339" t="n"/>
      <c r="S214" s="341" t="n"/>
      <c r="T214" s="346" t="n"/>
      <c r="U214" s="341" t="n"/>
      <c r="V214" s="339" t="n"/>
      <c r="W214" s="339" t="n"/>
      <c r="X214" s="339" t="n"/>
      <c r="Y214" s="339" t="n"/>
      <c r="Z214" s="340" t="n"/>
      <c r="AA214" s="340" t="n"/>
      <c r="AB214" s="341" t="n"/>
      <c r="AC214" s="339" t="n"/>
      <c r="AD214" s="339" t="n"/>
      <c r="AE214" s="339" t="n"/>
      <c r="AF214" s="345">
        <f>SUM(T206:U213)*17/2</f>
        <v/>
      </c>
      <c r="AG214" s="340" t="n"/>
      <c r="AH214" s="340" t="n"/>
      <c r="AI214" s="341" t="n"/>
    </row>
    <row r="215" ht="15" customHeight="1" s="335">
      <c r="A215" s="357" t="n"/>
      <c r="C215" s="362" t="inlineStr">
        <is>
          <t xml:space="preserve"> Fecha movimiento: 06/10/2023</t>
        </is>
      </c>
      <c r="D215" s="340" t="n"/>
      <c r="E215" s="340" t="n"/>
      <c r="F215" s="340" t="n"/>
      <c r="G215" s="340" t="n"/>
      <c r="H215" s="341" t="n"/>
      <c r="I215" s="360" t="n"/>
      <c r="J215" s="340" t="n"/>
      <c r="K215" s="340" t="n"/>
      <c r="L215" s="340" t="n"/>
      <c r="M215" s="340" t="n"/>
      <c r="N215" s="340" t="n"/>
      <c r="O215" s="340" t="n"/>
      <c r="P215" s="340" t="n"/>
      <c r="Q215" s="340" t="n"/>
      <c r="R215" s="340" t="n"/>
      <c r="S215" s="340" t="n"/>
      <c r="T215" s="340" t="n"/>
      <c r="U215" s="340" t="n"/>
      <c r="V215" s="340" t="n"/>
      <c r="W215" s="340" t="n"/>
      <c r="X215" s="340" t="n"/>
      <c r="Y215" s="340" t="n"/>
      <c r="Z215" s="340" t="n"/>
      <c r="AA215" s="340" t="n"/>
      <c r="AB215" s="340" t="n"/>
      <c r="AC215" s="340" t="n"/>
      <c r="AD215" s="340" t="n"/>
      <c r="AE215" s="340" t="n"/>
      <c r="AF215" s="340" t="n"/>
      <c r="AG215" s="340" t="n"/>
      <c r="AH215" s="340" t="n"/>
      <c r="AI215" s="341" t="n"/>
    </row>
    <row r="216" ht="20.1" customHeight="1" s="335">
      <c r="A216" s="358" t="n"/>
      <c r="C216" s="339" t="n">
        <v>2</v>
      </c>
      <c r="D216" s="340" t="n"/>
      <c r="E216" s="341" t="n"/>
      <c r="F216" s="344" t="inlineStr">
        <is>
          <t>ANELY CACERES PECHO</t>
        </is>
      </c>
      <c r="G216" s="344" t="inlineStr">
        <is>
          <t>CEDULAS DE IDENTIDAD</t>
        </is>
      </c>
      <c r="H216" s="341" t="n"/>
      <c r="I216" s="339" t="inlineStr">
        <is>
          <t>H5-P1</t>
        </is>
      </c>
      <c r="J216" s="339" t="n">
        <v>2505453</v>
      </c>
      <c r="K216" s="340" t="n"/>
      <c r="L216" s="341" t="n"/>
      <c r="M216" s="339" t="n">
        <v>2505486</v>
      </c>
      <c r="N216" s="339" t="n">
        <v>34</v>
      </c>
      <c r="O216" s="340" t="n"/>
      <c r="P216" s="341" t="n"/>
      <c r="Q216" s="339" t="n">
        <v>2505453</v>
      </c>
      <c r="R216" s="339" t="n">
        <v>2505486</v>
      </c>
      <c r="S216" s="341" t="n"/>
      <c r="T216" s="346" t="n">
        <v>34</v>
      </c>
      <c r="U216" s="341" t="n"/>
      <c r="V216" s="339" t="n"/>
      <c r="W216" s="339" t="n"/>
      <c r="X216" s="339" t="n"/>
      <c r="Y216" s="339" t="n"/>
      <c r="Z216" s="340" t="n"/>
      <c r="AA216" s="340" t="n"/>
      <c r="AB216" s="341" t="n"/>
      <c r="AC216" s="339" t="n"/>
      <c r="AD216" s="339" t="n"/>
      <c r="AE216" s="339" t="n"/>
      <c r="AF216" s="339" t="n">
        <v>34</v>
      </c>
      <c r="AG216" s="340" t="n"/>
      <c r="AH216" s="340" t="n"/>
      <c r="AI216" s="341" t="n"/>
    </row>
    <row r="217" ht="20.1" customHeight="1" s="335">
      <c r="A217" s="358" t="n"/>
      <c r="C217" s="339" t="n">
        <v>2</v>
      </c>
      <c r="D217" s="340" t="n"/>
      <c r="E217" s="341" t="n"/>
      <c r="F217" s="344" t="inlineStr">
        <is>
          <t>ANELY CACERES PECHO</t>
        </is>
      </c>
      <c r="G217" s="344" t="inlineStr">
        <is>
          <t>CEDULAS DE IDENTIDAD</t>
        </is>
      </c>
      <c r="H217" s="341" t="n"/>
      <c r="I217" s="339" t="inlineStr">
        <is>
          <t>H5-P1</t>
        </is>
      </c>
      <c r="J217" s="339" t="n">
        <v>2505487</v>
      </c>
      <c r="K217" s="340" t="n"/>
      <c r="L217" s="341" t="n"/>
      <c r="M217" s="339" t="n">
        <v>2505488</v>
      </c>
      <c r="N217" s="339" t="n">
        <v>2</v>
      </c>
      <c r="O217" s="340" t="n"/>
      <c r="P217" s="341" t="n"/>
      <c r="Q217" s="339" t="n"/>
      <c r="R217" s="339" t="n"/>
      <c r="S217" s="341" t="n"/>
      <c r="T217" s="346" t="n"/>
      <c r="U217" s="341" t="n"/>
      <c r="V217" s="339" t="n"/>
      <c r="W217" s="339" t="n"/>
      <c r="X217" s="339" t="n"/>
      <c r="Y217" s="339" t="n"/>
      <c r="Z217" s="340" t="n"/>
      <c r="AA217" s="340" t="n"/>
      <c r="AB217" s="341" t="n"/>
      <c r="AC217" s="339" t="n">
        <v>2505487</v>
      </c>
      <c r="AD217" s="339" t="n">
        <v>2505488</v>
      </c>
      <c r="AE217" s="339" t="n">
        <v>2</v>
      </c>
      <c r="AF217" s="339" t="n">
        <v>2</v>
      </c>
      <c r="AG217" s="340" t="n"/>
      <c r="AH217" s="340" t="n"/>
      <c r="AI217" s="341" t="n"/>
    </row>
    <row r="218" ht="20.1" customHeight="1" s="335">
      <c r="A218" s="358" t="n"/>
      <c r="C218" s="339" t="n">
        <v>2</v>
      </c>
      <c r="D218" s="340" t="n"/>
      <c r="E218" s="341" t="n"/>
      <c r="F218" s="344" t="inlineStr">
        <is>
          <t>ANELY CACERES PECHO</t>
        </is>
      </c>
      <c r="G218" s="344" t="inlineStr">
        <is>
          <t>LAMINAS PLASTICAS TIPO FUNDA -POUCHE</t>
        </is>
      </c>
      <c r="H218" s="341" t="n"/>
      <c r="I218" s="339" t="inlineStr">
        <is>
          <t>H5-P1</t>
        </is>
      </c>
      <c r="J218" s="339" t="n">
        <v>534311</v>
      </c>
      <c r="K218" s="340" t="n"/>
      <c r="L218" s="341" t="n"/>
      <c r="M218" s="339" t="n">
        <v>534344</v>
      </c>
      <c r="N218" s="339" t="n">
        <v>34</v>
      </c>
      <c r="O218" s="340" t="n"/>
      <c r="P218" s="341" t="n"/>
      <c r="Q218" s="339" t="n">
        <v>534311</v>
      </c>
      <c r="R218" s="339" t="n">
        <v>534344</v>
      </c>
      <c r="S218" s="341" t="n"/>
      <c r="T218" s="346" t="n">
        <v>34</v>
      </c>
      <c r="U218" s="341" t="n"/>
      <c r="V218" s="339" t="n"/>
      <c r="W218" s="339" t="n"/>
      <c r="X218" s="339" t="n"/>
      <c r="Y218" s="339" t="n"/>
      <c r="Z218" s="340" t="n"/>
      <c r="AA218" s="340" t="n"/>
      <c r="AB218" s="341" t="n"/>
      <c r="AC218" s="339" t="n"/>
      <c r="AD218" s="339" t="n"/>
      <c r="AE218" s="339" t="n"/>
      <c r="AF218" s="339" t="n">
        <v>34</v>
      </c>
      <c r="AG218" s="340" t="n"/>
      <c r="AH218" s="340" t="n"/>
      <c r="AI218" s="341" t="n"/>
    </row>
    <row r="219" ht="20.1" customHeight="1" s="335">
      <c r="A219" s="358" t="n"/>
      <c r="C219" s="339" t="n">
        <v>2</v>
      </c>
      <c r="D219" s="340" t="n"/>
      <c r="E219" s="341" t="n"/>
      <c r="F219" s="344" t="inlineStr">
        <is>
          <t>ANELY CACERES PECHO</t>
        </is>
      </c>
      <c r="G219" s="344" t="inlineStr">
        <is>
          <t>LAMINAS PLASTICAS TIPO FUNDA -POUCHE</t>
        </is>
      </c>
      <c r="H219" s="341" t="n"/>
      <c r="I219" s="339" t="inlineStr">
        <is>
          <t>H5-P1</t>
        </is>
      </c>
      <c r="J219" s="339" t="n">
        <v>534345</v>
      </c>
      <c r="K219" s="340" t="n"/>
      <c r="L219" s="341" t="n"/>
      <c r="M219" s="339" t="n">
        <v>534347</v>
      </c>
      <c r="N219" s="339" t="n">
        <v>3</v>
      </c>
      <c r="O219" s="340" t="n"/>
      <c r="P219" s="341" t="n"/>
      <c r="Q219" s="339" t="n"/>
      <c r="R219" s="339" t="n"/>
      <c r="S219" s="341" t="n"/>
      <c r="T219" s="346" t="n"/>
      <c r="U219" s="341" t="n"/>
      <c r="V219" s="339" t="n"/>
      <c r="W219" s="339" t="n"/>
      <c r="X219" s="339" t="n"/>
      <c r="Y219" s="339" t="n"/>
      <c r="Z219" s="340" t="n"/>
      <c r="AA219" s="340" t="n"/>
      <c r="AB219" s="341" t="n"/>
      <c r="AC219" s="339" t="n">
        <v>534345</v>
      </c>
      <c r="AD219" s="339" t="n">
        <v>534347</v>
      </c>
      <c r="AE219" s="339" t="n">
        <v>3</v>
      </c>
      <c r="AF219" s="339" t="n">
        <v>3</v>
      </c>
      <c r="AG219" s="340" t="n"/>
      <c r="AH219" s="340" t="n"/>
      <c r="AI219" s="341" t="n"/>
    </row>
    <row r="220" ht="20.1" customHeight="1" s="335">
      <c r="A220" s="358" t="n"/>
      <c r="C220" s="339" t="n"/>
      <c r="D220" s="340" t="n"/>
      <c r="E220" s="341" t="n"/>
      <c r="F220" s="344" t="n"/>
      <c r="G220" s="344" t="n"/>
      <c r="H220" s="341" t="n"/>
      <c r="I220" s="339" t="n"/>
      <c r="J220" s="339" t="n"/>
      <c r="K220" s="340" t="n"/>
      <c r="L220" s="341" t="n"/>
      <c r="M220" s="339" t="n"/>
      <c r="N220" s="339" t="n"/>
      <c r="O220" s="340" t="n"/>
      <c r="P220" s="341" t="n"/>
      <c r="Q220" s="339" t="n"/>
      <c r="R220" s="339" t="n"/>
      <c r="S220" s="341" t="n"/>
      <c r="T220" s="346" t="n"/>
      <c r="U220" s="341" t="n"/>
      <c r="V220" s="339" t="n"/>
      <c r="W220" s="339" t="n"/>
      <c r="X220" s="339" t="n"/>
      <c r="Y220" s="339" t="n"/>
      <c r="Z220" s="340" t="n"/>
      <c r="AA220" s="340" t="n"/>
      <c r="AB220" s="341" t="n"/>
      <c r="AC220" s="339" t="n"/>
      <c r="AD220" s="339" t="n"/>
      <c r="AE220" s="339" t="n"/>
      <c r="AF220" s="345">
        <f>SUM(T216:U219)*17/2</f>
        <v/>
      </c>
      <c r="AG220" s="340" t="n"/>
      <c r="AH220" s="340" t="n"/>
      <c r="AI220" s="341" t="n"/>
    </row>
    <row r="221" ht="20.1" customHeight="1" s="335">
      <c r="A221" s="358" t="n"/>
      <c r="C221" s="339" t="n">
        <v>3</v>
      </c>
      <c r="D221" s="340" t="n"/>
      <c r="E221" s="341" t="n"/>
      <c r="F221" s="344" t="inlineStr">
        <is>
          <t>IVAR LIMBERT FLORES AYAVIRI</t>
        </is>
      </c>
      <c r="G221" s="344" t="inlineStr">
        <is>
          <t>CEDULAS DE IDENTIDAD</t>
        </is>
      </c>
      <c r="H221" s="341" t="n"/>
      <c r="I221" s="339" t="inlineStr">
        <is>
          <t>H5-P1</t>
        </is>
      </c>
      <c r="J221" s="339" t="n">
        <v>2505124</v>
      </c>
      <c r="K221" s="340" t="n"/>
      <c r="L221" s="341" t="n"/>
      <c r="M221" s="339" t="n">
        <v>2505140</v>
      </c>
      <c r="N221" s="339" t="n">
        <v>17</v>
      </c>
      <c r="O221" s="340" t="n"/>
      <c r="P221" s="341" t="n"/>
      <c r="Q221" s="339" t="n"/>
      <c r="R221" s="339" t="n"/>
      <c r="S221" s="341" t="n"/>
      <c r="T221" s="346" t="n"/>
      <c r="U221" s="341" t="n"/>
      <c r="V221" s="339" t="n"/>
      <c r="W221" s="339" t="n"/>
      <c r="X221" s="339" t="n"/>
      <c r="Y221" s="339" t="n"/>
      <c r="Z221" s="340" t="n"/>
      <c r="AA221" s="340" t="n"/>
      <c r="AB221" s="341" t="n"/>
      <c r="AC221" s="339" t="n">
        <v>2505124</v>
      </c>
      <c r="AD221" s="339" t="n">
        <v>2505140</v>
      </c>
      <c r="AE221" s="339" t="n">
        <v>17</v>
      </c>
      <c r="AF221" s="339" t="n">
        <v>17</v>
      </c>
      <c r="AG221" s="340" t="n"/>
      <c r="AH221" s="340" t="n"/>
      <c r="AI221" s="341" t="n"/>
    </row>
    <row r="222" ht="20.1" customHeight="1" s="335">
      <c r="A222" s="358" t="n"/>
      <c r="C222" s="339" t="n">
        <v>3</v>
      </c>
      <c r="D222" s="340" t="n"/>
      <c r="E222" s="341" t="n"/>
      <c r="F222" s="344" t="inlineStr">
        <is>
          <t>IVAR LIMBERT FLORES AYAVIRI</t>
        </is>
      </c>
      <c r="G222" s="344" t="inlineStr">
        <is>
          <t>CEDULAS DE IDENTIDAD</t>
        </is>
      </c>
      <c r="H222" s="341" t="n"/>
      <c r="I222" s="339" t="inlineStr">
        <is>
          <t>H5-P1</t>
        </is>
      </c>
      <c r="J222" s="339" t="n">
        <v>2505709</v>
      </c>
      <c r="K222" s="340" t="n"/>
      <c r="L222" s="341" t="n"/>
      <c r="M222" s="339" t="n">
        <v>2505710</v>
      </c>
      <c r="N222" s="339" t="n">
        <v>2</v>
      </c>
      <c r="O222" s="340" t="n"/>
      <c r="P222" s="341" t="n"/>
      <c r="Q222" s="339" t="n"/>
      <c r="R222" s="339" t="n"/>
      <c r="S222" s="341" t="n"/>
      <c r="T222" s="346" t="n"/>
      <c r="U222" s="341" t="n"/>
      <c r="V222" s="339" t="n">
        <v>2505709</v>
      </c>
      <c r="W222" s="339" t="n">
        <v>2505709</v>
      </c>
      <c r="X222" s="339" t="n">
        <v>1</v>
      </c>
      <c r="Y222" s="339" t="inlineStr">
        <is>
          <t>ERROR DE IMPRESIÓN</t>
        </is>
      </c>
      <c r="Z222" s="340" t="n"/>
      <c r="AA222" s="340" t="n"/>
      <c r="AB222" s="341" t="n"/>
      <c r="AC222" s="339" t="n"/>
      <c r="AD222" s="339" t="n"/>
      <c r="AE222" s="339" t="n"/>
      <c r="AF222" s="339" t="n">
        <v>1</v>
      </c>
      <c r="AG222" s="340" t="n"/>
      <c r="AH222" s="340" t="n"/>
      <c r="AI222" s="341" t="n"/>
    </row>
    <row r="223" ht="20.1" customHeight="1" s="335">
      <c r="A223" s="358" t="n"/>
      <c r="C223" s="339" t="n">
        <v>3</v>
      </c>
      <c r="D223" s="340" t="n"/>
      <c r="E223" s="341" t="n"/>
      <c r="F223" s="344" t="inlineStr">
        <is>
          <t>IVAR LIMBERT FLORES AYAVIRI</t>
        </is>
      </c>
      <c r="G223" s="344" t="inlineStr">
        <is>
          <t>CEDULAS DE IDENTIDAD</t>
        </is>
      </c>
      <c r="H223" s="341" t="n"/>
      <c r="I223" s="339" t="n"/>
      <c r="J223" s="339" t="n"/>
      <c r="K223" s="340" t="n"/>
      <c r="L223" s="341" t="n"/>
      <c r="M223" s="339" t="n"/>
      <c r="N223" s="339" t="n"/>
      <c r="O223" s="340" t="n"/>
      <c r="P223" s="341" t="n"/>
      <c r="Q223" s="339" t="n"/>
      <c r="R223" s="339" t="n"/>
      <c r="S223" s="341" t="n"/>
      <c r="T223" s="346" t="n"/>
      <c r="U223" s="341" t="n"/>
      <c r="V223" s="339" t="n">
        <v>2505710</v>
      </c>
      <c r="W223" s="339" t="n">
        <v>2505710</v>
      </c>
      <c r="X223" s="339" t="n">
        <v>1</v>
      </c>
      <c r="Y223" s="339" t="inlineStr">
        <is>
          <t>ERROR DE IMPRESIÓN</t>
        </is>
      </c>
      <c r="Z223" s="340" t="n"/>
      <c r="AA223" s="340" t="n"/>
      <c r="AB223" s="341" t="n"/>
      <c r="AC223" s="339" t="n"/>
      <c r="AD223" s="339" t="n"/>
      <c r="AE223" s="339" t="n"/>
      <c r="AF223" s="339" t="n">
        <v>1</v>
      </c>
      <c r="AG223" s="340" t="n"/>
      <c r="AH223" s="340" t="n"/>
      <c r="AI223" s="341" t="n"/>
    </row>
    <row r="224" ht="20.1" customHeight="1" s="335">
      <c r="A224" s="358" t="n"/>
      <c r="C224" s="339" t="n">
        <v>3</v>
      </c>
      <c r="D224" s="340" t="n"/>
      <c r="E224" s="341" t="n"/>
      <c r="F224" s="344" t="inlineStr">
        <is>
          <t>IVAR LIMBERT FLORES AYAVIRI</t>
        </is>
      </c>
      <c r="G224" s="344" t="inlineStr">
        <is>
          <t>CEDULAS DE IDENTIDAD</t>
        </is>
      </c>
      <c r="H224" s="341" t="n"/>
      <c r="I224" s="339" t="inlineStr">
        <is>
          <t>H5-P1</t>
        </is>
      </c>
      <c r="J224" s="339" t="n">
        <v>2505711</v>
      </c>
      <c r="K224" s="340" t="n"/>
      <c r="L224" s="341" t="n"/>
      <c r="M224" s="339" t="n">
        <v>2505711</v>
      </c>
      <c r="N224" s="339" t="n">
        <v>1</v>
      </c>
      <c r="O224" s="340" t="n"/>
      <c r="P224" s="341" t="n"/>
      <c r="Q224" s="339" t="n">
        <v>2505711</v>
      </c>
      <c r="R224" s="339" t="n">
        <v>2505711</v>
      </c>
      <c r="S224" s="341" t="n"/>
      <c r="T224" s="346" t="n">
        <v>1</v>
      </c>
      <c r="U224" s="341" t="n"/>
      <c r="V224" s="339" t="n"/>
      <c r="W224" s="339" t="n"/>
      <c r="X224" s="339" t="n"/>
      <c r="Y224" s="339" t="n"/>
      <c r="Z224" s="340" t="n"/>
      <c r="AA224" s="340" t="n"/>
      <c r="AB224" s="341" t="n"/>
      <c r="AC224" s="339" t="n"/>
      <c r="AD224" s="339" t="n"/>
      <c r="AE224" s="339" t="n"/>
      <c r="AF224" s="339" t="n">
        <v>1</v>
      </c>
      <c r="AG224" s="340" t="n"/>
      <c r="AH224" s="340" t="n"/>
      <c r="AI224" s="341" t="n"/>
    </row>
    <row r="225" ht="20.1" customHeight="1" s="335">
      <c r="A225" s="358" t="n"/>
      <c r="C225" s="339" t="n">
        <v>3</v>
      </c>
      <c r="D225" s="340" t="n"/>
      <c r="E225" s="341" t="n"/>
      <c r="F225" s="344" t="inlineStr">
        <is>
          <t>IVAR LIMBERT FLORES AYAVIRI</t>
        </is>
      </c>
      <c r="G225" s="344" t="inlineStr">
        <is>
          <t>CEDULAS DE IDENTIDAD</t>
        </is>
      </c>
      <c r="H225" s="341" t="n"/>
      <c r="I225" s="339" t="inlineStr">
        <is>
          <t>H5-P1</t>
        </is>
      </c>
      <c r="J225" s="339" t="n">
        <v>2505712</v>
      </c>
      <c r="K225" s="340" t="n"/>
      <c r="L225" s="341" t="n"/>
      <c r="M225" s="339" t="n">
        <v>2505712</v>
      </c>
      <c r="N225" s="339" t="n">
        <v>1</v>
      </c>
      <c r="O225" s="340" t="n"/>
      <c r="P225" s="341" t="n"/>
      <c r="Q225" s="339" t="n"/>
      <c r="R225" s="339" t="n"/>
      <c r="S225" s="341" t="n"/>
      <c r="T225" s="346" t="n"/>
      <c r="U225" s="341" t="n"/>
      <c r="V225" s="339" t="n">
        <v>2505712</v>
      </c>
      <c r="W225" s="339" t="n">
        <v>2505712</v>
      </c>
      <c r="X225" s="339" t="n">
        <v>1</v>
      </c>
      <c r="Y225" s="339" t="inlineStr">
        <is>
          <t>ERROR DE IMPRESIÓN</t>
        </is>
      </c>
      <c r="Z225" s="340" t="n"/>
      <c r="AA225" s="340" t="n"/>
      <c r="AB225" s="341" t="n"/>
      <c r="AC225" s="339" t="n"/>
      <c r="AD225" s="339" t="n"/>
      <c r="AE225" s="339" t="n"/>
      <c r="AF225" s="339" t="n">
        <v>1</v>
      </c>
      <c r="AG225" s="340" t="n"/>
      <c r="AH225" s="340" t="n"/>
      <c r="AI225" s="341" t="n"/>
    </row>
    <row r="226" ht="20.1" customHeight="1" s="335">
      <c r="A226" s="358" t="n"/>
      <c r="C226" s="339" t="n">
        <v>3</v>
      </c>
      <c r="D226" s="340" t="n"/>
      <c r="E226" s="341" t="n"/>
      <c r="F226" s="344" t="inlineStr">
        <is>
          <t>IVAR LIMBERT FLORES AYAVIRI</t>
        </is>
      </c>
      <c r="G226" s="344" t="inlineStr">
        <is>
          <t>CEDULAS DE IDENTIDAD</t>
        </is>
      </c>
      <c r="H226" s="341" t="n"/>
      <c r="I226" s="339" t="inlineStr">
        <is>
          <t>H5-P1</t>
        </is>
      </c>
      <c r="J226" s="339" t="n">
        <v>2505713</v>
      </c>
      <c r="K226" s="340" t="n"/>
      <c r="L226" s="341" t="n"/>
      <c r="M226" s="339" t="n">
        <v>2505742</v>
      </c>
      <c r="N226" s="339" t="n">
        <v>30</v>
      </c>
      <c r="O226" s="340" t="n"/>
      <c r="P226" s="341" t="n"/>
      <c r="Q226" s="339" t="n">
        <v>2505713</v>
      </c>
      <c r="R226" s="339" t="n">
        <v>2505742</v>
      </c>
      <c r="S226" s="341" t="n"/>
      <c r="T226" s="346" t="n">
        <v>30</v>
      </c>
      <c r="U226" s="341" t="n"/>
      <c r="V226" s="339" t="n"/>
      <c r="W226" s="339" t="n"/>
      <c r="X226" s="339" t="n"/>
      <c r="Y226" s="339" t="n"/>
      <c r="Z226" s="340" t="n"/>
      <c r="AA226" s="340" t="n"/>
      <c r="AB226" s="341" t="n"/>
      <c r="AC226" s="339" t="n"/>
      <c r="AD226" s="339" t="n"/>
      <c r="AE226" s="339" t="n"/>
      <c r="AF226" s="339" t="n">
        <v>30</v>
      </c>
      <c r="AG226" s="340" t="n"/>
      <c r="AH226" s="340" t="n"/>
      <c r="AI226" s="341" t="n"/>
    </row>
    <row r="227" ht="20.1" customHeight="1" s="335">
      <c r="A227" s="358" t="n"/>
      <c r="C227" s="339" t="n">
        <v>3</v>
      </c>
      <c r="D227" s="340" t="n"/>
      <c r="E227" s="341" t="n"/>
      <c r="F227" s="344" t="inlineStr">
        <is>
          <t>IVAR LIMBERT FLORES AYAVIRI</t>
        </is>
      </c>
      <c r="G227" s="344" t="inlineStr">
        <is>
          <t>CEDULAS DE IDENTIDAD</t>
        </is>
      </c>
      <c r="H227" s="341" t="n"/>
      <c r="I227" s="339" t="inlineStr">
        <is>
          <t>H5-P1</t>
        </is>
      </c>
      <c r="J227" s="339" t="n">
        <v>2505743</v>
      </c>
      <c r="K227" s="340" t="n"/>
      <c r="L227" s="341" t="n"/>
      <c r="M227" s="339" t="n">
        <v>2505743</v>
      </c>
      <c r="N227" s="339" t="n">
        <v>1</v>
      </c>
      <c r="O227" s="340" t="n"/>
      <c r="P227" s="341" t="n"/>
      <c r="Q227" s="339" t="n"/>
      <c r="R227" s="339" t="n"/>
      <c r="S227" s="341" t="n"/>
      <c r="T227" s="346" t="n"/>
      <c r="U227" s="341" t="n"/>
      <c r="V227" s="339" t="n">
        <v>2505743</v>
      </c>
      <c r="W227" s="339" t="n">
        <v>2505743</v>
      </c>
      <c r="X227" s="339" t="n">
        <v>1</v>
      </c>
      <c r="Y227" s="339" t="inlineStr">
        <is>
          <t>ERROR DE IMPRESIÓN</t>
        </is>
      </c>
      <c r="Z227" s="340" t="n"/>
      <c r="AA227" s="340" t="n"/>
      <c r="AB227" s="341" t="n"/>
      <c r="AC227" s="339" t="n"/>
      <c r="AD227" s="339" t="n"/>
      <c r="AE227" s="339" t="n"/>
      <c r="AF227" s="339" t="n">
        <v>1</v>
      </c>
      <c r="AG227" s="340" t="n"/>
      <c r="AH227" s="340" t="n"/>
      <c r="AI227" s="341" t="n"/>
    </row>
    <row r="228" ht="20.1" customHeight="1" s="335">
      <c r="A228" s="358" t="n"/>
      <c r="C228" s="339" t="n">
        <v>3</v>
      </c>
      <c r="D228" s="340" t="n"/>
      <c r="E228" s="341" t="n"/>
      <c r="F228" s="344" t="inlineStr">
        <is>
          <t>IVAR LIMBERT FLORES AYAVIRI</t>
        </is>
      </c>
      <c r="G228" s="344" t="inlineStr">
        <is>
          <t>CEDULAS DE IDENTIDAD</t>
        </is>
      </c>
      <c r="H228" s="341" t="n"/>
      <c r="I228" s="339" t="inlineStr">
        <is>
          <t>H5-P1</t>
        </is>
      </c>
      <c r="J228" s="339" t="n">
        <v>2505744</v>
      </c>
      <c r="K228" s="340" t="n"/>
      <c r="L228" s="341" t="n"/>
      <c r="M228" s="339" t="n">
        <v>2505756</v>
      </c>
      <c r="N228" s="339" t="n">
        <v>13</v>
      </c>
      <c r="O228" s="340" t="n"/>
      <c r="P228" s="341" t="n"/>
      <c r="Q228" s="339" t="n">
        <v>2505744</v>
      </c>
      <c r="R228" s="339" t="n">
        <v>2505756</v>
      </c>
      <c r="S228" s="341" t="n"/>
      <c r="T228" s="346" t="n">
        <v>13</v>
      </c>
      <c r="U228" s="341" t="n"/>
      <c r="V228" s="339" t="n"/>
      <c r="W228" s="339" t="n"/>
      <c r="X228" s="339" t="n"/>
      <c r="Y228" s="339" t="n"/>
      <c r="Z228" s="340" t="n"/>
      <c r="AA228" s="340" t="n"/>
      <c r="AB228" s="341" t="n"/>
      <c r="AC228" s="339" t="n"/>
      <c r="AD228" s="339" t="n"/>
      <c r="AE228" s="339" t="n"/>
      <c r="AF228" s="339" t="n">
        <v>13</v>
      </c>
      <c r="AG228" s="340" t="n"/>
      <c r="AH228" s="340" t="n"/>
      <c r="AI228" s="341" t="n"/>
    </row>
    <row r="229" ht="20.1" customHeight="1" s="335">
      <c r="A229" s="358" t="n"/>
      <c r="C229" s="339" t="n">
        <v>3</v>
      </c>
      <c r="D229" s="340" t="n"/>
      <c r="E229" s="341" t="n"/>
      <c r="F229" s="344" t="inlineStr">
        <is>
          <t>IVAR LIMBERT FLORES AYAVIRI</t>
        </is>
      </c>
      <c r="G229" s="344" t="inlineStr">
        <is>
          <t>CEDULAS DE IDENTIDAD</t>
        </is>
      </c>
      <c r="H229" s="341" t="n"/>
      <c r="I229" s="339" t="inlineStr">
        <is>
          <t>H5-P1</t>
        </is>
      </c>
      <c r="J229" s="339" t="n">
        <v>2505757</v>
      </c>
      <c r="K229" s="340" t="n"/>
      <c r="L229" s="341" t="n"/>
      <c r="M229" s="339" t="n">
        <v>2505760</v>
      </c>
      <c r="N229" s="339" t="n">
        <v>4</v>
      </c>
      <c r="O229" s="340" t="n"/>
      <c r="P229" s="341" t="n"/>
      <c r="Q229" s="339" t="n"/>
      <c r="R229" s="339" t="n"/>
      <c r="S229" s="341" t="n"/>
      <c r="T229" s="346" t="n"/>
      <c r="U229" s="341" t="n"/>
      <c r="V229" s="339" t="n"/>
      <c r="W229" s="339" t="n"/>
      <c r="X229" s="339" t="n"/>
      <c r="Y229" s="339" t="n"/>
      <c r="Z229" s="340" t="n"/>
      <c r="AA229" s="340" t="n"/>
      <c r="AB229" s="341" t="n"/>
      <c r="AC229" s="339" t="n">
        <v>2505757</v>
      </c>
      <c r="AD229" s="339" t="n">
        <v>2505760</v>
      </c>
      <c r="AE229" s="339" t="n">
        <v>4</v>
      </c>
      <c r="AF229" s="339" t="n">
        <v>4</v>
      </c>
      <c r="AG229" s="340" t="n"/>
      <c r="AH229" s="340" t="n"/>
      <c r="AI229" s="341" t="n"/>
    </row>
    <row r="230" ht="20.1" customHeight="1" s="335">
      <c r="A230" s="358" t="n"/>
      <c r="C230" s="339" t="n">
        <v>3</v>
      </c>
      <c r="D230" s="340" t="n"/>
      <c r="E230" s="341" t="n"/>
      <c r="F230" s="344" t="inlineStr">
        <is>
          <t>IVAR LIMBERT FLORES AYAVIRI</t>
        </is>
      </c>
      <c r="G230" s="344" t="inlineStr">
        <is>
          <t>LAMINAS PLASTICAS TIPO FUNDA -POUCHE</t>
        </is>
      </c>
      <c r="H230" s="341" t="n"/>
      <c r="I230" s="339" t="inlineStr">
        <is>
          <t>H5-P1</t>
        </is>
      </c>
      <c r="J230" s="339" t="n">
        <v>533988</v>
      </c>
      <c r="K230" s="340" t="n"/>
      <c r="L230" s="341" t="n"/>
      <c r="M230" s="339" t="n">
        <v>534004</v>
      </c>
      <c r="N230" s="339" t="n">
        <v>17</v>
      </c>
      <c r="O230" s="340" t="n"/>
      <c r="P230" s="341" t="n"/>
      <c r="Q230" s="339" t="n"/>
      <c r="R230" s="339" t="n"/>
      <c r="S230" s="341" t="n"/>
      <c r="T230" s="346" t="n"/>
      <c r="U230" s="341" t="n"/>
      <c r="V230" s="339" t="n"/>
      <c r="W230" s="339" t="n"/>
      <c r="X230" s="339" t="n"/>
      <c r="Y230" s="339" t="n"/>
      <c r="Z230" s="340" t="n"/>
      <c r="AA230" s="340" t="n"/>
      <c r="AB230" s="341" t="n"/>
      <c r="AC230" s="339" t="n">
        <v>533988</v>
      </c>
      <c r="AD230" s="339" t="n">
        <v>534004</v>
      </c>
      <c r="AE230" s="339" t="n">
        <v>17</v>
      </c>
      <c r="AF230" s="339" t="n">
        <v>17</v>
      </c>
      <c r="AG230" s="340" t="n"/>
      <c r="AH230" s="340" t="n"/>
      <c r="AI230" s="341" t="n"/>
    </row>
    <row r="231" ht="20.1" customHeight="1" s="335">
      <c r="A231" s="358" t="n"/>
      <c r="C231" s="339" t="n">
        <v>3</v>
      </c>
      <c r="D231" s="340" t="n"/>
      <c r="E231" s="341" t="n"/>
      <c r="F231" s="344" t="inlineStr">
        <is>
          <t>IVAR LIMBERT FLORES AYAVIRI</t>
        </is>
      </c>
      <c r="G231" s="344" t="inlineStr">
        <is>
          <t>LAMINAS PLASTICAS TIPO FUNDA -POUCHE</t>
        </is>
      </c>
      <c r="H231" s="341" t="n"/>
      <c r="I231" s="339" t="inlineStr">
        <is>
          <t>H5-P1</t>
        </is>
      </c>
      <c r="J231" s="339" t="n">
        <v>534566</v>
      </c>
      <c r="K231" s="340" t="n"/>
      <c r="L231" s="341" t="n"/>
      <c r="M231" s="339" t="n">
        <v>534609</v>
      </c>
      <c r="N231" s="339" t="n">
        <v>44</v>
      </c>
      <c r="O231" s="340" t="n"/>
      <c r="P231" s="341" t="n"/>
      <c r="Q231" s="339" t="n">
        <v>534566</v>
      </c>
      <c r="R231" s="339" t="n">
        <v>534609</v>
      </c>
      <c r="S231" s="341" t="n"/>
      <c r="T231" s="346" t="n">
        <v>44</v>
      </c>
      <c r="U231" s="341" t="n"/>
      <c r="V231" s="339" t="n"/>
      <c r="W231" s="339" t="n"/>
      <c r="X231" s="339" t="n"/>
      <c r="Y231" s="339" t="n"/>
      <c r="Z231" s="340" t="n"/>
      <c r="AA231" s="340" t="n"/>
      <c r="AB231" s="341" t="n"/>
      <c r="AC231" s="339" t="n"/>
      <c r="AD231" s="339" t="n"/>
      <c r="AE231" s="339" t="n"/>
      <c r="AF231" s="339" t="n">
        <v>44</v>
      </c>
      <c r="AG231" s="340" t="n"/>
      <c r="AH231" s="340" t="n"/>
      <c r="AI231" s="341" t="n"/>
    </row>
    <row r="232" ht="20.1" customHeight="1" s="335">
      <c r="A232" s="358" t="n"/>
      <c r="C232" s="339" t="n">
        <v>3</v>
      </c>
      <c r="D232" s="340" t="n"/>
      <c r="E232" s="341" t="n"/>
      <c r="F232" s="344" t="inlineStr">
        <is>
          <t>IVAR LIMBERT FLORES AYAVIRI</t>
        </is>
      </c>
      <c r="G232" s="344" t="inlineStr">
        <is>
          <t>LAMINAS PLASTICAS TIPO FUNDA -POUCHE</t>
        </is>
      </c>
      <c r="H232" s="341" t="n"/>
      <c r="I232" s="339" t="inlineStr">
        <is>
          <t>H5-P1</t>
        </is>
      </c>
      <c r="J232" s="339" t="n">
        <v>534610</v>
      </c>
      <c r="K232" s="340" t="n"/>
      <c r="L232" s="341" t="n"/>
      <c r="M232" s="339" t="n">
        <v>534617</v>
      </c>
      <c r="N232" s="339" t="n">
        <v>8</v>
      </c>
      <c r="O232" s="340" t="n"/>
      <c r="P232" s="341" t="n"/>
      <c r="Q232" s="339" t="n"/>
      <c r="R232" s="339" t="n"/>
      <c r="S232" s="341" t="n"/>
      <c r="T232" s="346" t="n"/>
      <c r="U232" s="341" t="n"/>
      <c r="V232" s="339" t="n"/>
      <c r="W232" s="339" t="n"/>
      <c r="X232" s="339" t="n"/>
      <c r="Y232" s="339" t="n"/>
      <c r="Z232" s="340" t="n"/>
      <c r="AA232" s="340" t="n"/>
      <c r="AB232" s="341" t="n"/>
      <c r="AC232" s="339" t="n">
        <v>534610</v>
      </c>
      <c r="AD232" s="339" t="n">
        <v>534617</v>
      </c>
      <c r="AE232" s="339" t="n">
        <v>8</v>
      </c>
      <c r="AF232" s="339" t="n">
        <v>8</v>
      </c>
      <c r="AG232" s="340" t="n"/>
      <c r="AH232" s="340" t="n"/>
      <c r="AI232" s="341" t="n"/>
    </row>
    <row r="233" ht="20.1" customHeight="1" s="335">
      <c r="A233" s="358" t="n"/>
      <c r="C233" s="339" t="n"/>
      <c r="D233" s="340" t="n"/>
      <c r="E233" s="341" t="n"/>
      <c r="F233" s="344" t="n"/>
      <c r="G233" s="344" t="n"/>
      <c r="H233" s="341" t="n"/>
      <c r="I233" s="339" t="n"/>
      <c r="J233" s="339" t="n"/>
      <c r="K233" s="340" t="n"/>
      <c r="L233" s="341" t="n"/>
      <c r="M233" s="339" t="n"/>
      <c r="N233" s="339" t="n"/>
      <c r="O233" s="340" t="n"/>
      <c r="P233" s="341" t="n"/>
      <c r="Q233" s="339" t="n"/>
      <c r="R233" s="339" t="n"/>
      <c r="S233" s="341" t="n"/>
      <c r="T233" s="346" t="n"/>
      <c r="U233" s="341" t="n"/>
      <c r="V233" s="339" t="n"/>
      <c r="W233" s="339" t="n"/>
      <c r="X233" s="339" t="n"/>
      <c r="Y233" s="339" t="n"/>
      <c r="Z233" s="340" t="n"/>
      <c r="AA233" s="340" t="n"/>
      <c r="AB233" s="341" t="n"/>
      <c r="AC233" s="339" t="n"/>
      <c r="AD233" s="339" t="n"/>
      <c r="AE233" s="339" t="n"/>
      <c r="AF233" s="345">
        <f>SUM(T221:U232)*17/2</f>
        <v/>
      </c>
      <c r="AG233" s="340" t="n"/>
      <c r="AH233" s="340" t="n"/>
      <c r="AI233" s="341" t="n"/>
    </row>
    <row r="234" ht="20.1" customHeight="1" s="335">
      <c r="A234" s="358" t="n"/>
      <c r="C234" s="339" t="n">
        <v>5</v>
      </c>
      <c r="D234" s="340" t="n"/>
      <c r="E234" s="341" t="n"/>
      <c r="F234" s="344" t="inlineStr">
        <is>
          <t>MIGUEL ANGEL GARCIA ORTEGA</t>
        </is>
      </c>
      <c r="G234" s="344" t="inlineStr">
        <is>
          <t>CEDULAS DE IDENTIDAD</t>
        </is>
      </c>
      <c r="H234" s="341" t="n"/>
      <c r="I234" s="339" t="inlineStr">
        <is>
          <t>H5-P1</t>
        </is>
      </c>
      <c r="J234" s="339" t="n">
        <v>2505568</v>
      </c>
      <c r="K234" s="340" t="n"/>
      <c r="L234" s="341" t="n"/>
      <c r="M234" s="339" t="n">
        <v>2505580</v>
      </c>
      <c r="N234" s="339" t="n">
        <v>13</v>
      </c>
      <c r="O234" s="340" t="n"/>
      <c r="P234" s="341" t="n"/>
      <c r="Q234" s="339" t="n">
        <v>2505568</v>
      </c>
      <c r="R234" s="339" t="n">
        <v>2505580</v>
      </c>
      <c r="S234" s="341" t="n"/>
      <c r="T234" s="346" t="n">
        <v>13</v>
      </c>
      <c r="U234" s="341" t="n"/>
      <c r="V234" s="339" t="n"/>
      <c r="W234" s="339" t="n"/>
      <c r="X234" s="339" t="n"/>
      <c r="Y234" s="339" t="n"/>
      <c r="Z234" s="340" t="n"/>
      <c r="AA234" s="340" t="n"/>
      <c r="AB234" s="341" t="n"/>
      <c r="AC234" s="339" t="n"/>
      <c r="AD234" s="339" t="n"/>
      <c r="AE234" s="339" t="n"/>
      <c r="AF234" s="339" t="n">
        <v>13</v>
      </c>
      <c r="AG234" s="340" t="n"/>
      <c r="AH234" s="340" t="n"/>
      <c r="AI234" s="341" t="n"/>
    </row>
    <row r="235" ht="20.1" customHeight="1" s="335">
      <c r="A235" s="358" t="n"/>
      <c r="C235" s="339" t="n">
        <v>5</v>
      </c>
      <c r="D235" s="340" t="n"/>
      <c r="E235" s="341" t="n"/>
      <c r="F235" s="344" t="inlineStr">
        <is>
          <t>MIGUEL ANGEL GARCIA ORTEGA</t>
        </is>
      </c>
      <c r="G235" s="344" t="inlineStr">
        <is>
          <t>CEDULAS DE IDENTIDAD</t>
        </is>
      </c>
      <c r="H235" s="341" t="n"/>
      <c r="I235" s="339" t="inlineStr">
        <is>
          <t>H5-P1</t>
        </is>
      </c>
      <c r="J235" s="339" t="n">
        <v>2505761</v>
      </c>
      <c r="K235" s="340" t="n"/>
      <c r="L235" s="341" t="n"/>
      <c r="M235" s="339" t="n">
        <v>2505801</v>
      </c>
      <c r="N235" s="339" t="n">
        <v>41</v>
      </c>
      <c r="O235" s="340" t="n"/>
      <c r="P235" s="341" t="n"/>
      <c r="Q235" s="339" t="n">
        <v>2505761</v>
      </c>
      <c r="R235" s="339" t="n">
        <v>2505801</v>
      </c>
      <c r="S235" s="341" t="n"/>
      <c r="T235" s="346" t="n">
        <v>41</v>
      </c>
      <c r="U235" s="341" t="n"/>
      <c r="V235" s="339" t="n"/>
      <c r="W235" s="339" t="n"/>
      <c r="X235" s="339" t="n"/>
      <c r="Y235" s="339" t="n"/>
      <c r="Z235" s="340" t="n"/>
      <c r="AA235" s="340" t="n"/>
      <c r="AB235" s="341" t="n"/>
      <c r="AC235" s="339" t="n"/>
      <c r="AD235" s="339" t="n"/>
      <c r="AE235" s="339" t="n"/>
      <c r="AF235" s="339" t="n">
        <v>41</v>
      </c>
      <c r="AG235" s="340" t="n"/>
      <c r="AH235" s="340" t="n"/>
      <c r="AI235" s="341" t="n"/>
    </row>
    <row r="236" ht="20.1" customHeight="1" s="335">
      <c r="A236" s="358" t="n"/>
      <c r="C236" s="339" t="n">
        <v>5</v>
      </c>
      <c r="D236" s="340" t="n"/>
      <c r="E236" s="341" t="n"/>
      <c r="F236" s="344" t="inlineStr">
        <is>
          <t>MIGUEL ANGEL GARCIA ORTEGA</t>
        </is>
      </c>
      <c r="G236" s="344" t="inlineStr">
        <is>
          <t>CEDULAS DE IDENTIDAD</t>
        </is>
      </c>
      <c r="H236" s="341" t="n"/>
      <c r="I236" s="339" t="inlineStr">
        <is>
          <t>H5-P1</t>
        </is>
      </c>
      <c r="J236" s="339" t="n">
        <v>2505802</v>
      </c>
      <c r="K236" s="340" t="n"/>
      <c r="L236" s="341" t="n"/>
      <c r="M236" s="339" t="n">
        <v>2505820</v>
      </c>
      <c r="N236" s="339" t="n">
        <v>19</v>
      </c>
      <c r="O236" s="340" t="n"/>
      <c r="P236" s="341" t="n"/>
      <c r="Q236" s="339" t="n"/>
      <c r="R236" s="339" t="n"/>
      <c r="S236" s="341" t="n"/>
      <c r="T236" s="346" t="n"/>
      <c r="U236" s="341" t="n"/>
      <c r="V236" s="339" t="n"/>
      <c r="W236" s="339" t="n"/>
      <c r="X236" s="339" t="n"/>
      <c r="Y236" s="339" t="n"/>
      <c r="Z236" s="340" t="n"/>
      <c r="AA236" s="340" t="n"/>
      <c r="AB236" s="341" t="n"/>
      <c r="AC236" s="339" t="n">
        <v>2505802</v>
      </c>
      <c r="AD236" s="339" t="n">
        <v>2505820</v>
      </c>
      <c r="AE236" s="339" t="n">
        <v>19</v>
      </c>
      <c r="AF236" s="339" t="n">
        <v>19</v>
      </c>
      <c r="AG236" s="340" t="n"/>
      <c r="AH236" s="340" t="n"/>
      <c r="AI236" s="341" t="n"/>
    </row>
    <row r="237" ht="20.1" customHeight="1" s="335">
      <c r="A237" s="358" t="n"/>
      <c r="C237" s="339" t="n">
        <v>5</v>
      </c>
      <c r="D237" s="340" t="n"/>
      <c r="E237" s="341" t="n"/>
      <c r="F237" s="344" t="inlineStr">
        <is>
          <t>MIGUEL ANGEL GARCIA ORTEGA</t>
        </is>
      </c>
      <c r="G237" s="344" t="inlineStr">
        <is>
          <t>LAMINAS PLASTICAS TIPO FUNDA -POUCHE</t>
        </is>
      </c>
      <c r="H237" s="341" t="n"/>
      <c r="I237" s="339" t="inlineStr">
        <is>
          <t>H5-P1</t>
        </is>
      </c>
      <c r="J237" s="339" t="n">
        <v>534424</v>
      </c>
      <c r="K237" s="340" t="n"/>
      <c r="L237" s="341" t="n"/>
      <c r="M237" s="339" t="n">
        <v>534438</v>
      </c>
      <c r="N237" s="339" t="n">
        <v>15</v>
      </c>
      <c r="O237" s="340" t="n"/>
      <c r="P237" s="341" t="n"/>
      <c r="Q237" s="339" t="n">
        <v>534424</v>
      </c>
      <c r="R237" s="339" t="n">
        <v>534438</v>
      </c>
      <c r="S237" s="341" t="n"/>
      <c r="T237" s="346" t="n">
        <v>15</v>
      </c>
      <c r="U237" s="341" t="n"/>
      <c r="V237" s="339" t="n"/>
      <c r="W237" s="339" t="n"/>
      <c r="X237" s="339" t="n"/>
      <c r="Y237" s="339" t="n"/>
      <c r="Z237" s="340" t="n"/>
      <c r="AA237" s="340" t="n"/>
      <c r="AB237" s="341" t="n"/>
      <c r="AC237" s="339" t="n"/>
      <c r="AD237" s="339" t="n"/>
      <c r="AE237" s="339" t="n"/>
      <c r="AF237" s="339" t="n">
        <v>15</v>
      </c>
      <c r="AG237" s="340" t="n"/>
      <c r="AH237" s="340" t="n"/>
      <c r="AI237" s="341" t="n"/>
    </row>
    <row r="238" ht="20.1" customHeight="1" s="335">
      <c r="A238" s="358" t="n"/>
      <c r="C238" s="339" t="n">
        <v>5</v>
      </c>
      <c r="D238" s="340" t="n"/>
      <c r="E238" s="341" t="n"/>
      <c r="F238" s="344" t="inlineStr">
        <is>
          <t>MIGUEL ANGEL GARCIA ORTEGA</t>
        </is>
      </c>
      <c r="G238" s="344" t="inlineStr">
        <is>
          <t>LAMINAS PLASTICAS TIPO FUNDA -POUCHE</t>
        </is>
      </c>
      <c r="H238" s="341" t="n"/>
      <c r="I238" s="339" t="inlineStr">
        <is>
          <t>H5-P1</t>
        </is>
      </c>
      <c r="J238" s="339" t="n">
        <v>534618</v>
      </c>
      <c r="K238" s="340" t="n"/>
      <c r="L238" s="341" t="n"/>
      <c r="M238" s="339" t="n">
        <v>534656</v>
      </c>
      <c r="N238" s="339" t="n">
        <v>39</v>
      </c>
      <c r="O238" s="340" t="n"/>
      <c r="P238" s="341" t="n"/>
      <c r="Q238" s="339" t="n">
        <v>534618</v>
      </c>
      <c r="R238" s="339" t="n">
        <v>534656</v>
      </c>
      <c r="S238" s="341" t="n"/>
      <c r="T238" s="346" t="n">
        <v>39</v>
      </c>
      <c r="U238" s="341" t="n"/>
      <c r="V238" s="339" t="n"/>
      <c r="W238" s="339" t="n"/>
      <c r="X238" s="339" t="n"/>
      <c r="Y238" s="339" t="n"/>
      <c r="Z238" s="340" t="n"/>
      <c r="AA238" s="340" t="n"/>
      <c r="AB238" s="341" t="n"/>
      <c r="AC238" s="339" t="n"/>
      <c r="AD238" s="339" t="n"/>
      <c r="AE238" s="339" t="n"/>
      <c r="AF238" s="339" t="n">
        <v>39</v>
      </c>
      <c r="AG238" s="340" t="n"/>
      <c r="AH238" s="340" t="n"/>
      <c r="AI238" s="341" t="n"/>
    </row>
    <row r="239" ht="20.1" customHeight="1" s="335">
      <c r="A239" s="358" t="n"/>
      <c r="C239" s="339" t="n">
        <v>5</v>
      </c>
      <c r="D239" s="340" t="n"/>
      <c r="E239" s="341" t="n"/>
      <c r="F239" s="344" t="inlineStr">
        <is>
          <t>MIGUEL ANGEL GARCIA ORTEGA</t>
        </is>
      </c>
      <c r="G239" s="344" t="inlineStr">
        <is>
          <t>LAMINAS PLASTICAS TIPO FUNDA -POUCHE</t>
        </is>
      </c>
      <c r="H239" s="341" t="n"/>
      <c r="I239" s="339" t="inlineStr">
        <is>
          <t>H5-P1</t>
        </is>
      </c>
      <c r="J239" s="339" t="n">
        <v>534657</v>
      </c>
      <c r="K239" s="340" t="n"/>
      <c r="L239" s="341" t="n"/>
      <c r="M239" s="339" t="n">
        <v>534675</v>
      </c>
      <c r="N239" s="339" t="n">
        <v>19</v>
      </c>
      <c r="O239" s="340" t="n"/>
      <c r="P239" s="341" t="n"/>
      <c r="Q239" s="339" t="n"/>
      <c r="R239" s="339" t="n"/>
      <c r="S239" s="341" t="n"/>
      <c r="T239" s="346" t="n"/>
      <c r="U239" s="341" t="n"/>
      <c r="V239" s="339" t="n"/>
      <c r="W239" s="339" t="n"/>
      <c r="X239" s="339" t="n"/>
      <c r="Y239" s="339" t="n"/>
      <c r="Z239" s="340" t="n"/>
      <c r="AA239" s="340" t="n"/>
      <c r="AB239" s="341" t="n"/>
      <c r="AC239" s="339" t="n">
        <v>534657</v>
      </c>
      <c r="AD239" s="339" t="n">
        <v>534675</v>
      </c>
      <c r="AE239" s="339" t="n">
        <v>19</v>
      </c>
      <c r="AF239" s="339" t="n">
        <v>19</v>
      </c>
      <c r="AG239" s="340" t="n"/>
      <c r="AH239" s="340" t="n"/>
      <c r="AI239" s="341" t="n"/>
    </row>
    <row r="240" ht="20.1" customHeight="1" s="335">
      <c r="A240" s="358" t="n"/>
      <c r="C240" s="339" t="n"/>
      <c r="D240" s="340" t="n"/>
      <c r="E240" s="341" t="n"/>
      <c r="F240" s="344" t="n"/>
      <c r="G240" s="344" t="n"/>
      <c r="H240" s="341" t="n"/>
      <c r="I240" s="339" t="n"/>
      <c r="J240" s="339" t="n"/>
      <c r="K240" s="340" t="n"/>
      <c r="L240" s="341" t="n"/>
      <c r="M240" s="339" t="n"/>
      <c r="N240" s="339" t="n"/>
      <c r="O240" s="340" t="n"/>
      <c r="P240" s="341" t="n"/>
      <c r="Q240" s="339" t="n"/>
      <c r="R240" s="339" t="n"/>
      <c r="S240" s="341" t="n"/>
      <c r="T240" s="346" t="n"/>
      <c r="U240" s="341" t="n"/>
      <c r="V240" s="339" t="n"/>
      <c r="W240" s="339" t="n"/>
      <c r="X240" s="339" t="n"/>
      <c r="Y240" s="339" t="n"/>
      <c r="Z240" s="340" t="n"/>
      <c r="AA240" s="340" t="n"/>
      <c r="AB240" s="341" t="n"/>
      <c r="AC240" s="339" t="n"/>
      <c r="AD240" s="339" t="n"/>
      <c r="AE240" s="339" t="n"/>
      <c r="AF240" s="345">
        <f>SUM(T234:U239)*17/2</f>
        <v/>
      </c>
      <c r="AG240" s="340" t="n"/>
      <c r="AH240" s="340" t="n"/>
      <c r="AI240" s="341" t="n"/>
    </row>
    <row r="241" ht="20.1" customHeight="1" s="335">
      <c r="A241" s="358" t="n"/>
      <c r="C241" s="339" t="n">
        <v>1</v>
      </c>
      <c r="D241" s="340" t="n"/>
      <c r="E241" s="341" t="n"/>
      <c r="F241" s="344" t="inlineStr">
        <is>
          <t>VERONICA MEDRANO ARIAS</t>
        </is>
      </c>
      <c r="G241" s="344" t="inlineStr">
        <is>
          <t>CEDULAS DE IDENTIDAD</t>
        </is>
      </c>
      <c r="H241" s="341" t="n"/>
      <c r="I241" s="339" t="inlineStr">
        <is>
          <t>H5-P1</t>
        </is>
      </c>
      <c r="J241" s="339" t="n">
        <v>2505641</v>
      </c>
      <c r="K241" s="340" t="n"/>
      <c r="L241" s="341" t="n"/>
      <c r="M241" s="339" t="n">
        <v>2505705</v>
      </c>
      <c r="N241" s="339" t="n">
        <v>65</v>
      </c>
      <c r="O241" s="340" t="n"/>
      <c r="P241" s="341" t="n"/>
      <c r="Q241" s="339" t="n">
        <v>2505641</v>
      </c>
      <c r="R241" s="339" t="n">
        <v>2505705</v>
      </c>
      <c r="S241" s="341" t="n"/>
      <c r="T241" s="346" t="n">
        <v>65</v>
      </c>
      <c r="U241" s="341" t="n"/>
      <c r="V241" s="339" t="n"/>
      <c r="W241" s="339" t="n"/>
      <c r="X241" s="339" t="n"/>
      <c r="Y241" s="339" t="n"/>
      <c r="Z241" s="340" t="n"/>
      <c r="AA241" s="340" t="n"/>
      <c r="AB241" s="341" t="n"/>
      <c r="AC241" s="339" t="n"/>
      <c r="AD241" s="339" t="n"/>
      <c r="AE241" s="339" t="n"/>
      <c r="AF241" s="339" t="n">
        <v>65</v>
      </c>
      <c r="AG241" s="340" t="n"/>
      <c r="AH241" s="340" t="n"/>
      <c r="AI241" s="341" t="n"/>
    </row>
    <row r="242" ht="20.1" customHeight="1" s="335">
      <c r="A242" s="358" t="n"/>
      <c r="C242" s="339" t="n">
        <v>1</v>
      </c>
      <c r="D242" s="340" t="n"/>
      <c r="E242" s="341" t="n"/>
      <c r="F242" s="344" t="inlineStr">
        <is>
          <t>VERONICA MEDRANO ARIAS</t>
        </is>
      </c>
      <c r="G242" s="344" t="inlineStr">
        <is>
          <t>CEDULAS DE IDENTIDAD</t>
        </is>
      </c>
      <c r="H242" s="341" t="n"/>
      <c r="I242" s="339" t="inlineStr">
        <is>
          <t>H5-P1</t>
        </is>
      </c>
      <c r="J242" s="339" t="n">
        <v>2505706</v>
      </c>
      <c r="K242" s="340" t="n"/>
      <c r="L242" s="341" t="n"/>
      <c r="M242" s="339" t="n">
        <v>2505708</v>
      </c>
      <c r="N242" s="339" t="n">
        <v>3</v>
      </c>
      <c r="O242" s="340" t="n"/>
      <c r="P242" s="341" t="n"/>
      <c r="Q242" s="339" t="n"/>
      <c r="R242" s="339" t="n"/>
      <c r="S242" s="341" t="n"/>
      <c r="T242" s="346" t="n"/>
      <c r="U242" s="341" t="n"/>
      <c r="V242" s="339" t="n"/>
      <c r="W242" s="339" t="n"/>
      <c r="X242" s="339" t="n"/>
      <c r="Y242" s="339" t="n"/>
      <c r="Z242" s="340" t="n"/>
      <c r="AA242" s="340" t="n"/>
      <c r="AB242" s="341" t="n"/>
      <c r="AC242" s="339" t="n">
        <v>2505706</v>
      </c>
      <c r="AD242" s="339" t="n">
        <v>2505708</v>
      </c>
      <c r="AE242" s="339" t="n">
        <v>3</v>
      </c>
      <c r="AF242" s="339" t="n">
        <v>3</v>
      </c>
      <c r="AG242" s="340" t="n"/>
      <c r="AH242" s="340" t="n"/>
      <c r="AI242" s="341" t="n"/>
    </row>
    <row r="243" ht="20.1" customHeight="1" s="335">
      <c r="A243" s="358" t="n"/>
      <c r="C243" s="339" t="n">
        <v>1</v>
      </c>
      <c r="D243" s="340" t="n"/>
      <c r="E243" s="341" t="n"/>
      <c r="F243" s="344" t="inlineStr">
        <is>
          <t>VERONICA MEDRANO ARIAS</t>
        </is>
      </c>
      <c r="G243" s="344" t="inlineStr">
        <is>
          <t>LAMINAS PLASTICAS TIPO FUNDA -POUCHE</t>
        </is>
      </c>
      <c r="H243" s="341" t="n"/>
      <c r="I243" s="339" t="inlineStr">
        <is>
          <t>H5-P1</t>
        </is>
      </c>
      <c r="J243" s="339" t="n">
        <v>534498</v>
      </c>
      <c r="K243" s="340" t="n"/>
      <c r="L243" s="341" t="n"/>
      <c r="M243" s="339" t="n">
        <v>534562</v>
      </c>
      <c r="N243" s="339" t="n">
        <v>65</v>
      </c>
      <c r="O243" s="340" t="n"/>
      <c r="P243" s="341" t="n"/>
      <c r="Q243" s="339" t="n">
        <v>534498</v>
      </c>
      <c r="R243" s="339" t="n">
        <v>534562</v>
      </c>
      <c r="S243" s="341" t="n"/>
      <c r="T243" s="346" t="n">
        <v>65</v>
      </c>
      <c r="U243" s="341" t="n"/>
      <c r="V243" s="339" t="n"/>
      <c r="W243" s="339" t="n"/>
      <c r="X243" s="339" t="n"/>
      <c r="Y243" s="339" t="n"/>
      <c r="Z243" s="340" t="n"/>
      <c r="AA243" s="340" t="n"/>
      <c r="AB243" s="341" t="n"/>
      <c r="AC243" s="339" t="n"/>
      <c r="AD243" s="339" t="n"/>
      <c r="AE243" s="339" t="n"/>
      <c r="AF243" s="339" t="n">
        <v>65</v>
      </c>
      <c r="AG243" s="340" t="n"/>
      <c r="AH243" s="340" t="n"/>
      <c r="AI243" s="341" t="n"/>
    </row>
    <row r="244" ht="20.1" customHeight="1" s="335">
      <c r="A244" s="358" t="n"/>
      <c r="C244" s="339" t="n">
        <v>1</v>
      </c>
      <c r="D244" s="340" t="n"/>
      <c r="E244" s="341" t="n"/>
      <c r="F244" s="344" t="inlineStr">
        <is>
          <t>VERONICA MEDRANO ARIAS</t>
        </is>
      </c>
      <c r="G244" s="344" t="inlineStr">
        <is>
          <t>LAMINAS PLASTICAS TIPO FUNDA -POUCHE</t>
        </is>
      </c>
      <c r="H244" s="341" t="n"/>
      <c r="I244" s="339" t="inlineStr">
        <is>
          <t>H5-P1</t>
        </is>
      </c>
      <c r="J244" s="339" t="n">
        <v>534563</v>
      </c>
      <c r="K244" s="340" t="n"/>
      <c r="L244" s="341" t="n"/>
      <c r="M244" s="339" t="n">
        <v>534565</v>
      </c>
      <c r="N244" s="339" t="n">
        <v>3</v>
      </c>
      <c r="O244" s="340" t="n"/>
      <c r="P244" s="341" t="n"/>
      <c r="Q244" s="339" t="n"/>
      <c r="R244" s="339" t="n"/>
      <c r="S244" s="341" t="n"/>
      <c r="T244" s="346" t="n"/>
      <c r="U244" s="341" t="n"/>
      <c r="V244" s="339" t="n"/>
      <c r="W244" s="339" t="n"/>
      <c r="X244" s="339" t="n"/>
      <c r="Y244" s="339" t="n"/>
      <c r="Z244" s="340" t="n"/>
      <c r="AA244" s="340" t="n"/>
      <c r="AB244" s="341" t="n"/>
      <c r="AC244" s="339" t="n">
        <v>534563</v>
      </c>
      <c r="AD244" s="339" t="n">
        <v>534565</v>
      </c>
      <c r="AE244" s="339" t="n">
        <v>3</v>
      </c>
      <c r="AF244" s="339" t="n">
        <v>3</v>
      </c>
      <c r="AG244" s="340" t="n"/>
      <c r="AH244" s="340" t="n"/>
      <c r="AI244" s="341" t="n"/>
    </row>
    <row r="245" ht="20.1" customHeight="1" s="335">
      <c r="A245" s="358" t="n"/>
      <c r="C245" s="339" t="n"/>
      <c r="D245" s="340" t="n"/>
      <c r="E245" s="341" t="n"/>
      <c r="F245" s="344" t="n"/>
      <c r="G245" s="344" t="n"/>
      <c r="H245" s="341" t="n"/>
      <c r="I245" s="339" t="n"/>
      <c r="J245" s="339" t="n"/>
      <c r="K245" s="340" t="n"/>
      <c r="L245" s="341" t="n"/>
      <c r="M245" s="339" t="n"/>
      <c r="N245" s="339" t="n"/>
      <c r="O245" s="340" t="n"/>
      <c r="P245" s="341" t="n"/>
      <c r="Q245" s="339" t="n"/>
      <c r="R245" s="339" t="n"/>
      <c r="S245" s="341" t="n"/>
      <c r="T245" s="346" t="n"/>
      <c r="U245" s="341" t="n"/>
      <c r="V245" s="339" t="n"/>
      <c r="W245" s="339" t="n"/>
      <c r="X245" s="339" t="n"/>
      <c r="Y245" s="339" t="n"/>
      <c r="Z245" s="340" t="n"/>
      <c r="AA245" s="340" t="n"/>
      <c r="AB245" s="341" t="n"/>
      <c r="AC245" s="339" t="n"/>
      <c r="AD245" s="339" t="n"/>
      <c r="AE245" s="339" t="n"/>
      <c r="AF245" s="345">
        <f>SUM(T241:U244)*17/2</f>
        <v/>
      </c>
      <c r="AG245" s="340" t="n"/>
      <c r="AH245" s="340" t="n"/>
      <c r="AI245" s="341" t="n"/>
    </row>
    <row r="246" ht="20.1" customHeight="1" s="335">
      <c r="A246" s="358" t="n"/>
      <c r="C246" s="339" t="n">
        <v>7</v>
      </c>
      <c r="D246" s="340" t="n"/>
      <c r="E246" s="341" t="n"/>
      <c r="F246" s="344" t="inlineStr">
        <is>
          <t>WILSON SOLETO LAVAIN</t>
        </is>
      </c>
      <c r="G246" s="344" t="inlineStr">
        <is>
          <t>CEDULAS DE IDENTIDAD</t>
        </is>
      </c>
      <c r="H246" s="341" t="n"/>
      <c r="I246" s="339" t="inlineStr">
        <is>
          <t>H5-P1</t>
        </is>
      </c>
      <c r="J246" s="339" t="n">
        <v>2505631</v>
      </c>
      <c r="K246" s="340" t="n"/>
      <c r="L246" s="341" t="n"/>
      <c r="M246" s="339" t="n">
        <v>2505640</v>
      </c>
      <c r="N246" s="339" t="n">
        <v>10</v>
      </c>
      <c r="O246" s="340" t="n"/>
      <c r="P246" s="341" t="n"/>
      <c r="Q246" s="339" t="n">
        <v>2505631</v>
      </c>
      <c r="R246" s="339" t="n">
        <v>2505640</v>
      </c>
      <c r="S246" s="341" t="n"/>
      <c r="T246" s="346" t="n">
        <v>10</v>
      </c>
      <c r="U246" s="341" t="n"/>
      <c r="V246" s="339" t="n"/>
      <c r="W246" s="339" t="n"/>
      <c r="X246" s="339" t="n"/>
      <c r="Y246" s="339" t="n"/>
      <c r="Z246" s="340" t="n"/>
      <c r="AA246" s="340" t="n"/>
      <c r="AB246" s="341" t="n"/>
      <c r="AC246" s="339" t="n"/>
      <c r="AD246" s="339" t="n"/>
      <c r="AE246" s="339" t="n"/>
      <c r="AF246" s="339" t="n">
        <v>10</v>
      </c>
      <c r="AG246" s="340" t="n"/>
      <c r="AH246" s="340" t="n"/>
      <c r="AI246" s="341" t="n"/>
    </row>
    <row r="247" ht="20.1" customHeight="1" s="335">
      <c r="A247" s="358" t="n"/>
      <c r="C247" s="339" t="n">
        <v>7</v>
      </c>
      <c r="D247" s="340" t="n"/>
      <c r="E247" s="341" t="n"/>
      <c r="F247" s="344" t="inlineStr">
        <is>
          <t>WILSON SOLETO LAVAIN</t>
        </is>
      </c>
      <c r="G247" s="344" t="inlineStr">
        <is>
          <t>CEDULAS DE IDENTIDAD</t>
        </is>
      </c>
      <c r="H247" s="341" t="n"/>
      <c r="I247" s="339" t="inlineStr">
        <is>
          <t>H5-P1</t>
        </is>
      </c>
      <c r="J247" s="339" t="n">
        <v>2505853</v>
      </c>
      <c r="K247" s="340" t="n"/>
      <c r="L247" s="341" t="n"/>
      <c r="M247" s="339" t="n">
        <v>2505903</v>
      </c>
      <c r="N247" s="339" t="n">
        <v>51</v>
      </c>
      <c r="O247" s="340" t="n"/>
      <c r="P247" s="341" t="n"/>
      <c r="Q247" s="339" t="n">
        <v>2505853</v>
      </c>
      <c r="R247" s="339" t="n">
        <v>2505903</v>
      </c>
      <c r="S247" s="341" t="n"/>
      <c r="T247" s="346" t="n">
        <v>51</v>
      </c>
      <c r="U247" s="341" t="n"/>
      <c r="V247" s="339" t="n"/>
      <c r="W247" s="339" t="n"/>
      <c r="X247" s="339" t="n"/>
      <c r="Y247" s="339" t="n"/>
      <c r="Z247" s="340" t="n"/>
      <c r="AA247" s="340" t="n"/>
      <c r="AB247" s="341" t="n"/>
      <c r="AC247" s="339" t="n"/>
      <c r="AD247" s="339" t="n"/>
      <c r="AE247" s="339" t="n"/>
      <c r="AF247" s="339" t="n">
        <v>51</v>
      </c>
      <c r="AG247" s="340" t="n"/>
      <c r="AH247" s="340" t="n"/>
      <c r="AI247" s="341" t="n"/>
    </row>
    <row r="248" ht="20.1" customHeight="1" s="335">
      <c r="A248" s="358" t="n"/>
      <c r="C248" s="339" t="n">
        <v>7</v>
      </c>
      <c r="D248" s="340" t="n"/>
      <c r="E248" s="341" t="n"/>
      <c r="F248" s="344" t="inlineStr">
        <is>
          <t>WILSON SOLETO LAVAIN</t>
        </is>
      </c>
      <c r="G248" s="344" t="inlineStr">
        <is>
          <t>CEDULAS DE IDENTIDAD</t>
        </is>
      </c>
      <c r="H248" s="341" t="n"/>
      <c r="I248" s="339" t="inlineStr">
        <is>
          <t>H5-P1</t>
        </is>
      </c>
      <c r="J248" s="339" t="n">
        <v>2505904</v>
      </c>
      <c r="K248" s="340" t="n"/>
      <c r="L248" s="341" t="n"/>
      <c r="M248" s="339" t="n">
        <v>2505912</v>
      </c>
      <c r="N248" s="339" t="n">
        <v>9</v>
      </c>
      <c r="O248" s="340" t="n"/>
      <c r="P248" s="341" t="n"/>
      <c r="Q248" s="339" t="n"/>
      <c r="R248" s="339" t="n"/>
      <c r="S248" s="341" t="n"/>
      <c r="T248" s="346" t="n"/>
      <c r="U248" s="341" t="n"/>
      <c r="V248" s="339" t="n"/>
      <c r="W248" s="339" t="n"/>
      <c r="X248" s="339" t="n"/>
      <c r="Y248" s="339" t="n"/>
      <c r="Z248" s="340" t="n"/>
      <c r="AA248" s="340" t="n"/>
      <c r="AB248" s="341" t="n"/>
      <c r="AC248" s="339" t="n">
        <v>2505904</v>
      </c>
      <c r="AD248" s="339" t="n">
        <v>2505912</v>
      </c>
      <c r="AE248" s="339" t="n">
        <v>9</v>
      </c>
      <c r="AF248" s="339" t="n">
        <v>9</v>
      </c>
      <c r="AG248" s="340" t="n"/>
      <c r="AH248" s="340" t="n"/>
      <c r="AI248" s="341" t="n"/>
    </row>
    <row r="249" ht="20.1" customHeight="1" s="335">
      <c r="A249" s="358" t="n"/>
      <c r="C249" s="339" t="n">
        <v>7</v>
      </c>
      <c r="D249" s="340" t="n"/>
      <c r="E249" s="341" t="n"/>
      <c r="F249" s="344" t="inlineStr">
        <is>
          <t>WILSON SOLETO LAVAIN</t>
        </is>
      </c>
      <c r="G249" s="344" t="inlineStr">
        <is>
          <t>LAMINAS PLASTICAS TIPO FUNDA -POUCHE</t>
        </is>
      </c>
      <c r="H249" s="341" t="n"/>
      <c r="I249" s="339" t="inlineStr">
        <is>
          <t>H5-P1</t>
        </is>
      </c>
      <c r="J249" s="339" t="n">
        <v>534488</v>
      </c>
      <c r="K249" s="340" t="n"/>
      <c r="L249" s="341" t="n"/>
      <c r="M249" s="339" t="n">
        <v>534497</v>
      </c>
      <c r="N249" s="339" t="n">
        <v>10</v>
      </c>
      <c r="O249" s="340" t="n"/>
      <c r="P249" s="341" t="n"/>
      <c r="Q249" s="339" t="n">
        <v>534488</v>
      </c>
      <c r="R249" s="339" t="n">
        <v>534497</v>
      </c>
      <c r="S249" s="341" t="n"/>
      <c r="T249" s="346" t="n">
        <v>10</v>
      </c>
      <c r="U249" s="341" t="n"/>
      <c r="V249" s="339" t="n"/>
      <c r="W249" s="339" t="n"/>
      <c r="X249" s="339" t="n"/>
      <c r="Y249" s="339" t="n"/>
      <c r="Z249" s="340" t="n"/>
      <c r="AA249" s="340" t="n"/>
      <c r="AB249" s="341" t="n"/>
      <c r="AC249" s="339" t="n"/>
      <c r="AD249" s="339" t="n"/>
      <c r="AE249" s="339" t="n"/>
      <c r="AF249" s="339" t="n">
        <v>10</v>
      </c>
      <c r="AG249" s="340" t="n"/>
      <c r="AH249" s="340" t="n"/>
      <c r="AI249" s="341" t="n"/>
    </row>
    <row r="250" ht="20.1" customHeight="1" s="335">
      <c r="A250" s="358" t="n"/>
      <c r="C250" s="339" t="n">
        <v>7</v>
      </c>
      <c r="D250" s="340" t="n"/>
      <c r="E250" s="341" t="n"/>
      <c r="F250" s="344" t="inlineStr">
        <is>
          <t>WILSON SOLETO LAVAIN</t>
        </is>
      </c>
      <c r="G250" s="344" t="inlineStr">
        <is>
          <t>LAMINAS PLASTICAS TIPO FUNDA -POUCHE</t>
        </is>
      </c>
      <c r="H250" s="341" t="n"/>
      <c r="I250" s="339" t="inlineStr">
        <is>
          <t>H5-P1</t>
        </is>
      </c>
      <c r="J250" s="339" t="n">
        <v>534707</v>
      </c>
      <c r="K250" s="340" t="n"/>
      <c r="L250" s="341" t="n"/>
      <c r="M250" s="339" t="n">
        <v>534757</v>
      </c>
      <c r="N250" s="339" t="n">
        <v>51</v>
      </c>
      <c r="O250" s="340" t="n"/>
      <c r="P250" s="341" t="n"/>
      <c r="Q250" s="339" t="n">
        <v>534707</v>
      </c>
      <c r="R250" s="339" t="n">
        <v>534757</v>
      </c>
      <c r="S250" s="341" t="n"/>
      <c r="T250" s="346" t="n">
        <v>51</v>
      </c>
      <c r="U250" s="341" t="n"/>
      <c r="V250" s="339" t="n"/>
      <c r="W250" s="339" t="n"/>
      <c r="X250" s="339" t="n"/>
      <c r="Y250" s="339" t="n"/>
      <c r="Z250" s="340" t="n"/>
      <c r="AA250" s="340" t="n"/>
      <c r="AB250" s="341" t="n"/>
      <c r="AC250" s="339" t="n"/>
      <c r="AD250" s="339" t="n"/>
      <c r="AE250" s="339" t="n"/>
      <c r="AF250" s="339" t="n">
        <v>51</v>
      </c>
      <c r="AG250" s="340" t="n"/>
      <c r="AH250" s="340" t="n"/>
      <c r="AI250" s="341" t="n"/>
    </row>
    <row r="251" ht="20.1" customHeight="1" s="335">
      <c r="A251" s="358" t="n"/>
      <c r="C251" s="339" t="n">
        <v>7</v>
      </c>
      <c r="D251" s="340" t="n"/>
      <c r="E251" s="341" t="n"/>
      <c r="F251" s="344" t="inlineStr">
        <is>
          <t>WILSON SOLETO LAVAIN</t>
        </is>
      </c>
      <c r="G251" s="344" t="inlineStr">
        <is>
          <t>LAMINAS PLASTICAS TIPO FUNDA -POUCHE</t>
        </is>
      </c>
      <c r="H251" s="341" t="n"/>
      <c r="I251" s="339" t="inlineStr">
        <is>
          <t>H5-P1</t>
        </is>
      </c>
      <c r="J251" s="339" t="n">
        <v>534758</v>
      </c>
      <c r="K251" s="340" t="n"/>
      <c r="L251" s="341" t="n"/>
      <c r="M251" s="339" t="n">
        <v>534766</v>
      </c>
      <c r="N251" s="339" t="n">
        <v>9</v>
      </c>
      <c r="O251" s="340" t="n"/>
      <c r="P251" s="341" t="n"/>
      <c r="Q251" s="339" t="n"/>
      <c r="R251" s="339" t="n"/>
      <c r="S251" s="341" t="n"/>
      <c r="T251" s="346" t="n"/>
      <c r="U251" s="341" t="n"/>
      <c r="V251" s="339" t="n"/>
      <c r="W251" s="339" t="n"/>
      <c r="X251" s="339" t="n"/>
      <c r="Y251" s="339" t="n"/>
      <c r="Z251" s="340" t="n"/>
      <c r="AA251" s="340" t="n"/>
      <c r="AB251" s="341" t="n"/>
      <c r="AC251" s="339" t="n">
        <v>534758</v>
      </c>
      <c r="AD251" s="339" t="n">
        <v>534766</v>
      </c>
      <c r="AE251" s="339" t="n">
        <v>9</v>
      </c>
      <c r="AF251" s="339" t="n">
        <v>9</v>
      </c>
      <c r="AG251" s="340" t="n"/>
      <c r="AH251" s="340" t="n"/>
      <c r="AI251" s="341" t="n"/>
    </row>
    <row r="252" ht="20.1" customHeight="1" s="335">
      <c r="A252" s="358" t="n"/>
      <c r="C252" s="339" t="n"/>
      <c r="D252" s="340" t="n"/>
      <c r="E252" s="341" t="n"/>
      <c r="F252" s="344" t="n"/>
      <c r="G252" s="344" t="n"/>
      <c r="H252" s="341" t="n"/>
      <c r="I252" s="339" t="n"/>
      <c r="J252" s="339" t="n"/>
      <c r="K252" s="340" t="n"/>
      <c r="L252" s="341" t="n"/>
      <c r="M252" s="339" t="n"/>
      <c r="N252" s="339" t="n"/>
      <c r="O252" s="340" t="n"/>
      <c r="P252" s="341" t="n"/>
      <c r="Q252" s="339" t="n"/>
      <c r="R252" s="339" t="n"/>
      <c r="S252" s="341" t="n"/>
      <c r="T252" s="346" t="n"/>
      <c r="U252" s="341" t="n"/>
      <c r="V252" s="339" t="n"/>
      <c r="W252" s="339" t="n"/>
      <c r="X252" s="339" t="n"/>
      <c r="Y252" s="339" t="n"/>
      <c r="Z252" s="340" t="n"/>
      <c r="AA252" s="340" t="n"/>
      <c r="AB252" s="341" t="n"/>
      <c r="AC252" s="339" t="n"/>
      <c r="AD252" s="339" t="n"/>
      <c r="AE252" s="339" t="n"/>
      <c r="AF252" s="345">
        <f>SUM(T246:U251)*17/2</f>
        <v/>
      </c>
      <c r="AG252" s="340" t="n"/>
      <c r="AH252" s="340" t="n"/>
      <c r="AI252" s="341" t="n"/>
    </row>
    <row r="253" ht="20.1" customHeight="1" s="335">
      <c r="A253" s="358" t="n"/>
      <c r="C253" s="339" t="n">
        <v>6</v>
      </c>
      <c r="D253" s="340" t="n"/>
      <c r="E253" s="341" t="n"/>
      <c r="F253" s="344" t="inlineStr">
        <is>
          <t>YANINE MARISEL FRANCO OVANDO</t>
        </is>
      </c>
      <c r="G253" s="344" t="inlineStr">
        <is>
          <t>CEDULAS DE IDENTIDAD</t>
        </is>
      </c>
      <c r="H253" s="341" t="n"/>
      <c r="I253" s="339" t="inlineStr">
        <is>
          <t>H5-P1</t>
        </is>
      </c>
      <c r="J253" s="339" t="n">
        <v>2505502</v>
      </c>
      <c r="K253" s="340" t="n"/>
      <c r="L253" s="341" t="n"/>
      <c r="M253" s="339" t="n">
        <v>2505506</v>
      </c>
      <c r="N253" s="339" t="n">
        <v>5</v>
      </c>
      <c r="O253" s="340" t="n"/>
      <c r="P253" s="341" t="n"/>
      <c r="Q253" s="339" t="n"/>
      <c r="R253" s="339" t="n"/>
      <c r="S253" s="341" t="n"/>
      <c r="T253" s="346" t="n"/>
      <c r="U253" s="341" t="n"/>
      <c r="V253" s="339" t="n">
        <v>2505502</v>
      </c>
      <c r="W253" s="339" t="n">
        <v>2505502</v>
      </c>
      <c r="X253" s="339" t="n">
        <v>1</v>
      </c>
      <c r="Y253" s="339" t="inlineStr">
        <is>
          <t>ERROR DE IMPRESIÓN</t>
        </is>
      </c>
      <c r="Z253" s="340" t="n"/>
      <c r="AA253" s="340" t="n"/>
      <c r="AB253" s="341" t="n"/>
      <c r="AC253" s="339" t="n"/>
      <c r="AD253" s="339" t="n"/>
      <c r="AE253" s="339" t="n"/>
      <c r="AF253" s="339" t="n">
        <v>1</v>
      </c>
      <c r="AG253" s="340" t="n"/>
      <c r="AH253" s="340" t="n"/>
      <c r="AI253" s="341" t="n"/>
    </row>
    <row r="254" ht="20.1" customHeight="1" s="335">
      <c r="A254" s="358" t="n"/>
      <c r="C254" s="339" t="n">
        <v>6</v>
      </c>
      <c r="D254" s="340" t="n"/>
      <c r="E254" s="341" t="n"/>
      <c r="F254" s="344" t="inlineStr">
        <is>
          <t>YANINE MARISEL FRANCO OVANDO</t>
        </is>
      </c>
      <c r="G254" s="344" t="inlineStr">
        <is>
          <t>CEDULAS DE IDENTIDAD</t>
        </is>
      </c>
      <c r="H254" s="341" t="n"/>
      <c r="I254" s="339" t="n"/>
      <c r="J254" s="339" t="n"/>
      <c r="K254" s="340" t="n"/>
      <c r="L254" s="341" t="n"/>
      <c r="M254" s="339" t="n"/>
      <c r="N254" s="339" t="n"/>
      <c r="O254" s="340" t="n"/>
      <c r="P254" s="341" t="n"/>
      <c r="Q254" s="339" t="n"/>
      <c r="R254" s="339" t="n"/>
      <c r="S254" s="341" t="n"/>
      <c r="T254" s="346" t="n"/>
      <c r="U254" s="341" t="n"/>
      <c r="V254" s="339" t="n">
        <v>2505503</v>
      </c>
      <c r="W254" s="339" t="n">
        <v>2505503</v>
      </c>
      <c r="X254" s="339" t="n">
        <v>1</v>
      </c>
      <c r="Y254" s="339" t="inlineStr">
        <is>
          <t>ERROR DE IMPRESIÓN</t>
        </is>
      </c>
      <c r="Z254" s="340" t="n"/>
      <c r="AA254" s="340" t="n"/>
      <c r="AB254" s="341" t="n"/>
      <c r="AC254" s="339" t="n"/>
      <c r="AD254" s="339" t="n"/>
      <c r="AE254" s="339" t="n"/>
      <c r="AF254" s="339" t="n">
        <v>1</v>
      </c>
      <c r="AG254" s="340" t="n"/>
      <c r="AH254" s="340" t="n"/>
      <c r="AI254" s="341" t="n"/>
    </row>
    <row r="255" ht="20.1" customHeight="1" s="335">
      <c r="A255" s="358" t="n"/>
      <c r="C255" s="339" t="n">
        <v>6</v>
      </c>
      <c r="D255" s="340" t="n"/>
      <c r="E255" s="341" t="n"/>
      <c r="F255" s="344" t="inlineStr">
        <is>
          <t>YANINE MARISEL FRANCO OVANDO</t>
        </is>
      </c>
      <c r="G255" s="344" t="inlineStr">
        <is>
          <t>CEDULAS DE IDENTIDAD</t>
        </is>
      </c>
      <c r="H255" s="341" t="n"/>
      <c r="I255" s="339" t="n"/>
      <c r="J255" s="339" t="n"/>
      <c r="K255" s="340" t="n"/>
      <c r="L255" s="341" t="n"/>
      <c r="M255" s="339" t="n"/>
      <c r="N255" s="339" t="n"/>
      <c r="O255" s="340" t="n"/>
      <c r="P255" s="341" t="n"/>
      <c r="Q255" s="339" t="n"/>
      <c r="R255" s="339" t="n"/>
      <c r="S255" s="341" t="n"/>
      <c r="T255" s="346" t="n"/>
      <c r="U255" s="341" t="n"/>
      <c r="V255" s="339" t="n">
        <v>2505504</v>
      </c>
      <c r="W255" s="339" t="n">
        <v>2505504</v>
      </c>
      <c r="X255" s="339" t="n">
        <v>1</v>
      </c>
      <c r="Y255" s="339" t="inlineStr">
        <is>
          <t>ERROR DE IMPRESIÓN</t>
        </is>
      </c>
      <c r="Z255" s="340" t="n"/>
      <c r="AA255" s="340" t="n"/>
      <c r="AB255" s="341" t="n"/>
      <c r="AC255" s="339" t="n"/>
      <c r="AD255" s="339" t="n"/>
      <c r="AE255" s="339" t="n"/>
      <c r="AF255" s="339" t="n">
        <v>1</v>
      </c>
      <c r="AG255" s="340" t="n"/>
      <c r="AH255" s="340" t="n"/>
      <c r="AI255" s="341" t="n"/>
    </row>
    <row r="256" ht="20.1" customHeight="1" s="335">
      <c r="A256" s="358" t="n"/>
      <c r="C256" s="339" t="n">
        <v>6</v>
      </c>
      <c r="D256" s="340" t="n"/>
      <c r="E256" s="341" t="n"/>
      <c r="F256" s="344" t="inlineStr">
        <is>
          <t>YANINE MARISEL FRANCO OVANDO</t>
        </is>
      </c>
      <c r="G256" s="344" t="inlineStr">
        <is>
          <t>CEDULAS DE IDENTIDAD</t>
        </is>
      </c>
      <c r="H256" s="341" t="n"/>
      <c r="I256" s="339" t="n"/>
      <c r="J256" s="339" t="n"/>
      <c r="K256" s="340" t="n"/>
      <c r="L256" s="341" t="n"/>
      <c r="M256" s="339" t="n"/>
      <c r="N256" s="339" t="n"/>
      <c r="O256" s="340" t="n"/>
      <c r="P256" s="341" t="n"/>
      <c r="Q256" s="339" t="n"/>
      <c r="R256" s="339" t="n"/>
      <c r="S256" s="341" t="n"/>
      <c r="T256" s="346" t="n"/>
      <c r="U256" s="341" t="n"/>
      <c r="V256" s="339" t="n">
        <v>2505505</v>
      </c>
      <c r="W256" s="339" t="n">
        <v>2505505</v>
      </c>
      <c r="X256" s="339" t="n">
        <v>1</v>
      </c>
      <c r="Y256" s="339" t="inlineStr">
        <is>
          <t>ERROR DE IMPRESIÓN</t>
        </is>
      </c>
      <c r="Z256" s="340" t="n"/>
      <c r="AA256" s="340" t="n"/>
      <c r="AB256" s="341" t="n"/>
      <c r="AC256" s="339" t="n"/>
      <c r="AD256" s="339" t="n"/>
      <c r="AE256" s="339" t="n"/>
      <c r="AF256" s="339" t="n">
        <v>1</v>
      </c>
      <c r="AG256" s="340" t="n"/>
      <c r="AH256" s="340" t="n"/>
      <c r="AI256" s="341" t="n"/>
    </row>
    <row r="257" ht="20.1" customHeight="1" s="335">
      <c r="A257" s="358" t="n"/>
      <c r="C257" s="339" t="n">
        <v>6</v>
      </c>
      <c r="D257" s="340" t="n"/>
      <c r="E257" s="341" t="n"/>
      <c r="F257" s="344" t="inlineStr">
        <is>
          <t>YANINE MARISEL FRANCO OVANDO</t>
        </is>
      </c>
      <c r="G257" s="344" t="inlineStr">
        <is>
          <t>CEDULAS DE IDENTIDAD</t>
        </is>
      </c>
      <c r="H257" s="341" t="n"/>
      <c r="I257" s="339" t="n"/>
      <c r="J257" s="339" t="n"/>
      <c r="K257" s="340" t="n"/>
      <c r="L257" s="341" t="n"/>
      <c r="M257" s="339" t="n"/>
      <c r="N257" s="339" t="n"/>
      <c r="O257" s="340" t="n"/>
      <c r="P257" s="341" t="n"/>
      <c r="Q257" s="339" t="n"/>
      <c r="R257" s="339" t="n"/>
      <c r="S257" s="341" t="n"/>
      <c r="T257" s="346" t="n"/>
      <c r="U257" s="341" t="n"/>
      <c r="V257" s="339" t="n">
        <v>2505506</v>
      </c>
      <c r="W257" s="339" t="n">
        <v>2505506</v>
      </c>
      <c r="X257" s="339" t="n">
        <v>1</v>
      </c>
      <c r="Y257" s="339" t="inlineStr">
        <is>
          <t>ERROR DE IMPRESIÓN</t>
        </is>
      </c>
      <c r="Z257" s="340" t="n"/>
      <c r="AA257" s="340" t="n"/>
      <c r="AB257" s="341" t="n"/>
      <c r="AC257" s="339" t="n"/>
      <c r="AD257" s="339" t="n"/>
      <c r="AE257" s="339" t="n"/>
      <c r="AF257" s="339" t="n">
        <v>1</v>
      </c>
      <c r="AG257" s="340" t="n"/>
      <c r="AH257" s="340" t="n"/>
      <c r="AI257" s="341" t="n"/>
    </row>
    <row r="258" ht="20.1" customHeight="1" s="335">
      <c r="A258" s="358" t="n"/>
      <c r="C258" s="339" t="n">
        <v>6</v>
      </c>
      <c r="D258" s="340" t="n"/>
      <c r="E258" s="341" t="n"/>
      <c r="F258" s="344" t="inlineStr">
        <is>
          <t>YANINE MARISEL FRANCO OVANDO</t>
        </is>
      </c>
      <c r="G258" s="344" t="inlineStr">
        <is>
          <t>CEDULAS DE IDENTIDAD</t>
        </is>
      </c>
      <c r="H258" s="341" t="n"/>
      <c r="I258" s="339" t="inlineStr">
        <is>
          <t>H5-P1</t>
        </is>
      </c>
      <c r="J258" s="339" t="n">
        <v>2505507</v>
      </c>
      <c r="K258" s="340" t="n"/>
      <c r="L258" s="341" t="n"/>
      <c r="M258" s="339" t="n">
        <v>2505528</v>
      </c>
      <c r="N258" s="339" t="n">
        <v>22</v>
      </c>
      <c r="O258" s="340" t="n"/>
      <c r="P258" s="341" t="n"/>
      <c r="Q258" s="339" t="n">
        <v>2505507</v>
      </c>
      <c r="R258" s="339" t="n">
        <v>2505528</v>
      </c>
      <c r="S258" s="341" t="n"/>
      <c r="T258" s="346" t="n">
        <v>22</v>
      </c>
      <c r="U258" s="341" t="n"/>
      <c r="V258" s="339" t="n"/>
      <c r="W258" s="339" t="n"/>
      <c r="X258" s="339" t="n"/>
      <c r="Y258" s="339" t="n"/>
      <c r="Z258" s="340" t="n"/>
      <c r="AA258" s="340" t="n"/>
      <c r="AB258" s="341" t="n"/>
      <c r="AC258" s="339" t="n"/>
      <c r="AD258" s="339" t="n"/>
      <c r="AE258" s="339" t="n"/>
      <c r="AF258" s="339" t="n">
        <v>22</v>
      </c>
      <c r="AG258" s="340" t="n"/>
      <c r="AH258" s="340" t="n"/>
      <c r="AI258" s="341" t="n"/>
    </row>
    <row r="259" ht="20.1" customHeight="1" s="335">
      <c r="A259" s="358" t="n"/>
      <c r="C259" s="339" t="n">
        <v>6</v>
      </c>
      <c r="D259" s="340" t="n"/>
      <c r="E259" s="341" t="n"/>
      <c r="F259" s="344" t="inlineStr">
        <is>
          <t>YANINE MARISEL FRANCO OVANDO</t>
        </is>
      </c>
      <c r="G259" s="344" t="inlineStr">
        <is>
          <t>CEDULAS DE IDENTIDAD</t>
        </is>
      </c>
      <c r="H259" s="341" t="n"/>
      <c r="I259" s="339" t="inlineStr">
        <is>
          <t>H5-P1</t>
        </is>
      </c>
      <c r="J259" s="339" t="n">
        <v>2505821</v>
      </c>
      <c r="K259" s="340" t="n"/>
      <c r="L259" s="341" t="n"/>
      <c r="M259" s="339" t="n">
        <v>2505852</v>
      </c>
      <c r="N259" s="339" t="n">
        <v>32</v>
      </c>
      <c r="O259" s="340" t="n"/>
      <c r="P259" s="341" t="n"/>
      <c r="Q259" s="339" t="n"/>
      <c r="R259" s="339" t="n"/>
      <c r="S259" s="341" t="n"/>
      <c r="T259" s="346" t="n"/>
      <c r="U259" s="341" t="n"/>
      <c r="V259" s="339" t="n"/>
      <c r="W259" s="339" t="n"/>
      <c r="X259" s="339" t="n"/>
      <c r="Y259" s="339" t="n"/>
      <c r="Z259" s="340" t="n"/>
      <c r="AA259" s="340" t="n"/>
      <c r="AB259" s="341" t="n"/>
      <c r="AC259" s="339" t="n">
        <v>2505821</v>
      </c>
      <c r="AD259" s="339" t="n">
        <v>2505852</v>
      </c>
      <c r="AE259" s="339" t="n">
        <v>32</v>
      </c>
      <c r="AF259" s="339" t="n">
        <v>32</v>
      </c>
      <c r="AG259" s="340" t="n"/>
      <c r="AH259" s="340" t="n"/>
      <c r="AI259" s="341" t="n"/>
    </row>
    <row r="260" ht="20.1" customHeight="1" s="335">
      <c r="A260" s="358" t="n"/>
      <c r="C260" s="339" t="n">
        <v>6</v>
      </c>
      <c r="D260" s="340" t="n"/>
      <c r="E260" s="341" t="n"/>
      <c r="F260" s="344" t="inlineStr">
        <is>
          <t>YANINE MARISEL FRANCO OVANDO</t>
        </is>
      </c>
      <c r="G260" s="344" t="inlineStr">
        <is>
          <t>LAMINAS PLASTICAS TIPO FUNDA -POUCHE</t>
        </is>
      </c>
      <c r="H260" s="341" t="n"/>
      <c r="I260" s="339" t="inlineStr">
        <is>
          <t>H5-P1</t>
        </is>
      </c>
      <c r="J260" s="339" t="n">
        <v>534359</v>
      </c>
      <c r="K260" s="340" t="n"/>
      <c r="L260" s="341" t="n"/>
      <c r="M260" s="339" t="n">
        <v>534380</v>
      </c>
      <c r="N260" s="339" t="n">
        <v>22</v>
      </c>
      <c r="O260" s="340" t="n"/>
      <c r="P260" s="341" t="n"/>
      <c r="Q260" s="339" t="n">
        <v>534359</v>
      </c>
      <c r="R260" s="339" t="n">
        <v>534380</v>
      </c>
      <c r="S260" s="341" t="n"/>
      <c r="T260" s="346" t="n">
        <v>22</v>
      </c>
      <c r="U260" s="341" t="n"/>
      <c r="V260" s="339" t="n"/>
      <c r="W260" s="339" t="n"/>
      <c r="X260" s="339" t="n"/>
      <c r="Y260" s="339" t="n"/>
      <c r="Z260" s="340" t="n"/>
      <c r="AA260" s="340" t="n"/>
      <c r="AB260" s="341" t="n"/>
      <c r="AC260" s="339" t="n"/>
      <c r="AD260" s="339" t="n"/>
      <c r="AE260" s="339" t="n"/>
      <c r="AF260" s="339" t="n">
        <v>22</v>
      </c>
      <c r="AG260" s="340" t="n"/>
      <c r="AH260" s="340" t="n"/>
      <c r="AI260" s="341" t="n"/>
    </row>
    <row r="261" ht="20.1" customHeight="1" s="335">
      <c r="A261" s="358" t="n"/>
      <c r="C261" s="339" t="n">
        <v>6</v>
      </c>
      <c r="D261" s="340" t="n"/>
      <c r="E261" s="341" t="n"/>
      <c r="F261" s="344" t="inlineStr">
        <is>
          <t>YANINE MARISEL FRANCO OVANDO</t>
        </is>
      </c>
      <c r="G261" s="344" t="inlineStr">
        <is>
          <t>LAMINAS PLASTICAS TIPO FUNDA -POUCHE</t>
        </is>
      </c>
      <c r="H261" s="341" t="n"/>
      <c r="I261" s="339" t="inlineStr">
        <is>
          <t>H5-P1</t>
        </is>
      </c>
      <c r="J261" s="339" t="n">
        <v>534381</v>
      </c>
      <c r="K261" s="340" t="n"/>
      <c r="L261" s="341" t="n"/>
      <c r="M261" s="339" t="n">
        <v>534386</v>
      </c>
      <c r="N261" s="339" t="n">
        <v>6</v>
      </c>
      <c r="O261" s="340" t="n"/>
      <c r="P261" s="341" t="n"/>
      <c r="Q261" s="339" t="n"/>
      <c r="R261" s="339" t="n"/>
      <c r="S261" s="341" t="n"/>
      <c r="T261" s="346" t="n"/>
      <c r="U261" s="341" t="n"/>
      <c r="V261" s="339" t="n"/>
      <c r="W261" s="339" t="n"/>
      <c r="X261" s="339" t="n"/>
      <c r="Y261" s="339" t="n"/>
      <c r="Z261" s="340" t="n"/>
      <c r="AA261" s="340" t="n"/>
      <c r="AB261" s="341" t="n"/>
      <c r="AC261" s="339" t="n">
        <v>534381</v>
      </c>
      <c r="AD261" s="339" t="n">
        <v>534386</v>
      </c>
      <c r="AE261" s="339" t="n">
        <v>6</v>
      </c>
      <c r="AF261" s="339" t="n">
        <v>6</v>
      </c>
      <c r="AG261" s="340" t="n"/>
      <c r="AH261" s="340" t="n"/>
      <c r="AI261" s="341" t="n"/>
    </row>
    <row r="262" ht="20.1" customHeight="1" s="335">
      <c r="A262" s="358" t="n"/>
      <c r="C262" s="339" t="n">
        <v>6</v>
      </c>
      <c r="D262" s="340" t="n"/>
      <c r="E262" s="341" t="n"/>
      <c r="F262" s="344" t="inlineStr">
        <is>
          <t>YANINE MARISEL FRANCO OVANDO</t>
        </is>
      </c>
      <c r="G262" s="344" t="inlineStr">
        <is>
          <t>LAMINAS PLASTICAS TIPO FUNDA -POUCHE</t>
        </is>
      </c>
      <c r="H262" s="341" t="n"/>
      <c r="I262" s="339" t="inlineStr">
        <is>
          <t>H5-P1</t>
        </is>
      </c>
      <c r="J262" s="339" t="n">
        <v>534676</v>
      </c>
      <c r="K262" s="340" t="n"/>
      <c r="L262" s="341" t="n"/>
      <c r="M262" s="339" t="n">
        <v>534706</v>
      </c>
      <c r="N262" s="339" t="n">
        <v>31</v>
      </c>
      <c r="O262" s="340" t="n"/>
      <c r="P262" s="341" t="n"/>
      <c r="Q262" s="339" t="n"/>
      <c r="R262" s="339" t="n"/>
      <c r="S262" s="341" t="n"/>
      <c r="T262" s="346" t="n"/>
      <c r="U262" s="341" t="n"/>
      <c r="V262" s="339" t="n"/>
      <c r="W262" s="339" t="n"/>
      <c r="X262" s="339" t="n"/>
      <c r="Y262" s="339" t="n"/>
      <c r="Z262" s="340" t="n"/>
      <c r="AA262" s="340" t="n"/>
      <c r="AB262" s="341" t="n"/>
      <c r="AC262" s="339" t="n">
        <v>534676</v>
      </c>
      <c r="AD262" s="339" t="n">
        <v>534706</v>
      </c>
      <c r="AE262" s="339" t="n">
        <v>31</v>
      </c>
      <c r="AF262" s="339" t="n">
        <v>31</v>
      </c>
      <c r="AG262" s="340" t="n"/>
      <c r="AH262" s="340" t="n"/>
      <c r="AI262" s="341" t="n"/>
    </row>
    <row r="263" ht="20.1" customHeight="1" s="335">
      <c r="A263" s="359" t="n"/>
      <c r="C263" s="339" t="n"/>
      <c r="D263" s="340" t="n"/>
      <c r="E263" s="341" t="n"/>
      <c r="F263" s="344" t="n"/>
      <c r="G263" s="344" t="n"/>
      <c r="H263" s="341" t="n"/>
      <c r="I263" s="339" t="n"/>
      <c r="J263" s="339" t="n"/>
      <c r="K263" s="340" t="n"/>
      <c r="L263" s="341" t="n"/>
      <c r="M263" s="339" t="n"/>
      <c r="N263" s="339" t="n"/>
      <c r="O263" s="340" t="n"/>
      <c r="P263" s="341" t="n"/>
      <c r="Q263" s="339" t="n"/>
      <c r="R263" s="339" t="n"/>
      <c r="S263" s="341" t="n"/>
      <c r="T263" s="346" t="n"/>
      <c r="U263" s="341" t="n"/>
      <c r="V263" s="339" t="n"/>
      <c r="W263" s="339" t="n"/>
      <c r="X263" s="339" t="n"/>
      <c r="Y263" s="339" t="n"/>
      <c r="Z263" s="340" t="n"/>
      <c r="AA263" s="340" t="n"/>
      <c r="AB263" s="341" t="n"/>
      <c r="AC263" s="339" t="n"/>
      <c r="AD263" s="339" t="n"/>
      <c r="AE263" s="339" t="n"/>
      <c r="AF263" s="345">
        <f>SUM(T253:U262)*17/2</f>
        <v/>
      </c>
      <c r="AG263" s="340" t="n"/>
      <c r="AH263" s="340" t="n"/>
      <c r="AI263" s="341" t="n"/>
    </row>
    <row r="264" ht="15" customHeight="1" s="335">
      <c r="A264" s="357" t="n"/>
      <c r="C264" s="362" t="inlineStr">
        <is>
          <t xml:space="preserve"> Fecha movimiento: 09/10/2023</t>
        </is>
      </c>
      <c r="D264" s="340" t="n"/>
      <c r="E264" s="340" t="n"/>
      <c r="F264" s="340" t="n"/>
      <c r="G264" s="340" t="n"/>
      <c r="H264" s="341" t="n"/>
      <c r="I264" s="360" t="n"/>
      <c r="J264" s="340" t="n"/>
      <c r="K264" s="340" t="n"/>
      <c r="L264" s="340" t="n"/>
      <c r="M264" s="340" t="n"/>
      <c r="N264" s="340" t="n"/>
      <c r="O264" s="340" t="n"/>
      <c r="P264" s="340" t="n"/>
      <c r="Q264" s="340" t="n"/>
      <c r="R264" s="340" t="n"/>
      <c r="S264" s="340" t="n"/>
      <c r="T264" s="340" t="n"/>
      <c r="U264" s="340" t="n"/>
      <c r="V264" s="340" t="n"/>
      <c r="W264" s="340" t="n"/>
      <c r="X264" s="340" t="n"/>
      <c r="Y264" s="340" t="n"/>
      <c r="Z264" s="340" t="n"/>
      <c r="AA264" s="340" t="n"/>
      <c r="AB264" s="340" t="n"/>
      <c r="AC264" s="340" t="n"/>
      <c r="AD264" s="340" t="n"/>
      <c r="AE264" s="340" t="n"/>
      <c r="AF264" s="340" t="n"/>
      <c r="AG264" s="340" t="n"/>
      <c r="AH264" s="340" t="n"/>
      <c r="AI264" s="341" t="n"/>
    </row>
    <row r="265" ht="20.1" customHeight="1" s="335">
      <c r="A265" s="358" t="n"/>
      <c r="C265" s="339" t="n">
        <v>2</v>
      </c>
      <c r="D265" s="340" t="n"/>
      <c r="E265" s="341" t="n"/>
      <c r="F265" s="344" t="inlineStr">
        <is>
          <t>ANELY CACERES PECHO</t>
        </is>
      </c>
      <c r="G265" s="344" t="inlineStr">
        <is>
          <t>CEDULAS DE IDENTIDAD</t>
        </is>
      </c>
      <c r="H265" s="341" t="n"/>
      <c r="I265" s="339" t="inlineStr">
        <is>
          <t>H5-P1</t>
        </is>
      </c>
      <c r="J265" s="339" t="n">
        <v>2505487</v>
      </c>
      <c r="K265" s="340" t="n"/>
      <c r="L265" s="341" t="n"/>
      <c r="M265" s="339" t="n">
        <v>2505488</v>
      </c>
      <c r="N265" s="339" t="n">
        <v>2</v>
      </c>
      <c r="O265" s="340" t="n"/>
      <c r="P265" s="341" t="n"/>
      <c r="Q265" s="339" t="n">
        <v>2505487</v>
      </c>
      <c r="R265" s="339" t="n">
        <v>2505488</v>
      </c>
      <c r="S265" s="341" t="n"/>
      <c r="T265" s="346" t="n">
        <v>2</v>
      </c>
      <c r="U265" s="341" t="n"/>
      <c r="V265" s="339" t="n"/>
      <c r="W265" s="339" t="n"/>
      <c r="X265" s="339" t="n"/>
      <c r="Y265" s="339" t="n"/>
      <c r="Z265" s="340" t="n"/>
      <c r="AA265" s="340" t="n"/>
      <c r="AB265" s="341" t="n"/>
      <c r="AC265" s="339" t="n"/>
      <c r="AD265" s="339" t="n"/>
      <c r="AE265" s="339" t="n"/>
      <c r="AF265" s="339" t="n">
        <v>2</v>
      </c>
      <c r="AG265" s="340" t="n"/>
      <c r="AH265" s="340" t="n"/>
      <c r="AI265" s="341" t="n"/>
    </row>
    <row r="266" ht="20.1" customHeight="1" s="335">
      <c r="A266" s="358" t="n"/>
      <c r="C266" s="339" t="n">
        <v>2</v>
      </c>
      <c r="D266" s="340" t="n"/>
      <c r="E266" s="341" t="n"/>
      <c r="F266" s="344" t="inlineStr">
        <is>
          <t>ANELY CACERES PECHO</t>
        </is>
      </c>
      <c r="G266" s="344" t="inlineStr">
        <is>
          <t>CEDULAS DE IDENTIDAD</t>
        </is>
      </c>
      <c r="H266" s="341" t="n"/>
      <c r="I266" s="339" t="inlineStr">
        <is>
          <t>H5-P1</t>
        </is>
      </c>
      <c r="J266" s="339" t="n">
        <v>2505904</v>
      </c>
      <c r="K266" s="340" t="n"/>
      <c r="L266" s="341" t="n"/>
      <c r="M266" s="339" t="n">
        <v>2505908</v>
      </c>
      <c r="N266" s="339" t="n">
        <v>5</v>
      </c>
      <c r="O266" s="340" t="n"/>
      <c r="P266" s="341" t="n"/>
      <c r="Q266" s="339" t="n">
        <v>2505904</v>
      </c>
      <c r="R266" s="339" t="n">
        <v>2505908</v>
      </c>
      <c r="S266" s="341" t="n"/>
      <c r="T266" s="346" t="n">
        <v>5</v>
      </c>
      <c r="U266" s="341" t="n"/>
      <c r="V266" s="339" t="n"/>
      <c r="W266" s="339" t="n"/>
      <c r="X266" s="339" t="n"/>
      <c r="Y266" s="339" t="n"/>
      <c r="Z266" s="340" t="n"/>
      <c r="AA266" s="340" t="n"/>
      <c r="AB266" s="341" t="n"/>
      <c r="AC266" s="339" t="n"/>
      <c r="AD266" s="339" t="n"/>
      <c r="AE266" s="339" t="n"/>
      <c r="AF266" s="339" t="n">
        <v>5</v>
      </c>
      <c r="AG266" s="340" t="n"/>
      <c r="AH266" s="340" t="n"/>
      <c r="AI266" s="341" t="n"/>
    </row>
    <row r="267" ht="20.1" customHeight="1" s="335">
      <c r="A267" s="358" t="n"/>
      <c r="C267" s="339" t="n">
        <v>2</v>
      </c>
      <c r="D267" s="340" t="n"/>
      <c r="E267" s="341" t="n"/>
      <c r="F267" s="344" t="inlineStr">
        <is>
          <t>ANELY CACERES PECHO</t>
        </is>
      </c>
      <c r="G267" s="344" t="inlineStr">
        <is>
          <t>CEDULAS DE IDENTIDAD</t>
        </is>
      </c>
      <c r="H267" s="341" t="n"/>
      <c r="I267" s="339" t="inlineStr">
        <is>
          <t>H5-P1</t>
        </is>
      </c>
      <c r="J267" s="339" t="n">
        <v>2505909</v>
      </c>
      <c r="K267" s="340" t="n"/>
      <c r="L267" s="341" t="n"/>
      <c r="M267" s="339" t="n">
        <v>2505909</v>
      </c>
      <c r="N267" s="339" t="n">
        <v>1</v>
      </c>
      <c r="O267" s="340" t="n"/>
      <c r="P267" s="341" t="n"/>
      <c r="Q267" s="339" t="n"/>
      <c r="R267" s="339" t="n"/>
      <c r="S267" s="341" t="n"/>
      <c r="T267" s="346" t="n"/>
      <c r="U267" s="341" t="n"/>
      <c r="V267" s="339" t="n">
        <v>2505909</v>
      </c>
      <c r="W267" s="339" t="n">
        <v>2505909</v>
      </c>
      <c r="X267" s="339" t="n">
        <v>1</v>
      </c>
      <c r="Y267" s="339" t="inlineStr">
        <is>
          <t>ERROR HUMANO</t>
        </is>
      </c>
      <c r="Z267" s="340" t="n"/>
      <c r="AA267" s="340" t="n"/>
      <c r="AB267" s="341" t="n"/>
      <c r="AC267" s="339" t="n"/>
      <c r="AD267" s="339" t="n"/>
      <c r="AE267" s="339" t="n"/>
      <c r="AF267" s="339" t="n">
        <v>1</v>
      </c>
      <c r="AG267" s="340" t="n"/>
      <c r="AH267" s="340" t="n"/>
      <c r="AI267" s="341" t="n"/>
    </row>
    <row r="268" ht="20.1" customHeight="1" s="335">
      <c r="A268" s="358" t="n"/>
      <c r="C268" s="339" t="n">
        <v>2</v>
      </c>
      <c r="D268" s="340" t="n"/>
      <c r="E268" s="341" t="n"/>
      <c r="F268" s="344" t="inlineStr">
        <is>
          <t>ANELY CACERES PECHO</t>
        </is>
      </c>
      <c r="G268" s="344" t="inlineStr">
        <is>
          <t>CEDULAS DE IDENTIDAD</t>
        </is>
      </c>
      <c r="H268" s="341" t="n"/>
      <c r="I268" s="339" t="inlineStr">
        <is>
          <t>H5-P1</t>
        </is>
      </c>
      <c r="J268" s="339" t="n">
        <v>2505910</v>
      </c>
      <c r="K268" s="340" t="n"/>
      <c r="L268" s="341" t="n"/>
      <c r="M268" s="339" t="n">
        <v>2505912</v>
      </c>
      <c r="N268" s="339" t="n">
        <v>3</v>
      </c>
      <c r="O268" s="340" t="n"/>
      <c r="P268" s="341" t="n"/>
      <c r="Q268" s="339" t="n">
        <v>2505910</v>
      </c>
      <c r="R268" s="339" t="n">
        <v>2505912</v>
      </c>
      <c r="S268" s="341" t="n"/>
      <c r="T268" s="346" t="n">
        <v>3</v>
      </c>
      <c r="U268" s="341" t="n"/>
      <c r="V268" s="339" t="n"/>
      <c r="W268" s="339" t="n"/>
      <c r="X268" s="339" t="n"/>
      <c r="Y268" s="339" t="n"/>
      <c r="Z268" s="340" t="n"/>
      <c r="AA268" s="340" t="n"/>
      <c r="AB268" s="341" t="n"/>
      <c r="AC268" s="339" t="n"/>
      <c r="AD268" s="339" t="n"/>
      <c r="AE268" s="339" t="n"/>
      <c r="AF268" s="339" t="n">
        <v>3</v>
      </c>
      <c r="AG268" s="340" t="n"/>
      <c r="AH268" s="340" t="n"/>
      <c r="AI268" s="341" t="n"/>
    </row>
    <row r="269" ht="20.1" customHeight="1" s="335">
      <c r="A269" s="358" t="n"/>
      <c r="C269" s="339" t="n">
        <v>2</v>
      </c>
      <c r="D269" s="340" t="n"/>
      <c r="E269" s="341" t="n"/>
      <c r="F269" s="344" t="inlineStr">
        <is>
          <t>ANELY CACERES PECHO</t>
        </is>
      </c>
      <c r="G269" s="344" t="inlineStr">
        <is>
          <t>CEDULAS DE IDENTIDAD</t>
        </is>
      </c>
      <c r="H269" s="341" t="n"/>
      <c r="I269" s="339" t="inlineStr">
        <is>
          <t>H5-P1</t>
        </is>
      </c>
      <c r="J269" s="339" t="n">
        <v>2607305</v>
      </c>
      <c r="K269" s="340" t="n"/>
      <c r="L269" s="341" t="n"/>
      <c r="M269" s="339" t="n">
        <v>2607325</v>
      </c>
      <c r="N269" s="339" t="n">
        <v>21</v>
      </c>
      <c r="O269" s="340" t="n"/>
      <c r="P269" s="341" t="n"/>
      <c r="Q269" s="339" t="n">
        <v>2607305</v>
      </c>
      <c r="R269" s="339" t="n">
        <v>2607325</v>
      </c>
      <c r="S269" s="341" t="n"/>
      <c r="T269" s="346" t="n">
        <v>21</v>
      </c>
      <c r="U269" s="341" t="n"/>
      <c r="V269" s="339" t="n"/>
      <c r="W269" s="339" t="n"/>
      <c r="X269" s="339" t="n"/>
      <c r="Y269" s="339" t="n"/>
      <c r="Z269" s="340" t="n"/>
      <c r="AA269" s="340" t="n"/>
      <c r="AB269" s="341" t="n"/>
      <c r="AC269" s="339" t="n"/>
      <c r="AD269" s="339" t="n"/>
      <c r="AE269" s="339" t="n"/>
      <c r="AF269" s="339" t="n">
        <v>21</v>
      </c>
      <c r="AG269" s="340" t="n"/>
      <c r="AH269" s="340" t="n"/>
      <c r="AI269" s="341" t="n"/>
    </row>
    <row r="270" ht="20.1" customHeight="1" s="335">
      <c r="A270" s="358" t="n"/>
      <c r="C270" s="339" t="n">
        <v>2</v>
      </c>
      <c r="D270" s="340" t="n"/>
      <c r="E270" s="341" t="n"/>
      <c r="F270" s="344" t="inlineStr">
        <is>
          <t>ANELY CACERES PECHO</t>
        </is>
      </c>
      <c r="G270" s="344" t="inlineStr">
        <is>
          <t>CEDULAS DE IDENTIDAD</t>
        </is>
      </c>
      <c r="H270" s="341" t="n"/>
      <c r="I270" s="339" t="inlineStr">
        <is>
          <t>H5-P1</t>
        </is>
      </c>
      <c r="J270" s="339" t="n">
        <v>2607326</v>
      </c>
      <c r="K270" s="340" t="n"/>
      <c r="L270" s="341" t="n"/>
      <c r="M270" s="339" t="n">
        <v>2607344</v>
      </c>
      <c r="N270" s="339" t="n">
        <v>19</v>
      </c>
      <c r="O270" s="340" t="n"/>
      <c r="P270" s="341" t="n"/>
      <c r="Q270" s="339" t="n"/>
      <c r="R270" s="339" t="n"/>
      <c r="S270" s="341" t="n"/>
      <c r="T270" s="346" t="n"/>
      <c r="U270" s="341" t="n"/>
      <c r="V270" s="339" t="n"/>
      <c r="W270" s="339" t="n"/>
      <c r="X270" s="339" t="n"/>
      <c r="Y270" s="339" t="n"/>
      <c r="Z270" s="340" t="n"/>
      <c r="AA270" s="340" t="n"/>
      <c r="AB270" s="341" t="n"/>
      <c r="AC270" s="339" t="n">
        <v>2607326</v>
      </c>
      <c r="AD270" s="339" t="n">
        <v>2607344</v>
      </c>
      <c r="AE270" s="339" t="n">
        <v>19</v>
      </c>
      <c r="AF270" s="339" t="n">
        <v>19</v>
      </c>
      <c r="AG270" s="340" t="n"/>
      <c r="AH270" s="340" t="n"/>
      <c r="AI270" s="341" t="n"/>
    </row>
    <row r="271" ht="20.1" customHeight="1" s="335">
      <c r="A271" s="358" t="n"/>
      <c r="C271" s="339" t="n">
        <v>2</v>
      </c>
      <c r="D271" s="340" t="n"/>
      <c r="E271" s="341" t="n"/>
      <c r="F271" s="344" t="inlineStr">
        <is>
          <t>ANELY CACERES PECHO</t>
        </is>
      </c>
      <c r="G271" s="344" t="inlineStr">
        <is>
          <t>LAMINAS PLASTICAS TIPO FUNDA -POUCHE</t>
        </is>
      </c>
      <c r="H271" s="341" t="n"/>
      <c r="I271" s="339" t="inlineStr">
        <is>
          <t>H5-P1</t>
        </is>
      </c>
      <c r="J271" s="339" t="n">
        <v>534345</v>
      </c>
      <c r="K271" s="340" t="n"/>
      <c r="L271" s="341" t="n"/>
      <c r="M271" s="339" t="n">
        <v>534347</v>
      </c>
      <c r="N271" s="339" t="n">
        <v>3</v>
      </c>
      <c r="O271" s="340" t="n"/>
      <c r="P271" s="341" t="n"/>
      <c r="Q271" s="339" t="n">
        <v>534345</v>
      </c>
      <c r="R271" s="339" t="n">
        <v>534347</v>
      </c>
      <c r="S271" s="341" t="n"/>
      <c r="T271" s="346" t="n">
        <v>3</v>
      </c>
      <c r="U271" s="341" t="n"/>
      <c r="V271" s="339" t="n"/>
      <c r="W271" s="339" t="n"/>
      <c r="X271" s="339" t="n"/>
      <c r="Y271" s="339" t="n"/>
      <c r="Z271" s="340" t="n"/>
      <c r="AA271" s="340" t="n"/>
      <c r="AB271" s="341" t="n"/>
      <c r="AC271" s="339" t="n"/>
      <c r="AD271" s="339" t="n"/>
      <c r="AE271" s="339" t="n"/>
      <c r="AF271" s="339" t="n">
        <v>3</v>
      </c>
      <c r="AG271" s="340" t="n"/>
      <c r="AH271" s="340" t="n"/>
      <c r="AI271" s="341" t="n"/>
    </row>
    <row r="272" ht="20.1" customHeight="1" s="335">
      <c r="A272" s="358" t="n"/>
      <c r="C272" s="339" t="n">
        <v>2</v>
      </c>
      <c r="D272" s="340" t="n"/>
      <c r="E272" s="341" t="n"/>
      <c r="F272" s="344" t="inlineStr">
        <is>
          <t>ANELY CACERES PECHO</t>
        </is>
      </c>
      <c r="G272" s="344" t="inlineStr">
        <is>
          <t>LAMINAS PLASTICAS TIPO FUNDA -POUCHE</t>
        </is>
      </c>
      <c r="H272" s="341" t="n"/>
      <c r="I272" s="339" t="inlineStr">
        <is>
          <t>H5-P1</t>
        </is>
      </c>
      <c r="J272" s="339" t="n">
        <v>534758</v>
      </c>
      <c r="K272" s="340" t="n"/>
      <c r="L272" s="341" t="n"/>
      <c r="M272" s="339" t="n">
        <v>534766</v>
      </c>
      <c r="N272" s="339" t="n">
        <v>9</v>
      </c>
      <c r="O272" s="340" t="n"/>
      <c r="P272" s="341" t="n"/>
      <c r="Q272" s="339" t="n">
        <v>534758</v>
      </c>
      <c r="R272" s="339" t="n">
        <v>534766</v>
      </c>
      <c r="S272" s="341" t="n"/>
      <c r="T272" s="346" t="n">
        <v>9</v>
      </c>
      <c r="U272" s="341" t="n"/>
      <c r="V272" s="339" t="n"/>
      <c r="W272" s="339" t="n"/>
      <c r="X272" s="339" t="n"/>
      <c r="Y272" s="339" t="n"/>
      <c r="Z272" s="340" t="n"/>
      <c r="AA272" s="340" t="n"/>
      <c r="AB272" s="341" t="n"/>
      <c r="AC272" s="339" t="n"/>
      <c r="AD272" s="339" t="n"/>
      <c r="AE272" s="339" t="n"/>
      <c r="AF272" s="339" t="n">
        <v>9</v>
      </c>
      <c r="AG272" s="340" t="n"/>
      <c r="AH272" s="340" t="n"/>
      <c r="AI272" s="341" t="n"/>
    </row>
    <row r="273" ht="20.1" customHeight="1" s="335">
      <c r="A273" s="358" t="n"/>
      <c r="C273" s="339" t="n">
        <v>2</v>
      </c>
      <c r="D273" s="340" t="n"/>
      <c r="E273" s="341" t="n"/>
      <c r="F273" s="344" t="inlineStr">
        <is>
          <t>ANELY CACERES PECHO</t>
        </is>
      </c>
      <c r="G273" s="344" t="inlineStr">
        <is>
          <t>LAMINAS PLASTICAS TIPO FUNDA -POUCHE</t>
        </is>
      </c>
      <c r="H273" s="341" t="n"/>
      <c r="I273" s="339" t="inlineStr">
        <is>
          <t>H5-P1</t>
        </is>
      </c>
      <c r="J273" s="339" t="n">
        <v>648048</v>
      </c>
      <c r="K273" s="340" t="n"/>
      <c r="L273" s="341" t="n"/>
      <c r="M273" s="339" t="n">
        <v>648066</v>
      </c>
      <c r="N273" s="339" t="n">
        <v>19</v>
      </c>
      <c r="O273" s="340" t="n"/>
      <c r="P273" s="341" t="n"/>
      <c r="Q273" s="339" t="n">
        <v>648048</v>
      </c>
      <c r="R273" s="339" t="n">
        <v>648066</v>
      </c>
      <c r="S273" s="341" t="n"/>
      <c r="T273" s="346" t="n">
        <v>19</v>
      </c>
      <c r="U273" s="341" t="n"/>
      <c r="V273" s="339" t="n"/>
      <c r="W273" s="339" t="n"/>
      <c r="X273" s="339" t="n"/>
      <c r="Y273" s="339" t="n"/>
      <c r="Z273" s="340" t="n"/>
      <c r="AA273" s="340" t="n"/>
      <c r="AB273" s="341" t="n"/>
      <c r="AC273" s="339" t="n"/>
      <c r="AD273" s="339" t="n"/>
      <c r="AE273" s="339" t="n"/>
      <c r="AF273" s="339" t="n">
        <v>19</v>
      </c>
      <c r="AG273" s="340" t="n"/>
      <c r="AH273" s="340" t="n"/>
      <c r="AI273" s="341" t="n"/>
    </row>
    <row r="274" ht="20.1" customHeight="1" s="335">
      <c r="A274" s="358" t="n"/>
      <c r="C274" s="339" t="n">
        <v>2</v>
      </c>
      <c r="D274" s="340" t="n"/>
      <c r="E274" s="341" t="n"/>
      <c r="F274" s="344" t="inlineStr">
        <is>
          <t>ANELY CACERES PECHO</t>
        </is>
      </c>
      <c r="G274" s="344" t="inlineStr">
        <is>
          <t>LAMINAS PLASTICAS TIPO FUNDA -POUCHE</t>
        </is>
      </c>
      <c r="H274" s="341" t="n"/>
      <c r="I274" s="339" t="inlineStr">
        <is>
          <t>H5-P1</t>
        </is>
      </c>
      <c r="J274" s="339" t="n">
        <v>648067</v>
      </c>
      <c r="K274" s="340" t="n"/>
      <c r="L274" s="341" t="n"/>
      <c r="M274" s="339" t="n">
        <v>648087</v>
      </c>
      <c r="N274" s="339" t="n">
        <v>21</v>
      </c>
      <c r="O274" s="340" t="n"/>
      <c r="P274" s="341" t="n"/>
      <c r="Q274" s="339" t="n"/>
      <c r="R274" s="339" t="n"/>
      <c r="S274" s="341" t="n"/>
      <c r="T274" s="346" t="n"/>
      <c r="U274" s="341" t="n"/>
      <c r="V274" s="339" t="n"/>
      <c r="W274" s="339" t="n"/>
      <c r="X274" s="339" t="n"/>
      <c r="Y274" s="339" t="n"/>
      <c r="Z274" s="340" t="n"/>
      <c r="AA274" s="340" t="n"/>
      <c r="AB274" s="341" t="n"/>
      <c r="AC274" s="339" t="n">
        <v>648067</v>
      </c>
      <c r="AD274" s="339" t="n">
        <v>648087</v>
      </c>
      <c r="AE274" s="339" t="n">
        <v>21</v>
      </c>
      <c r="AF274" s="339" t="n">
        <v>21</v>
      </c>
      <c r="AG274" s="340" t="n"/>
      <c r="AH274" s="340" t="n"/>
      <c r="AI274" s="341" t="n"/>
    </row>
    <row r="275" ht="20.1" customHeight="1" s="335">
      <c r="A275" s="358" t="n"/>
      <c r="C275" s="339" t="n"/>
      <c r="D275" s="340" t="n"/>
      <c r="E275" s="341" t="n"/>
      <c r="F275" s="344" t="n"/>
      <c r="G275" s="344" t="n"/>
      <c r="H275" s="341" t="n"/>
      <c r="I275" s="339" t="n"/>
      <c r="J275" s="339" t="n"/>
      <c r="K275" s="340" t="n"/>
      <c r="L275" s="341" t="n"/>
      <c r="M275" s="339" t="n"/>
      <c r="N275" s="339" t="n"/>
      <c r="O275" s="340" t="n"/>
      <c r="P275" s="341" t="n"/>
      <c r="Q275" s="339" t="n"/>
      <c r="R275" s="339" t="n"/>
      <c r="S275" s="341" t="n"/>
      <c r="T275" s="346" t="n"/>
      <c r="U275" s="341" t="n"/>
      <c r="V275" s="339" t="n"/>
      <c r="W275" s="339" t="n"/>
      <c r="X275" s="339" t="n"/>
      <c r="Y275" s="339" t="n"/>
      <c r="Z275" s="340" t="n"/>
      <c r="AA275" s="340" t="n"/>
      <c r="AB275" s="341" t="n"/>
      <c r="AC275" s="339" t="n"/>
      <c r="AD275" s="339" t="n"/>
      <c r="AE275" s="339" t="n"/>
      <c r="AF275" s="345">
        <f>SUM(T265:U274)*17/2</f>
        <v/>
      </c>
      <c r="AG275" s="340" t="n"/>
      <c r="AH275" s="340" t="n"/>
      <c r="AI275" s="341" t="n"/>
    </row>
    <row r="276" ht="20.1" customHeight="1" s="335">
      <c r="A276" s="358" t="n"/>
      <c r="C276" s="339" t="n">
        <v>3</v>
      </c>
      <c r="D276" s="340" t="n"/>
      <c r="E276" s="341" t="n"/>
      <c r="F276" s="344" t="inlineStr">
        <is>
          <t>IVAR LIMBERT FLORES AYAVIRI</t>
        </is>
      </c>
      <c r="G276" s="344" t="inlineStr">
        <is>
          <t>CEDULAS DE IDENTIDAD</t>
        </is>
      </c>
      <c r="H276" s="341" t="n"/>
      <c r="I276" s="339" t="inlineStr">
        <is>
          <t>H5-P1</t>
        </is>
      </c>
      <c r="J276" s="339" t="n">
        <v>2505124</v>
      </c>
      <c r="K276" s="340" t="n"/>
      <c r="L276" s="341" t="n"/>
      <c r="M276" s="339" t="n">
        <v>2505124</v>
      </c>
      <c r="N276" s="339" t="n">
        <v>1</v>
      </c>
      <c r="O276" s="340" t="n"/>
      <c r="P276" s="341" t="n"/>
      <c r="Q276" s="339" t="n"/>
      <c r="R276" s="339" t="n"/>
      <c r="S276" s="341" t="n"/>
      <c r="T276" s="346" t="n"/>
      <c r="U276" s="341" t="n"/>
      <c r="V276" s="339" t="n">
        <v>2505124</v>
      </c>
      <c r="W276" s="339" t="n">
        <v>2505124</v>
      </c>
      <c r="X276" s="339" t="n">
        <v>1</v>
      </c>
      <c r="Y276" s="339" t="inlineStr">
        <is>
          <t>ERROR DE IMPRESIÓN</t>
        </is>
      </c>
      <c r="Z276" s="340" t="n"/>
      <c r="AA276" s="340" t="n"/>
      <c r="AB276" s="341" t="n"/>
      <c r="AC276" s="339" t="n"/>
      <c r="AD276" s="339" t="n"/>
      <c r="AE276" s="339" t="n"/>
      <c r="AF276" s="339" t="n">
        <v>1</v>
      </c>
      <c r="AG276" s="340" t="n"/>
      <c r="AH276" s="340" t="n"/>
      <c r="AI276" s="341" t="n"/>
    </row>
    <row r="277" ht="20.1" customHeight="1" s="335">
      <c r="A277" s="358" t="n"/>
      <c r="C277" s="339" t="n">
        <v>3</v>
      </c>
      <c r="D277" s="340" t="n"/>
      <c r="E277" s="341" t="n"/>
      <c r="F277" s="344" t="inlineStr">
        <is>
          <t>IVAR LIMBERT FLORES AYAVIRI</t>
        </is>
      </c>
      <c r="G277" s="344" t="inlineStr">
        <is>
          <t>CEDULAS DE IDENTIDAD</t>
        </is>
      </c>
      <c r="H277" s="341" t="n"/>
      <c r="I277" s="339" t="inlineStr">
        <is>
          <t>H5-P1</t>
        </is>
      </c>
      <c r="J277" s="339" t="n">
        <v>2505125</v>
      </c>
      <c r="K277" s="340" t="n"/>
      <c r="L277" s="341" t="n"/>
      <c r="M277" s="339" t="n">
        <v>2505140</v>
      </c>
      <c r="N277" s="339" t="n">
        <v>16</v>
      </c>
      <c r="O277" s="340" t="n"/>
      <c r="P277" s="341" t="n"/>
      <c r="Q277" s="339" t="n">
        <v>2505125</v>
      </c>
      <c r="R277" s="339" t="n">
        <v>2505140</v>
      </c>
      <c r="S277" s="341" t="n"/>
      <c r="T277" s="346" t="n">
        <v>16</v>
      </c>
      <c r="U277" s="341" t="n"/>
      <c r="V277" s="339" t="n"/>
      <c r="W277" s="339" t="n"/>
      <c r="X277" s="339" t="n"/>
      <c r="Y277" s="339" t="n"/>
      <c r="Z277" s="340" t="n"/>
      <c r="AA277" s="340" t="n"/>
      <c r="AB277" s="341" t="n"/>
      <c r="AC277" s="339" t="n"/>
      <c r="AD277" s="339" t="n"/>
      <c r="AE277" s="339" t="n"/>
      <c r="AF277" s="339" t="n">
        <v>16</v>
      </c>
      <c r="AG277" s="340" t="n"/>
      <c r="AH277" s="340" t="n"/>
      <c r="AI277" s="341" t="n"/>
    </row>
    <row r="278" ht="20.1" customHeight="1" s="335">
      <c r="A278" s="358" t="n"/>
      <c r="C278" s="339" t="n">
        <v>3</v>
      </c>
      <c r="D278" s="340" t="n"/>
      <c r="E278" s="341" t="n"/>
      <c r="F278" s="344" t="inlineStr">
        <is>
          <t>IVAR LIMBERT FLORES AYAVIRI</t>
        </is>
      </c>
      <c r="G278" s="344" t="inlineStr">
        <is>
          <t>CEDULAS DE IDENTIDAD</t>
        </is>
      </c>
      <c r="H278" s="341" t="n"/>
      <c r="I278" s="339" t="inlineStr">
        <is>
          <t>H5-P1</t>
        </is>
      </c>
      <c r="J278" s="339" t="n">
        <v>2505757</v>
      </c>
      <c r="K278" s="340" t="n"/>
      <c r="L278" s="341" t="n"/>
      <c r="M278" s="339" t="n">
        <v>2505760</v>
      </c>
      <c r="N278" s="339" t="n">
        <v>4</v>
      </c>
      <c r="O278" s="340" t="n"/>
      <c r="P278" s="341" t="n"/>
      <c r="Q278" s="339" t="n">
        <v>2505757</v>
      </c>
      <c r="R278" s="339" t="n">
        <v>2505760</v>
      </c>
      <c r="S278" s="341" t="n"/>
      <c r="T278" s="346" t="n">
        <v>4</v>
      </c>
      <c r="U278" s="341" t="n"/>
      <c r="V278" s="339" t="n"/>
      <c r="W278" s="339" t="n"/>
      <c r="X278" s="339" t="n"/>
      <c r="Y278" s="339" t="n"/>
      <c r="Z278" s="340" t="n"/>
      <c r="AA278" s="340" t="n"/>
      <c r="AB278" s="341" t="n"/>
      <c r="AC278" s="339" t="n"/>
      <c r="AD278" s="339" t="n"/>
      <c r="AE278" s="339" t="n"/>
      <c r="AF278" s="339" t="n">
        <v>4</v>
      </c>
      <c r="AG278" s="340" t="n"/>
      <c r="AH278" s="340" t="n"/>
      <c r="AI278" s="341" t="n"/>
    </row>
    <row r="279" ht="20.1" customHeight="1" s="335">
      <c r="A279" s="358" t="n"/>
      <c r="C279" s="339" t="n">
        <v>3</v>
      </c>
      <c r="D279" s="340" t="n"/>
      <c r="E279" s="341" t="n"/>
      <c r="F279" s="344" t="inlineStr">
        <is>
          <t>IVAR LIMBERT FLORES AYAVIRI</t>
        </is>
      </c>
      <c r="G279" s="344" t="inlineStr">
        <is>
          <t>CEDULAS DE IDENTIDAD</t>
        </is>
      </c>
      <c r="H279" s="341" t="n"/>
      <c r="I279" s="339" t="inlineStr">
        <is>
          <t>H5-P1</t>
        </is>
      </c>
      <c r="J279" s="339" t="n">
        <v>2505953</v>
      </c>
      <c r="K279" s="340" t="n"/>
      <c r="L279" s="341" t="n"/>
      <c r="M279" s="339" t="n">
        <v>2505972</v>
      </c>
      <c r="N279" s="339" t="n">
        <v>20</v>
      </c>
      <c r="O279" s="340" t="n"/>
      <c r="P279" s="341" t="n"/>
      <c r="Q279" s="339" t="n">
        <v>2505953</v>
      </c>
      <c r="R279" s="339" t="n">
        <v>2505972</v>
      </c>
      <c r="S279" s="341" t="n"/>
      <c r="T279" s="346" t="n">
        <v>20</v>
      </c>
      <c r="U279" s="341" t="n"/>
      <c r="V279" s="339" t="n"/>
      <c r="W279" s="339" t="n"/>
      <c r="X279" s="339" t="n"/>
      <c r="Y279" s="339" t="n"/>
      <c r="Z279" s="340" t="n"/>
      <c r="AA279" s="340" t="n"/>
      <c r="AB279" s="341" t="n"/>
      <c r="AC279" s="339" t="n"/>
      <c r="AD279" s="339" t="n"/>
      <c r="AE279" s="339" t="n"/>
      <c r="AF279" s="339" t="n">
        <v>20</v>
      </c>
      <c r="AG279" s="340" t="n"/>
      <c r="AH279" s="340" t="n"/>
      <c r="AI279" s="341" t="n"/>
    </row>
    <row r="280" ht="20.1" customHeight="1" s="335">
      <c r="A280" s="358" t="n"/>
      <c r="C280" s="339" t="n">
        <v>3</v>
      </c>
      <c r="D280" s="340" t="n"/>
      <c r="E280" s="341" t="n"/>
      <c r="F280" s="344" t="inlineStr">
        <is>
          <t>IVAR LIMBERT FLORES AYAVIRI</t>
        </is>
      </c>
      <c r="G280" s="344" t="inlineStr">
        <is>
          <t>CEDULAS DE IDENTIDAD</t>
        </is>
      </c>
      <c r="H280" s="341" t="n"/>
      <c r="I280" s="339" t="inlineStr">
        <is>
          <t>H5-P1</t>
        </is>
      </c>
      <c r="J280" s="339" t="n">
        <v>2607197</v>
      </c>
      <c r="K280" s="340" t="n"/>
      <c r="L280" s="341" t="n"/>
      <c r="M280" s="339" t="n">
        <v>2607224</v>
      </c>
      <c r="N280" s="339" t="n">
        <v>28</v>
      </c>
      <c r="O280" s="340" t="n"/>
      <c r="P280" s="341" t="n"/>
      <c r="Q280" s="339" t="n">
        <v>2607197</v>
      </c>
      <c r="R280" s="339" t="n">
        <v>2607224</v>
      </c>
      <c r="S280" s="341" t="n"/>
      <c r="T280" s="346" t="n">
        <v>28</v>
      </c>
      <c r="U280" s="341" t="n"/>
      <c r="V280" s="339" t="n"/>
      <c r="W280" s="339" t="n"/>
      <c r="X280" s="339" t="n"/>
      <c r="Y280" s="339" t="n"/>
      <c r="Z280" s="340" t="n"/>
      <c r="AA280" s="340" t="n"/>
      <c r="AB280" s="341" t="n"/>
      <c r="AC280" s="339" t="n"/>
      <c r="AD280" s="339" t="n"/>
      <c r="AE280" s="339" t="n"/>
      <c r="AF280" s="339" t="n">
        <v>28</v>
      </c>
      <c r="AG280" s="340" t="n"/>
      <c r="AH280" s="340" t="n"/>
      <c r="AI280" s="341" t="n"/>
    </row>
    <row r="281" ht="20.1" customHeight="1" s="335">
      <c r="A281" s="358" t="n"/>
      <c r="C281" s="339" t="n">
        <v>3</v>
      </c>
      <c r="D281" s="340" t="n"/>
      <c r="E281" s="341" t="n"/>
      <c r="F281" s="344" t="inlineStr">
        <is>
          <t>IVAR LIMBERT FLORES AYAVIRI</t>
        </is>
      </c>
      <c r="G281" s="344" t="inlineStr">
        <is>
          <t>CEDULAS DE IDENTIDAD</t>
        </is>
      </c>
      <c r="H281" s="341" t="n"/>
      <c r="I281" s="339" t="inlineStr">
        <is>
          <t>H5-P1</t>
        </is>
      </c>
      <c r="J281" s="339" t="n">
        <v>2607225</v>
      </c>
      <c r="K281" s="340" t="n"/>
      <c r="L281" s="341" t="n"/>
      <c r="M281" s="339" t="n">
        <v>2607225</v>
      </c>
      <c r="N281" s="339" t="n">
        <v>1</v>
      </c>
      <c r="O281" s="340" t="n"/>
      <c r="P281" s="341" t="n"/>
      <c r="Q281" s="339" t="n"/>
      <c r="R281" s="339" t="n"/>
      <c r="S281" s="341" t="n"/>
      <c r="T281" s="346" t="n"/>
      <c r="U281" s="341" t="n"/>
      <c r="V281" s="339" t="n">
        <v>2607225</v>
      </c>
      <c r="W281" s="339" t="n">
        <v>2607225</v>
      </c>
      <c r="X281" s="339" t="n">
        <v>1</v>
      </c>
      <c r="Y281" s="339" t="inlineStr">
        <is>
          <t>ERROR DE IMPRESIÓN</t>
        </is>
      </c>
      <c r="Z281" s="340" t="n"/>
      <c r="AA281" s="340" t="n"/>
      <c r="AB281" s="341" t="n"/>
      <c r="AC281" s="339" t="n"/>
      <c r="AD281" s="339" t="n"/>
      <c r="AE281" s="339" t="n"/>
      <c r="AF281" s="339" t="n">
        <v>1</v>
      </c>
      <c r="AG281" s="340" t="n"/>
      <c r="AH281" s="340" t="n"/>
      <c r="AI281" s="341" t="n"/>
    </row>
    <row r="282" ht="20.1" customHeight="1" s="335">
      <c r="A282" s="358" t="n"/>
      <c r="C282" s="339" t="n">
        <v>3</v>
      </c>
      <c r="D282" s="340" t="n"/>
      <c r="E282" s="341" t="n"/>
      <c r="F282" s="344" t="inlineStr">
        <is>
          <t>IVAR LIMBERT FLORES AYAVIRI</t>
        </is>
      </c>
      <c r="G282" s="344" t="inlineStr">
        <is>
          <t>CEDULAS DE IDENTIDAD</t>
        </is>
      </c>
      <c r="H282" s="341" t="n"/>
      <c r="I282" s="339" t="inlineStr">
        <is>
          <t>H5-P1</t>
        </is>
      </c>
      <c r="J282" s="339" t="n">
        <v>2607226</v>
      </c>
      <c r="K282" s="340" t="n"/>
      <c r="L282" s="341" t="n"/>
      <c r="M282" s="339" t="n">
        <v>2607227</v>
      </c>
      <c r="N282" s="339" t="n">
        <v>2</v>
      </c>
      <c r="O282" s="340" t="n"/>
      <c r="P282" s="341" t="n"/>
      <c r="Q282" s="339" t="n">
        <v>2607226</v>
      </c>
      <c r="R282" s="339" t="n">
        <v>2607227</v>
      </c>
      <c r="S282" s="341" t="n"/>
      <c r="T282" s="346" t="n">
        <v>2</v>
      </c>
      <c r="U282" s="341" t="n"/>
      <c r="V282" s="339" t="n"/>
      <c r="W282" s="339" t="n"/>
      <c r="X282" s="339" t="n"/>
      <c r="Y282" s="339" t="n"/>
      <c r="Z282" s="340" t="n"/>
      <c r="AA282" s="340" t="n"/>
      <c r="AB282" s="341" t="n"/>
      <c r="AC282" s="339" t="n"/>
      <c r="AD282" s="339" t="n"/>
      <c r="AE282" s="339" t="n"/>
      <c r="AF282" s="339" t="n">
        <v>2</v>
      </c>
      <c r="AG282" s="340" t="n"/>
      <c r="AH282" s="340" t="n"/>
      <c r="AI282" s="341" t="n"/>
    </row>
    <row r="283" ht="20.1" customHeight="1" s="335">
      <c r="A283" s="358" t="n"/>
      <c r="C283" s="339" t="n">
        <v>3</v>
      </c>
      <c r="D283" s="340" t="n"/>
      <c r="E283" s="341" t="n"/>
      <c r="F283" s="344" t="inlineStr">
        <is>
          <t>IVAR LIMBERT FLORES AYAVIRI</t>
        </is>
      </c>
      <c r="G283" s="344" t="inlineStr">
        <is>
          <t>CEDULAS DE IDENTIDAD</t>
        </is>
      </c>
      <c r="H283" s="341" t="n"/>
      <c r="I283" s="339" t="inlineStr">
        <is>
          <t>H5-P1</t>
        </is>
      </c>
      <c r="J283" s="339" t="n">
        <v>2607228</v>
      </c>
      <c r="K283" s="340" t="n"/>
      <c r="L283" s="341" t="n"/>
      <c r="M283" s="339" t="n">
        <v>2607244</v>
      </c>
      <c r="N283" s="339" t="n">
        <v>17</v>
      </c>
      <c r="O283" s="340" t="n"/>
      <c r="P283" s="341" t="n"/>
      <c r="Q283" s="339" t="n"/>
      <c r="R283" s="339" t="n"/>
      <c r="S283" s="341" t="n"/>
      <c r="T283" s="346" t="n"/>
      <c r="U283" s="341" t="n"/>
      <c r="V283" s="339" t="n"/>
      <c r="W283" s="339" t="n"/>
      <c r="X283" s="339" t="n"/>
      <c r="Y283" s="339" t="n"/>
      <c r="Z283" s="340" t="n"/>
      <c r="AA283" s="340" t="n"/>
      <c r="AB283" s="341" t="n"/>
      <c r="AC283" s="339" t="n">
        <v>2607228</v>
      </c>
      <c r="AD283" s="339" t="n">
        <v>2607244</v>
      </c>
      <c r="AE283" s="339" t="n">
        <v>17</v>
      </c>
      <c r="AF283" s="339" t="n">
        <v>17</v>
      </c>
      <c r="AG283" s="340" t="n"/>
      <c r="AH283" s="340" t="n"/>
      <c r="AI283" s="341" t="n"/>
    </row>
    <row r="284" ht="20.1" customHeight="1" s="335">
      <c r="A284" s="358" t="n"/>
      <c r="C284" s="339" t="n">
        <v>3</v>
      </c>
      <c r="D284" s="340" t="n"/>
      <c r="E284" s="341" t="n"/>
      <c r="F284" s="344" t="inlineStr">
        <is>
          <t>IVAR LIMBERT FLORES AYAVIRI</t>
        </is>
      </c>
      <c r="G284" s="344" t="inlineStr">
        <is>
          <t>LAMINAS PLASTICAS TIPO FUNDA -POUCHE</t>
        </is>
      </c>
      <c r="H284" s="341" t="n"/>
      <c r="I284" s="339" t="inlineStr">
        <is>
          <t>H5-P1</t>
        </is>
      </c>
      <c r="J284" s="339" t="n">
        <v>533988</v>
      </c>
      <c r="K284" s="340" t="n"/>
      <c r="L284" s="341" t="n"/>
      <c r="M284" s="339" t="n">
        <v>534004</v>
      </c>
      <c r="N284" s="339" t="n">
        <v>17</v>
      </c>
      <c r="O284" s="340" t="n"/>
      <c r="P284" s="341" t="n"/>
      <c r="Q284" s="339" t="n">
        <v>533988</v>
      </c>
      <c r="R284" s="339" t="n">
        <v>534004</v>
      </c>
      <c r="S284" s="341" t="n"/>
      <c r="T284" s="346" t="n">
        <v>17</v>
      </c>
      <c r="U284" s="341" t="n"/>
      <c r="V284" s="339" t="n"/>
      <c r="W284" s="339" t="n"/>
      <c r="X284" s="339" t="n"/>
      <c r="Y284" s="339" t="n"/>
      <c r="Z284" s="340" t="n"/>
      <c r="AA284" s="340" t="n"/>
      <c r="AB284" s="341" t="n"/>
      <c r="AC284" s="339" t="n"/>
      <c r="AD284" s="339" t="n"/>
      <c r="AE284" s="339" t="n"/>
      <c r="AF284" s="339" t="n">
        <v>17</v>
      </c>
      <c r="AG284" s="340" t="n"/>
      <c r="AH284" s="340" t="n"/>
      <c r="AI284" s="341" t="n"/>
    </row>
    <row r="285" ht="20.1" customHeight="1" s="335">
      <c r="A285" s="358" t="n"/>
      <c r="C285" s="339" t="n">
        <v>3</v>
      </c>
      <c r="D285" s="340" t="n"/>
      <c r="E285" s="341" t="n"/>
      <c r="F285" s="344" t="inlineStr">
        <is>
          <t>IVAR LIMBERT FLORES AYAVIRI</t>
        </is>
      </c>
      <c r="G285" s="344" t="inlineStr">
        <is>
          <t>LAMINAS PLASTICAS TIPO FUNDA -POUCHE</t>
        </is>
      </c>
      <c r="H285" s="341" t="n"/>
      <c r="I285" s="339" t="inlineStr">
        <is>
          <t>H5-P1</t>
        </is>
      </c>
      <c r="J285" s="339" t="n">
        <v>534610</v>
      </c>
      <c r="K285" s="340" t="n"/>
      <c r="L285" s="341" t="n"/>
      <c r="M285" s="339" t="n">
        <v>534617</v>
      </c>
      <c r="N285" s="339" t="n">
        <v>8</v>
      </c>
      <c r="O285" s="340" t="n"/>
      <c r="P285" s="341" t="n"/>
      <c r="Q285" s="339" t="n">
        <v>534610</v>
      </c>
      <c r="R285" s="339" t="n">
        <v>534617</v>
      </c>
      <c r="S285" s="341" t="n"/>
      <c r="T285" s="346" t="n">
        <v>8</v>
      </c>
      <c r="U285" s="341" t="n"/>
      <c r="V285" s="339" t="n"/>
      <c r="W285" s="339" t="n"/>
      <c r="X285" s="339" t="n"/>
      <c r="Y285" s="339" t="n"/>
      <c r="Z285" s="340" t="n"/>
      <c r="AA285" s="340" t="n"/>
      <c r="AB285" s="341" t="n"/>
      <c r="AC285" s="339" t="n"/>
      <c r="AD285" s="339" t="n"/>
      <c r="AE285" s="339" t="n"/>
      <c r="AF285" s="339" t="n">
        <v>8</v>
      </c>
      <c r="AG285" s="340" t="n"/>
      <c r="AH285" s="340" t="n"/>
      <c r="AI285" s="341" t="n"/>
    </row>
    <row r="286" ht="20.1" customHeight="1" s="335">
      <c r="A286" s="358" t="n"/>
      <c r="C286" s="339" t="n">
        <v>3</v>
      </c>
      <c r="D286" s="340" t="n"/>
      <c r="E286" s="341" t="n"/>
      <c r="F286" s="344" t="inlineStr">
        <is>
          <t>IVAR LIMBERT FLORES AYAVIRI</t>
        </is>
      </c>
      <c r="G286" s="344" t="inlineStr">
        <is>
          <t>LAMINAS PLASTICAS TIPO FUNDA -POUCHE</t>
        </is>
      </c>
      <c r="H286" s="341" t="n"/>
      <c r="I286" s="339" t="inlineStr">
        <is>
          <t>H5-P1</t>
        </is>
      </c>
      <c r="J286" s="339" t="n">
        <v>534807</v>
      </c>
      <c r="K286" s="340" t="n"/>
      <c r="L286" s="341" t="n"/>
      <c r="M286" s="339" t="n">
        <v>534822</v>
      </c>
      <c r="N286" s="339" t="n">
        <v>16</v>
      </c>
      <c r="O286" s="340" t="n"/>
      <c r="P286" s="341" t="n"/>
      <c r="Q286" s="339" t="n">
        <v>534807</v>
      </c>
      <c r="R286" s="339" t="n">
        <v>534822</v>
      </c>
      <c r="S286" s="341" t="n"/>
      <c r="T286" s="346" t="n">
        <v>16</v>
      </c>
      <c r="U286" s="341" t="n"/>
      <c r="V286" s="339" t="n"/>
      <c r="W286" s="339" t="n"/>
      <c r="X286" s="339" t="n"/>
      <c r="Y286" s="339" t="n"/>
      <c r="Z286" s="340" t="n"/>
      <c r="AA286" s="340" t="n"/>
      <c r="AB286" s="341" t="n"/>
      <c r="AC286" s="339" t="n"/>
      <c r="AD286" s="339" t="n"/>
      <c r="AE286" s="339" t="n"/>
      <c r="AF286" s="339" t="n">
        <v>16</v>
      </c>
      <c r="AG286" s="340" t="n"/>
      <c r="AH286" s="340" t="n"/>
      <c r="AI286" s="341" t="n"/>
    </row>
    <row r="287" ht="20.1" customHeight="1" s="335">
      <c r="A287" s="358" t="n"/>
      <c r="C287" s="339" t="n">
        <v>3</v>
      </c>
      <c r="D287" s="340" t="n"/>
      <c r="E287" s="341" t="n"/>
      <c r="F287" s="344" t="inlineStr">
        <is>
          <t>IVAR LIMBERT FLORES AYAVIRI</t>
        </is>
      </c>
      <c r="G287" s="344" t="inlineStr">
        <is>
          <t>LAMINAS PLASTICAS TIPO FUNDA -POUCHE</t>
        </is>
      </c>
      <c r="H287" s="341" t="n"/>
      <c r="I287" s="339" t="inlineStr">
        <is>
          <t>H5-P1</t>
        </is>
      </c>
      <c r="J287" s="339" t="n">
        <v>647941</v>
      </c>
      <c r="K287" s="340" t="n"/>
      <c r="L287" s="341" t="n"/>
      <c r="M287" s="339" t="n">
        <v>647969</v>
      </c>
      <c r="N287" s="339" t="n">
        <v>29</v>
      </c>
      <c r="O287" s="340" t="n"/>
      <c r="P287" s="341" t="n"/>
      <c r="Q287" s="339" t="n">
        <v>647941</v>
      </c>
      <c r="R287" s="339" t="n">
        <v>647969</v>
      </c>
      <c r="S287" s="341" t="n"/>
      <c r="T287" s="346" t="n">
        <v>29</v>
      </c>
      <c r="U287" s="341" t="n"/>
      <c r="V287" s="339" t="n"/>
      <c r="W287" s="339" t="n"/>
      <c r="X287" s="339" t="n"/>
      <c r="Y287" s="339" t="n"/>
      <c r="Z287" s="340" t="n"/>
      <c r="AA287" s="340" t="n"/>
      <c r="AB287" s="341" t="n"/>
      <c r="AC287" s="339" t="n"/>
      <c r="AD287" s="339" t="n"/>
      <c r="AE287" s="339" t="n"/>
      <c r="AF287" s="339" t="n">
        <v>29</v>
      </c>
      <c r="AG287" s="340" t="n"/>
      <c r="AH287" s="340" t="n"/>
      <c r="AI287" s="341" t="n"/>
    </row>
    <row r="288" ht="20.1" customHeight="1" s="335">
      <c r="A288" s="358" t="n"/>
      <c r="C288" s="339" t="n">
        <v>3</v>
      </c>
      <c r="D288" s="340" t="n"/>
      <c r="E288" s="341" t="n"/>
      <c r="F288" s="344" t="inlineStr">
        <is>
          <t>IVAR LIMBERT FLORES AYAVIRI</t>
        </is>
      </c>
      <c r="G288" s="344" t="inlineStr">
        <is>
          <t>LAMINAS PLASTICAS TIPO FUNDA -POUCHE</t>
        </is>
      </c>
      <c r="H288" s="341" t="n"/>
      <c r="I288" s="339" t="inlineStr">
        <is>
          <t>H5-P1</t>
        </is>
      </c>
      <c r="J288" s="339" t="n">
        <v>647970</v>
      </c>
      <c r="K288" s="340" t="n"/>
      <c r="L288" s="341" t="n"/>
      <c r="M288" s="339" t="n">
        <v>647987</v>
      </c>
      <c r="N288" s="339" t="n">
        <v>18</v>
      </c>
      <c r="O288" s="340" t="n"/>
      <c r="P288" s="341" t="n"/>
      <c r="Q288" s="339" t="n"/>
      <c r="R288" s="339" t="n"/>
      <c r="S288" s="341" t="n"/>
      <c r="T288" s="346" t="n"/>
      <c r="U288" s="341" t="n"/>
      <c r="V288" s="339" t="n"/>
      <c r="W288" s="339" t="n"/>
      <c r="X288" s="339" t="n"/>
      <c r="Y288" s="339" t="n"/>
      <c r="Z288" s="340" t="n"/>
      <c r="AA288" s="340" t="n"/>
      <c r="AB288" s="341" t="n"/>
      <c r="AC288" s="339" t="n">
        <v>647970</v>
      </c>
      <c r="AD288" s="339" t="n">
        <v>647987</v>
      </c>
      <c r="AE288" s="339" t="n">
        <v>18</v>
      </c>
      <c r="AF288" s="339" t="n">
        <v>18</v>
      </c>
      <c r="AG288" s="340" t="n"/>
      <c r="AH288" s="340" t="n"/>
      <c r="AI288" s="341" t="n"/>
    </row>
    <row r="289" ht="20.1" customHeight="1" s="335">
      <c r="A289" s="358" t="n"/>
      <c r="C289" s="339" t="n"/>
      <c r="D289" s="340" t="n"/>
      <c r="E289" s="341" t="n"/>
      <c r="F289" s="344" t="n"/>
      <c r="G289" s="344" t="n"/>
      <c r="H289" s="341" t="n"/>
      <c r="I289" s="339" t="n"/>
      <c r="J289" s="339" t="n"/>
      <c r="K289" s="340" t="n"/>
      <c r="L289" s="341" t="n"/>
      <c r="M289" s="339" t="n"/>
      <c r="N289" s="339" t="n"/>
      <c r="O289" s="340" t="n"/>
      <c r="P289" s="341" t="n"/>
      <c r="Q289" s="339" t="n"/>
      <c r="R289" s="339" t="n"/>
      <c r="S289" s="341" t="n"/>
      <c r="T289" s="346" t="n"/>
      <c r="U289" s="341" t="n"/>
      <c r="V289" s="339" t="n"/>
      <c r="W289" s="339" t="n"/>
      <c r="X289" s="339" t="n"/>
      <c r="Y289" s="339" t="n"/>
      <c r="Z289" s="340" t="n"/>
      <c r="AA289" s="340" t="n"/>
      <c r="AB289" s="341" t="n"/>
      <c r="AC289" s="339" t="n"/>
      <c r="AD289" s="339" t="n"/>
      <c r="AE289" s="339" t="n"/>
      <c r="AF289" s="345">
        <f>SUM(T276:U288)*17/2</f>
        <v/>
      </c>
      <c r="AG289" s="340" t="n"/>
      <c r="AH289" s="340" t="n"/>
      <c r="AI289" s="341" t="n"/>
    </row>
    <row r="290" ht="20.1" customHeight="1" s="335">
      <c r="A290" s="358" t="n"/>
      <c r="C290" s="339" t="n">
        <v>5</v>
      </c>
      <c r="D290" s="340" t="n"/>
      <c r="E290" s="341" t="n"/>
      <c r="F290" s="344" t="inlineStr">
        <is>
          <t>MIGUEL ANGEL GARCIA ORTEGA</t>
        </is>
      </c>
      <c r="G290" s="344" t="inlineStr">
        <is>
          <t>CEDULAS DE IDENTIDAD</t>
        </is>
      </c>
      <c r="H290" s="341" t="n"/>
      <c r="I290" s="339" t="inlineStr">
        <is>
          <t>H5-P1</t>
        </is>
      </c>
      <c r="J290" s="339" t="n">
        <v>2505802</v>
      </c>
      <c r="K290" s="340" t="n"/>
      <c r="L290" s="341" t="n"/>
      <c r="M290" s="339" t="n">
        <v>2505820</v>
      </c>
      <c r="N290" s="339" t="n">
        <v>19</v>
      </c>
      <c r="O290" s="340" t="n"/>
      <c r="P290" s="341" t="n"/>
      <c r="Q290" s="339" t="n">
        <v>2505802</v>
      </c>
      <c r="R290" s="339" t="n">
        <v>2505820</v>
      </c>
      <c r="S290" s="341" t="n"/>
      <c r="T290" s="346" t="n">
        <v>19</v>
      </c>
      <c r="U290" s="341" t="n"/>
      <c r="V290" s="339" t="n"/>
      <c r="W290" s="339" t="n"/>
      <c r="X290" s="339" t="n"/>
      <c r="Y290" s="339" t="n"/>
      <c r="Z290" s="340" t="n"/>
      <c r="AA290" s="340" t="n"/>
      <c r="AB290" s="341" t="n"/>
      <c r="AC290" s="339" t="n"/>
      <c r="AD290" s="339" t="n"/>
      <c r="AE290" s="339" t="n"/>
      <c r="AF290" s="339" t="n">
        <v>19</v>
      </c>
      <c r="AG290" s="340" t="n"/>
      <c r="AH290" s="340" t="n"/>
      <c r="AI290" s="341" t="n"/>
    </row>
    <row r="291" ht="20.1" customHeight="1" s="335">
      <c r="A291" s="358" t="n"/>
      <c r="C291" s="339" t="n">
        <v>5</v>
      </c>
      <c r="D291" s="340" t="n"/>
      <c r="E291" s="341" t="n"/>
      <c r="F291" s="344" t="inlineStr">
        <is>
          <t>MIGUEL ANGEL GARCIA ORTEGA</t>
        </is>
      </c>
      <c r="G291" s="344" t="inlineStr">
        <is>
          <t>CEDULAS DE IDENTIDAD</t>
        </is>
      </c>
      <c r="H291" s="341" t="n"/>
      <c r="I291" s="339" t="inlineStr">
        <is>
          <t>H5-P1</t>
        </is>
      </c>
      <c r="J291" s="339" t="n">
        <v>2505973</v>
      </c>
      <c r="K291" s="340" t="n"/>
      <c r="L291" s="341" t="n"/>
      <c r="M291" s="339" t="n">
        <v>2506000</v>
      </c>
      <c r="N291" s="339" t="n">
        <v>28</v>
      </c>
      <c r="O291" s="340" t="n"/>
      <c r="P291" s="341" t="n"/>
      <c r="Q291" s="339" t="n">
        <v>2505973</v>
      </c>
      <c r="R291" s="339" t="n">
        <v>2506000</v>
      </c>
      <c r="S291" s="341" t="n"/>
      <c r="T291" s="346" t="n">
        <v>28</v>
      </c>
      <c r="U291" s="341" t="n"/>
      <c r="V291" s="339" t="n"/>
      <c r="W291" s="339" t="n"/>
      <c r="X291" s="339" t="n"/>
      <c r="Y291" s="339" t="n"/>
      <c r="Z291" s="340" t="n"/>
      <c r="AA291" s="340" t="n"/>
      <c r="AB291" s="341" t="n"/>
      <c r="AC291" s="339" t="n"/>
      <c r="AD291" s="339" t="n"/>
      <c r="AE291" s="339" t="n"/>
      <c r="AF291" s="339" t="n">
        <v>28</v>
      </c>
      <c r="AG291" s="340" t="n"/>
      <c r="AH291" s="340" t="n"/>
      <c r="AI291" s="341" t="n"/>
    </row>
    <row r="292" ht="20.1" customHeight="1" s="335">
      <c r="A292" s="358" t="n"/>
      <c r="C292" s="339" t="n">
        <v>5</v>
      </c>
      <c r="D292" s="340" t="n"/>
      <c r="E292" s="341" t="n"/>
      <c r="F292" s="344" t="inlineStr">
        <is>
          <t>MIGUEL ANGEL GARCIA ORTEGA</t>
        </is>
      </c>
      <c r="G292" s="344" t="inlineStr">
        <is>
          <t>CEDULAS DE IDENTIDAD</t>
        </is>
      </c>
      <c r="H292" s="341" t="n"/>
      <c r="I292" s="339" t="inlineStr">
        <is>
          <t>H5-P1</t>
        </is>
      </c>
      <c r="J292" s="339" t="n">
        <v>2607345</v>
      </c>
      <c r="K292" s="340" t="n"/>
      <c r="L292" s="341" t="n"/>
      <c r="M292" s="339" t="n">
        <v>2607346</v>
      </c>
      <c r="N292" s="339" t="n">
        <v>2</v>
      </c>
      <c r="O292" s="340" t="n"/>
      <c r="P292" s="341" t="n"/>
      <c r="Q292" s="339" t="n">
        <v>2607345</v>
      </c>
      <c r="R292" s="339" t="n">
        <v>2607346</v>
      </c>
      <c r="S292" s="341" t="n"/>
      <c r="T292" s="346" t="n">
        <v>2</v>
      </c>
      <c r="U292" s="341" t="n"/>
      <c r="V292" s="339" t="n"/>
      <c r="W292" s="339" t="n"/>
      <c r="X292" s="339" t="n"/>
      <c r="Y292" s="339" t="n"/>
      <c r="Z292" s="340" t="n"/>
      <c r="AA292" s="340" t="n"/>
      <c r="AB292" s="341" t="n"/>
      <c r="AC292" s="339" t="n"/>
      <c r="AD292" s="339" t="n"/>
      <c r="AE292" s="339" t="n"/>
      <c r="AF292" s="339" t="n">
        <v>2</v>
      </c>
      <c r="AG292" s="340" t="n"/>
      <c r="AH292" s="340" t="n"/>
      <c r="AI292" s="341" t="n"/>
    </row>
    <row r="293" ht="20.1" customHeight="1" s="335">
      <c r="A293" s="358" t="n"/>
      <c r="C293" s="339" t="n">
        <v>5</v>
      </c>
      <c r="D293" s="340" t="n"/>
      <c r="E293" s="341" t="n"/>
      <c r="F293" s="344" t="inlineStr">
        <is>
          <t>MIGUEL ANGEL GARCIA ORTEGA</t>
        </is>
      </c>
      <c r="G293" s="344" t="inlineStr">
        <is>
          <t>CEDULAS DE IDENTIDAD</t>
        </is>
      </c>
      <c r="H293" s="341" t="n"/>
      <c r="I293" s="339" t="inlineStr">
        <is>
          <t>H5-P1</t>
        </is>
      </c>
      <c r="J293" s="339" t="n">
        <v>2607347</v>
      </c>
      <c r="K293" s="340" t="n"/>
      <c r="L293" s="341" t="n"/>
      <c r="M293" s="339" t="n">
        <v>2607347</v>
      </c>
      <c r="N293" s="339" t="n">
        <v>1</v>
      </c>
      <c r="O293" s="340" t="n"/>
      <c r="P293" s="341" t="n"/>
      <c r="Q293" s="339" t="n"/>
      <c r="R293" s="339" t="n"/>
      <c r="S293" s="341" t="n"/>
      <c r="T293" s="346" t="n"/>
      <c r="U293" s="341" t="n"/>
      <c r="V293" s="339" t="n">
        <v>2607347</v>
      </c>
      <c r="W293" s="339" t="n">
        <v>2607347</v>
      </c>
      <c r="X293" s="339" t="n">
        <v>1</v>
      </c>
      <c r="Y293" s="339" t="inlineStr">
        <is>
          <t>ERROR DE IMPRESIÓN</t>
        </is>
      </c>
      <c r="Z293" s="340" t="n"/>
      <c r="AA293" s="340" t="n"/>
      <c r="AB293" s="341" t="n"/>
      <c r="AC293" s="339" t="n"/>
      <c r="AD293" s="339" t="n"/>
      <c r="AE293" s="339" t="n"/>
      <c r="AF293" s="339" t="n">
        <v>1</v>
      </c>
      <c r="AG293" s="340" t="n"/>
      <c r="AH293" s="340" t="n"/>
      <c r="AI293" s="341" t="n"/>
    </row>
    <row r="294" ht="20.1" customHeight="1" s="335">
      <c r="A294" s="358" t="n"/>
      <c r="C294" s="339" t="n">
        <v>5</v>
      </c>
      <c r="D294" s="340" t="n"/>
      <c r="E294" s="341" t="n"/>
      <c r="F294" s="344" t="inlineStr">
        <is>
          <t>MIGUEL ANGEL GARCIA ORTEGA</t>
        </is>
      </c>
      <c r="G294" s="344" t="inlineStr">
        <is>
          <t>CEDULAS DE IDENTIDAD</t>
        </is>
      </c>
      <c r="H294" s="341" t="n"/>
      <c r="I294" s="339" t="inlineStr">
        <is>
          <t>H5-P1</t>
        </is>
      </c>
      <c r="J294" s="339" t="n">
        <v>2607348</v>
      </c>
      <c r="K294" s="340" t="n"/>
      <c r="L294" s="341" t="n"/>
      <c r="M294" s="339" t="n">
        <v>2607360</v>
      </c>
      <c r="N294" s="339" t="n">
        <v>13</v>
      </c>
      <c r="O294" s="340" t="n"/>
      <c r="P294" s="341" t="n"/>
      <c r="Q294" s="339" t="n">
        <v>2607348</v>
      </c>
      <c r="R294" s="339" t="n">
        <v>2607360</v>
      </c>
      <c r="S294" s="341" t="n"/>
      <c r="T294" s="346" t="n">
        <v>13</v>
      </c>
      <c r="U294" s="341" t="n"/>
      <c r="V294" s="339" t="n"/>
      <c r="W294" s="339" t="n"/>
      <c r="X294" s="339" t="n"/>
      <c r="Y294" s="339" t="n"/>
      <c r="Z294" s="340" t="n"/>
      <c r="AA294" s="340" t="n"/>
      <c r="AB294" s="341" t="n"/>
      <c r="AC294" s="339" t="n"/>
      <c r="AD294" s="339" t="n"/>
      <c r="AE294" s="339" t="n"/>
      <c r="AF294" s="339" t="n">
        <v>13</v>
      </c>
      <c r="AG294" s="340" t="n"/>
      <c r="AH294" s="340" t="n"/>
      <c r="AI294" s="341" t="n"/>
    </row>
    <row r="295" ht="20.1" customHeight="1" s="335">
      <c r="A295" s="358" t="n"/>
      <c r="C295" s="339" t="n">
        <v>5</v>
      </c>
      <c r="D295" s="340" t="n"/>
      <c r="E295" s="341" t="n"/>
      <c r="F295" s="344" t="inlineStr">
        <is>
          <t>MIGUEL ANGEL GARCIA ORTEGA</t>
        </is>
      </c>
      <c r="G295" s="344" t="inlineStr">
        <is>
          <t>CEDULAS DE IDENTIDAD</t>
        </is>
      </c>
      <c r="H295" s="341" t="n"/>
      <c r="I295" s="339" t="inlineStr">
        <is>
          <t>H5-P1</t>
        </is>
      </c>
      <c r="J295" s="339" t="n">
        <v>2607361</v>
      </c>
      <c r="K295" s="340" t="n"/>
      <c r="L295" s="341" t="n"/>
      <c r="M295" s="339" t="n">
        <v>2607384</v>
      </c>
      <c r="N295" s="339" t="n">
        <v>24</v>
      </c>
      <c r="O295" s="340" t="n"/>
      <c r="P295" s="341" t="n"/>
      <c r="Q295" s="339" t="n"/>
      <c r="R295" s="339" t="n"/>
      <c r="S295" s="341" t="n"/>
      <c r="T295" s="346" t="n"/>
      <c r="U295" s="341" t="n"/>
      <c r="V295" s="339" t="n"/>
      <c r="W295" s="339" t="n"/>
      <c r="X295" s="339" t="n"/>
      <c r="Y295" s="339" t="n"/>
      <c r="Z295" s="340" t="n"/>
      <c r="AA295" s="340" t="n"/>
      <c r="AB295" s="341" t="n"/>
      <c r="AC295" s="339" t="n">
        <v>2607361</v>
      </c>
      <c r="AD295" s="339" t="n">
        <v>2607384</v>
      </c>
      <c r="AE295" s="339" t="n">
        <v>24</v>
      </c>
      <c r="AF295" s="339" t="n">
        <v>24</v>
      </c>
      <c r="AG295" s="340" t="n"/>
      <c r="AH295" s="340" t="n"/>
      <c r="AI295" s="341" t="n"/>
    </row>
    <row r="296" ht="20.1" customHeight="1" s="335">
      <c r="A296" s="358" t="n"/>
      <c r="C296" s="339" t="n">
        <v>5</v>
      </c>
      <c r="D296" s="340" t="n"/>
      <c r="E296" s="341" t="n"/>
      <c r="F296" s="344" t="inlineStr">
        <is>
          <t>MIGUEL ANGEL GARCIA ORTEGA</t>
        </is>
      </c>
      <c r="G296" s="344" t="inlineStr">
        <is>
          <t>LAMINAS PLASTICAS TIPO FUNDA -POUCHE</t>
        </is>
      </c>
      <c r="H296" s="341" t="n"/>
      <c r="I296" s="339" t="inlineStr">
        <is>
          <t>H5-P1</t>
        </is>
      </c>
      <c r="J296" s="339" t="n">
        <v>534657</v>
      </c>
      <c r="K296" s="340" t="n"/>
      <c r="L296" s="341" t="n"/>
      <c r="M296" s="339" t="n">
        <v>534675</v>
      </c>
      <c r="N296" s="339" t="n">
        <v>19</v>
      </c>
      <c r="O296" s="340" t="n"/>
      <c r="P296" s="341" t="n"/>
      <c r="Q296" s="339" t="n">
        <v>534657</v>
      </c>
      <c r="R296" s="339" t="n">
        <v>534675</v>
      </c>
      <c r="S296" s="341" t="n"/>
      <c r="T296" s="346" t="n">
        <v>19</v>
      </c>
      <c r="U296" s="341" t="n"/>
      <c r="V296" s="339" t="n"/>
      <c r="W296" s="339" t="n"/>
      <c r="X296" s="339" t="n"/>
      <c r="Y296" s="339" t="n"/>
      <c r="Z296" s="340" t="n"/>
      <c r="AA296" s="340" t="n"/>
      <c r="AB296" s="341" t="n"/>
      <c r="AC296" s="339" t="n"/>
      <c r="AD296" s="339" t="n"/>
      <c r="AE296" s="339" t="n"/>
      <c r="AF296" s="339" t="n">
        <v>19</v>
      </c>
      <c r="AG296" s="340" t="n"/>
      <c r="AH296" s="340" t="n"/>
      <c r="AI296" s="341" t="n"/>
    </row>
    <row r="297" ht="20.1" customHeight="1" s="335">
      <c r="A297" s="358" t="n"/>
      <c r="C297" s="339" t="n">
        <v>5</v>
      </c>
      <c r="D297" s="340" t="n"/>
      <c r="E297" s="341" t="n"/>
      <c r="F297" s="344" t="inlineStr">
        <is>
          <t>MIGUEL ANGEL GARCIA ORTEGA</t>
        </is>
      </c>
      <c r="G297" s="344" t="inlineStr">
        <is>
          <t>LAMINAS PLASTICAS TIPO FUNDA -POUCHE</t>
        </is>
      </c>
      <c r="H297" s="341" t="n"/>
      <c r="I297" s="339" t="inlineStr">
        <is>
          <t>H5-P1</t>
        </is>
      </c>
      <c r="J297" s="339" t="n">
        <v>534823</v>
      </c>
      <c r="K297" s="340" t="n"/>
      <c r="L297" s="341" t="n"/>
      <c r="M297" s="339" t="n">
        <v>534850</v>
      </c>
      <c r="N297" s="339" t="n">
        <v>28</v>
      </c>
      <c r="O297" s="340" t="n"/>
      <c r="P297" s="341" t="n"/>
      <c r="Q297" s="339" t="n">
        <v>534823</v>
      </c>
      <c r="R297" s="339" t="n">
        <v>534850</v>
      </c>
      <c r="S297" s="341" t="n"/>
      <c r="T297" s="346" t="n">
        <v>28</v>
      </c>
      <c r="U297" s="341" t="n"/>
      <c r="V297" s="339" t="n"/>
      <c r="W297" s="339" t="n"/>
      <c r="X297" s="339" t="n"/>
      <c r="Y297" s="339" t="n"/>
      <c r="Z297" s="340" t="n"/>
      <c r="AA297" s="340" t="n"/>
      <c r="AB297" s="341" t="n"/>
      <c r="AC297" s="339" t="n"/>
      <c r="AD297" s="339" t="n"/>
      <c r="AE297" s="339" t="n"/>
      <c r="AF297" s="339" t="n">
        <v>28</v>
      </c>
      <c r="AG297" s="340" t="n"/>
      <c r="AH297" s="340" t="n"/>
      <c r="AI297" s="341" t="n"/>
    </row>
    <row r="298" ht="20.1" customHeight="1" s="335">
      <c r="A298" s="358" t="n"/>
      <c r="C298" s="339" t="n">
        <v>5</v>
      </c>
      <c r="D298" s="340" t="n"/>
      <c r="E298" s="341" t="n"/>
      <c r="F298" s="344" t="inlineStr">
        <is>
          <t>MIGUEL ANGEL GARCIA ORTEGA</t>
        </is>
      </c>
      <c r="G298" s="344" t="inlineStr">
        <is>
          <t>LAMINAS PLASTICAS TIPO FUNDA -POUCHE</t>
        </is>
      </c>
      <c r="H298" s="341" t="n"/>
      <c r="I298" s="339" t="inlineStr">
        <is>
          <t>H5-P1</t>
        </is>
      </c>
      <c r="J298" s="339" t="n">
        <v>648088</v>
      </c>
      <c r="K298" s="340" t="n"/>
      <c r="L298" s="341" t="n"/>
      <c r="M298" s="339" t="n">
        <v>648102</v>
      </c>
      <c r="N298" s="339" t="n">
        <v>15</v>
      </c>
      <c r="O298" s="340" t="n"/>
      <c r="P298" s="341" t="n"/>
      <c r="Q298" s="339" t="n">
        <v>648088</v>
      </c>
      <c r="R298" s="339" t="n">
        <v>648102</v>
      </c>
      <c r="S298" s="341" t="n"/>
      <c r="T298" s="346" t="n">
        <v>15</v>
      </c>
      <c r="U298" s="341" t="n"/>
      <c r="V298" s="339" t="n"/>
      <c r="W298" s="339" t="n"/>
      <c r="X298" s="339" t="n"/>
      <c r="Y298" s="339" t="n"/>
      <c r="Z298" s="340" t="n"/>
      <c r="AA298" s="340" t="n"/>
      <c r="AB298" s="341" t="n"/>
      <c r="AC298" s="339" t="n"/>
      <c r="AD298" s="339" t="n"/>
      <c r="AE298" s="339" t="n"/>
      <c r="AF298" s="339" t="n">
        <v>15</v>
      </c>
      <c r="AG298" s="340" t="n"/>
      <c r="AH298" s="340" t="n"/>
      <c r="AI298" s="341" t="n"/>
    </row>
    <row r="299" ht="20.1" customHeight="1" s="335">
      <c r="A299" s="358" t="n"/>
      <c r="C299" s="339" t="n">
        <v>5</v>
      </c>
      <c r="D299" s="340" t="n"/>
      <c r="E299" s="341" t="n"/>
      <c r="F299" s="344" t="inlineStr">
        <is>
          <t>MIGUEL ANGEL GARCIA ORTEGA</t>
        </is>
      </c>
      <c r="G299" s="344" t="inlineStr">
        <is>
          <t>LAMINAS PLASTICAS TIPO FUNDA -POUCHE</t>
        </is>
      </c>
      <c r="H299" s="341" t="n"/>
      <c r="I299" s="339" t="inlineStr">
        <is>
          <t>H5-P1</t>
        </is>
      </c>
      <c r="J299" s="339" t="n">
        <v>648103</v>
      </c>
      <c r="K299" s="340" t="n"/>
      <c r="L299" s="341" t="n"/>
      <c r="M299" s="339" t="n">
        <v>648127</v>
      </c>
      <c r="N299" s="339" t="n">
        <v>25</v>
      </c>
      <c r="O299" s="340" t="n"/>
      <c r="P299" s="341" t="n"/>
      <c r="Q299" s="339" t="n"/>
      <c r="R299" s="339" t="n"/>
      <c r="S299" s="341" t="n"/>
      <c r="T299" s="346" t="n"/>
      <c r="U299" s="341" t="n"/>
      <c r="V299" s="339" t="n"/>
      <c r="W299" s="339" t="n"/>
      <c r="X299" s="339" t="n"/>
      <c r="Y299" s="339" t="n"/>
      <c r="Z299" s="340" t="n"/>
      <c r="AA299" s="340" t="n"/>
      <c r="AB299" s="341" t="n"/>
      <c r="AC299" s="339" t="n">
        <v>648103</v>
      </c>
      <c r="AD299" s="339" t="n">
        <v>648127</v>
      </c>
      <c r="AE299" s="339" t="n">
        <v>25</v>
      </c>
      <c r="AF299" s="339" t="n">
        <v>25</v>
      </c>
      <c r="AG299" s="340" t="n"/>
      <c r="AH299" s="340" t="n"/>
      <c r="AI299" s="341" t="n"/>
    </row>
    <row r="300" ht="20.1" customHeight="1" s="335">
      <c r="A300" s="358" t="n"/>
      <c r="C300" s="339" t="n"/>
      <c r="D300" s="340" t="n"/>
      <c r="E300" s="341" t="n"/>
      <c r="F300" s="344" t="n"/>
      <c r="G300" s="344" t="n"/>
      <c r="H300" s="341" t="n"/>
      <c r="I300" s="339" t="n"/>
      <c r="J300" s="339" t="n"/>
      <c r="K300" s="340" t="n"/>
      <c r="L300" s="341" t="n"/>
      <c r="M300" s="339" t="n"/>
      <c r="N300" s="339" t="n"/>
      <c r="O300" s="340" t="n"/>
      <c r="P300" s="341" t="n"/>
      <c r="Q300" s="339" t="n"/>
      <c r="R300" s="339" t="n"/>
      <c r="S300" s="341" t="n"/>
      <c r="T300" s="346" t="n"/>
      <c r="U300" s="341" t="n"/>
      <c r="V300" s="339" t="n"/>
      <c r="W300" s="339" t="n"/>
      <c r="X300" s="339" t="n"/>
      <c r="Y300" s="339" t="n"/>
      <c r="Z300" s="340" t="n"/>
      <c r="AA300" s="340" t="n"/>
      <c r="AB300" s="341" t="n"/>
      <c r="AC300" s="339" t="n"/>
      <c r="AD300" s="339" t="n"/>
      <c r="AE300" s="339" t="n"/>
      <c r="AF300" s="345">
        <f>SUM(T290:U299)*17/2</f>
        <v/>
      </c>
      <c r="AG300" s="340" t="n"/>
      <c r="AH300" s="340" t="n"/>
      <c r="AI300" s="341" t="n"/>
    </row>
    <row r="301" ht="20.1" customHeight="1" s="335">
      <c r="A301" s="358" t="n"/>
      <c r="C301" s="339" t="n">
        <v>4</v>
      </c>
      <c r="D301" s="340" t="n"/>
      <c r="E301" s="341" t="n"/>
      <c r="F301" s="344" t="inlineStr">
        <is>
          <t>MIGUEL VILLARPANDO MIRANDA</t>
        </is>
      </c>
      <c r="G301" s="344" t="inlineStr">
        <is>
          <t>CEDULAS DE IDENTIDAD</t>
        </is>
      </c>
      <c r="H301" s="341" t="n"/>
      <c r="I301" s="339" t="inlineStr">
        <is>
          <t>H5-P1</t>
        </is>
      </c>
      <c r="J301" s="339" t="n">
        <v>2607245</v>
      </c>
      <c r="K301" s="340" t="n"/>
      <c r="L301" s="341" t="n"/>
      <c r="M301" s="339" t="n">
        <v>2607279</v>
      </c>
      <c r="N301" s="339" t="n">
        <v>35</v>
      </c>
      <c r="O301" s="340" t="n"/>
      <c r="P301" s="341" t="n"/>
      <c r="Q301" s="339" t="n">
        <v>2607245</v>
      </c>
      <c r="R301" s="339" t="n">
        <v>2607279</v>
      </c>
      <c r="S301" s="341" t="n"/>
      <c r="T301" s="346" t="n">
        <v>35</v>
      </c>
      <c r="U301" s="341" t="n"/>
      <c r="V301" s="339" t="n"/>
      <c r="W301" s="339" t="n"/>
      <c r="X301" s="339" t="n"/>
      <c r="Y301" s="339" t="n"/>
      <c r="Z301" s="340" t="n"/>
      <c r="AA301" s="340" t="n"/>
      <c r="AB301" s="341" t="n"/>
      <c r="AC301" s="339" t="n"/>
      <c r="AD301" s="339" t="n"/>
      <c r="AE301" s="339" t="n"/>
      <c r="AF301" s="339" t="n">
        <v>35</v>
      </c>
      <c r="AG301" s="340" t="n"/>
      <c r="AH301" s="340" t="n"/>
      <c r="AI301" s="341" t="n"/>
    </row>
    <row r="302" ht="20.1" customHeight="1" s="335">
      <c r="A302" s="358" t="n"/>
      <c r="C302" s="339" t="n">
        <v>4</v>
      </c>
      <c r="D302" s="340" t="n"/>
      <c r="E302" s="341" t="n"/>
      <c r="F302" s="344" t="inlineStr">
        <is>
          <t>MIGUEL VILLARPANDO MIRANDA</t>
        </is>
      </c>
      <c r="G302" s="344" t="inlineStr">
        <is>
          <t>CEDULAS DE IDENTIDAD</t>
        </is>
      </c>
      <c r="H302" s="341" t="n"/>
      <c r="I302" s="339" t="inlineStr">
        <is>
          <t>H5-P1</t>
        </is>
      </c>
      <c r="J302" s="339" t="n">
        <v>2607280</v>
      </c>
      <c r="K302" s="340" t="n"/>
      <c r="L302" s="341" t="n"/>
      <c r="M302" s="339" t="n">
        <v>2607304</v>
      </c>
      <c r="N302" s="339" t="n">
        <v>25</v>
      </c>
      <c r="O302" s="340" t="n"/>
      <c r="P302" s="341" t="n"/>
      <c r="Q302" s="339" t="n"/>
      <c r="R302" s="339" t="n"/>
      <c r="S302" s="341" t="n"/>
      <c r="T302" s="346" t="n"/>
      <c r="U302" s="341" t="n"/>
      <c r="V302" s="339" t="n"/>
      <c r="W302" s="339" t="n"/>
      <c r="X302" s="339" t="n"/>
      <c r="Y302" s="339" t="n"/>
      <c r="Z302" s="340" t="n"/>
      <c r="AA302" s="340" t="n"/>
      <c r="AB302" s="341" t="n"/>
      <c r="AC302" s="339" t="n">
        <v>2607280</v>
      </c>
      <c r="AD302" s="339" t="n">
        <v>2607304</v>
      </c>
      <c r="AE302" s="339" t="n">
        <v>25</v>
      </c>
      <c r="AF302" s="339" t="n">
        <v>25</v>
      </c>
      <c r="AG302" s="340" t="n"/>
      <c r="AH302" s="340" t="n"/>
      <c r="AI302" s="341" t="n"/>
    </row>
    <row r="303" ht="20.1" customHeight="1" s="335">
      <c r="A303" s="358" t="n"/>
      <c r="C303" s="339" t="n">
        <v>4</v>
      </c>
      <c r="D303" s="340" t="n"/>
      <c r="E303" s="341" t="n"/>
      <c r="F303" s="344" t="inlineStr">
        <is>
          <t>MIGUEL VILLARPANDO MIRANDA</t>
        </is>
      </c>
      <c r="G303" s="344" t="inlineStr">
        <is>
          <t>LAMINAS PLASTICAS TIPO FUNDA -POUCHE</t>
        </is>
      </c>
      <c r="H303" s="341" t="n"/>
      <c r="I303" s="339" t="inlineStr">
        <is>
          <t>H5-P1</t>
        </is>
      </c>
      <c r="J303" s="339" t="n">
        <v>647988</v>
      </c>
      <c r="K303" s="340" t="n"/>
      <c r="L303" s="341" t="n"/>
      <c r="M303" s="339" t="n">
        <v>648022</v>
      </c>
      <c r="N303" s="339" t="n">
        <v>35</v>
      </c>
      <c r="O303" s="340" t="n"/>
      <c r="P303" s="341" t="n"/>
      <c r="Q303" s="339" t="n">
        <v>647988</v>
      </c>
      <c r="R303" s="339" t="n">
        <v>648022</v>
      </c>
      <c r="S303" s="341" t="n"/>
      <c r="T303" s="346" t="n">
        <v>35</v>
      </c>
      <c r="U303" s="341" t="n"/>
      <c r="V303" s="339" t="n"/>
      <c r="W303" s="339" t="n"/>
      <c r="X303" s="339" t="n"/>
      <c r="Y303" s="339" t="n"/>
      <c r="Z303" s="340" t="n"/>
      <c r="AA303" s="340" t="n"/>
      <c r="AB303" s="341" t="n"/>
      <c r="AC303" s="339" t="n"/>
      <c r="AD303" s="339" t="n"/>
      <c r="AE303" s="339" t="n"/>
      <c r="AF303" s="339" t="n">
        <v>35</v>
      </c>
      <c r="AG303" s="340" t="n"/>
      <c r="AH303" s="340" t="n"/>
      <c r="AI303" s="341" t="n"/>
    </row>
    <row r="304" ht="20.1" customHeight="1" s="335">
      <c r="A304" s="358" t="n"/>
      <c r="C304" s="339" t="n">
        <v>4</v>
      </c>
      <c r="D304" s="340" t="n"/>
      <c r="E304" s="341" t="n"/>
      <c r="F304" s="344" t="inlineStr">
        <is>
          <t>MIGUEL VILLARPANDO MIRANDA</t>
        </is>
      </c>
      <c r="G304" s="344" t="inlineStr">
        <is>
          <t>LAMINAS PLASTICAS TIPO FUNDA -POUCHE</t>
        </is>
      </c>
      <c r="H304" s="341" t="n"/>
      <c r="I304" s="339" t="inlineStr">
        <is>
          <t>H5-P1</t>
        </is>
      </c>
      <c r="J304" s="339" t="n">
        <v>648023</v>
      </c>
      <c r="K304" s="340" t="n"/>
      <c r="L304" s="341" t="n"/>
      <c r="M304" s="339" t="n">
        <v>648047</v>
      </c>
      <c r="N304" s="339" t="n">
        <v>25</v>
      </c>
      <c r="O304" s="340" t="n"/>
      <c r="P304" s="341" t="n"/>
      <c r="Q304" s="339" t="n"/>
      <c r="R304" s="339" t="n"/>
      <c r="S304" s="341" t="n"/>
      <c r="T304" s="346" t="n"/>
      <c r="U304" s="341" t="n"/>
      <c r="V304" s="339" t="n"/>
      <c r="W304" s="339" t="n"/>
      <c r="X304" s="339" t="n"/>
      <c r="Y304" s="339" t="n"/>
      <c r="Z304" s="340" t="n"/>
      <c r="AA304" s="340" t="n"/>
      <c r="AB304" s="341" t="n"/>
      <c r="AC304" s="339" t="n">
        <v>648023</v>
      </c>
      <c r="AD304" s="339" t="n">
        <v>648047</v>
      </c>
      <c r="AE304" s="339" t="n">
        <v>25</v>
      </c>
      <c r="AF304" s="339" t="n">
        <v>25</v>
      </c>
      <c r="AG304" s="340" t="n"/>
      <c r="AH304" s="340" t="n"/>
      <c r="AI304" s="341" t="n"/>
    </row>
    <row r="305" ht="20.1" customHeight="1" s="335">
      <c r="A305" s="358" t="n"/>
      <c r="C305" s="339" t="n"/>
      <c r="D305" s="340" t="n"/>
      <c r="E305" s="341" t="n"/>
      <c r="F305" s="344" t="n"/>
      <c r="G305" s="344" t="n"/>
      <c r="H305" s="341" t="n"/>
      <c r="I305" s="339" t="n"/>
      <c r="J305" s="339" t="n"/>
      <c r="K305" s="340" t="n"/>
      <c r="L305" s="341" t="n"/>
      <c r="M305" s="339" t="n"/>
      <c r="N305" s="339" t="n"/>
      <c r="O305" s="340" t="n"/>
      <c r="P305" s="341" t="n"/>
      <c r="Q305" s="339" t="n"/>
      <c r="R305" s="339" t="n"/>
      <c r="S305" s="341" t="n"/>
      <c r="T305" s="346" t="n"/>
      <c r="U305" s="341" t="n"/>
      <c r="V305" s="339" t="n"/>
      <c r="W305" s="339" t="n"/>
      <c r="X305" s="339" t="n"/>
      <c r="Y305" s="339" t="n"/>
      <c r="Z305" s="340" t="n"/>
      <c r="AA305" s="340" t="n"/>
      <c r="AB305" s="341" t="n"/>
      <c r="AC305" s="339" t="n"/>
      <c r="AD305" s="339" t="n"/>
      <c r="AE305" s="339" t="n"/>
      <c r="AF305" s="345">
        <f>SUM(T301:U304)*17/2</f>
        <v/>
      </c>
      <c r="AG305" s="340" t="n"/>
      <c r="AH305" s="340" t="n"/>
      <c r="AI305" s="341" t="n"/>
    </row>
    <row r="306" ht="20.1" customHeight="1" s="335">
      <c r="A306" s="358" t="n"/>
      <c r="C306" s="339" t="n">
        <v>1</v>
      </c>
      <c r="D306" s="340" t="n"/>
      <c r="E306" s="341" t="n"/>
      <c r="F306" s="344" t="inlineStr">
        <is>
          <t>VERONICA MEDRANO ARIAS</t>
        </is>
      </c>
      <c r="G306" s="344" t="inlineStr">
        <is>
          <t>CEDULAS DE IDENTIDAD</t>
        </is>
      </c>
      <c r="H306" s="341" t="n"/>
      <c r="I306" s="339" t="inlineStr">
        <is>
          <t>H5-P1</t>
        </is>
      </c>
      <c r="J306" s="339" t="n">
        <v>2505706</v>
      </c>
      <c r="K306" s="340" t="n"/>
      <c r="L306" s="341" t="n"/>
      <c r="M306" s="339" t="n">
        <v>2505708</v>
      </c>
      <c r="N306" s="339" t="n">
        <v>3</v>
      </c>
      <c r="O306" s="340" t="n"/>
      <c r="P306" s="341" t="n"/>
      <c r="Q306" s="339" t="n">
        <v>2505706</v>
      </c>
      <c r="R306" s="339" t="n">
        <v>2505708</v>
      </c>
      <c r="S306" s="341" t="n"/>
      <c r="T306" s="346" t="n">
        <v>3</v>
      </c>
      <c r="U306" s="341" t="n"/>
      <c r="V306" s="339" t="n"/>
      <c r="W306" s="339" t="n"/>
      <c r="X306" s="339" t="n"/>
      <c r="Y306" s="339" t="n"/>
      <c r="Z306" s="340" t="n"/>
      <c r="AA306" s="340" t="n"/>
      <c r="AB306" s="341" t="n"/>
      <c r="AC306" s="339" t="n"/>
      <c r="AD306" s="339" t="n"/>
      <c r="AE306" s="339" t="n"/>
      <c r="AF306" s="339" t="n">
        <v>3</v>
      </c>
      <c r="AG306" s="340" t="n"/>
      <c r="AH306" s="340" t="n"/>
      <c r="AI306" s="341" t="n"/>
    </row>
    <row r="307" ht="20.1" customHeight="1" s="335">
      <c r="A307" s="358" t="n"/>
      <c r="C307" s="339" t="n">
        <v>1</v>
      </c>
      <c r="D307" s="340" t="n"/>
      <c r="E307" s="341" t="n"/>
      <c r="F307" s="344" t="inlineStr">
        <is>
          <t>VERONICA MEDRANO ARIAS</t>
        </is>
      </c>
      <c r="G307" s="344" t="inlineStr">
        <is>
          <t>CEDULAS DE IDENTIDAD</t>
        </is>
      </c>
      <c r="H307" s="341" t="n"/>
      <c r="I307" s="339" t="inlineStr">
        <is>
          <t>H5-P1</t>
        </is>
      </c>
      <c r="J307" s="339" t="n">
        <v>2505913</v>
      </c>
      <c r="K307" s="340" t="n"/>
      <c r="L307" s="341" t="n"/>
      <c r="M307" s="339" t="n">
        <v>2505952</v>
      </c>
      <c r="N307" s="339" t="n">
        <v>40</v>
      </c>
      <c r="O307" s="340" t="n"/>
      <c r="P307" s="341" t="n"/>
      <c r="Q307" s="339" t="n">
        <v>2505913</v>
      </c>
      <c r="R307" s="339" t="n">
        <v>2505952</v>
      </c>
      <c r="S307" s="341" t="n"/>
      <c r="T307" s="346" t="n">
        <v>40</v>
      </c>
      <c r="U307" s="341" t="n"/>
      <c r="V307" s="339" t="n"/>
      <c r="W307" s="339" t="n"/>
      <c r="X307" s="339" t="n"/>
      <c r="Y307" s="339" t="n"/>
      <c r="Z307" s="340" t="n"/>
      <c r="AA307" s="340" t="n"/>
      <c r="AB307" s="341" t="n"/>
      <c r="AC307" s="339" t="n"/>
      <c r="AD307" s="339" t="n"/>
      <c r="AE307" s="339" t="n"/>
      <c r="AF307" s="339" t="n">
        <v>40</v>
      </c>
      <c r="AG307" s="340" t="n"/>
      <c r="AH307" s="340" t="n"/>
      <c r="AI307" s="341" t="n"/>
    </row>
    <row r="308" ht="20.1" customHeight="1" s="335">
      <c r="A308" s="358" t="n"/>
      <c r="C308" s="339" t="n">
        <v>1</v>
      </c>
      <c r="D308" s="340" t="n"/>
      <c r="E308" s="341" t="n"/>
      <c r="F308" s="344" t="inlineStr">
        <is>
          <t>VERONICA MEDRANO ARIAS</t>
        </is>
      </c>
      <c r="G308" s="344" t="inlineStr">
        <is>
          <t>CEDULAS DE IDENTIDAD</t>
        </is>
      </c>
      <c r="H308" s="341" t="n"/>
      <c r="I308" s="339" t="inlineStr">
        <is>
          <t>H5-P1</t>
        </is>
      </c>
      <c r="J308" s="339" t="n">
        <v>2607149</v>
      </c>
      <c r="K308" s="340" t="n"/>
      <c r="L308" s="341" t="n"/>
      <c r="M308" s="339" t="n">
        <v>2607175</v>
      </c>
      <c r="N308" s="339" t="n">
        <v>27</v>
      </c>
      <c r="O308" s="340" t="n"/>
      <c r="P308" s="341" t="n"/>
      <c r="Q308" s="339" t="n">
        <v>2607149</v>
      </c>
      <c r="R308" s="339" t="n">
        <v>2607175</v>
      </c>
      <c r="S308" s="341" t="n"/>
      <c r="T308" s="346" t="n">
        <v>27</v>
      </c>
      <c r="U308" s="341" t="n"/>
      <c r="V308" s="339" t="n"/>
      <c r="W308" s="339" t="n"/>
      <c r="X308" s="339" t="n"/>
      <c r="Y308" s="339" t="n"/>
      <c r="Z308" s="340" t="n"/>
      <c r="AA308" s="340" t="n"/>
      <c r="AB308" s="341" t="n"/>
      <c r="AC308" s="339" t="n"/>
      <c r="AD308" s="339" t="n"/>
      <c r="AE308" s="339" t="n"/>
      <c r="AF308" s="339" t="n">
        <v>27</v>
      </c>
      <c r="AG308" s="340" t="n"/>
      <c r="AH308" s="340" t="n"/>
      <c r="AI308" s="341" t="n"/>
    </row>
    <row r="309" ht="20.1" customHeight="1" s="335">
      <c r="A309" s="358" t="n"/>
      <c r="C309" s="339" t="n">
        <v>1</v>
      </c>
      <c r="D309" s="340" t="n"/>
      <c r="E309" s="341" t="n"/>
      <c r="F309" s="344" t="inlineStr">
        <is>
          <t>VERONICA MEDRANO ARIAS</t>
        </is>
      </c>
      <c r="G309" s="344" t="inlineStr">
        <is>
          <t>CEDULAS DE IDENTIDAD</t>
        </is>
      </c>
      <c r="H309" s="341" t="n"/>
      <c r="I309" s="339" t="inlineStr">
        <is>
          <t>H5-P1</t>
        </is>
      </c>
      <c r="J309" s="339" t="n">
        <v>2607176</v>
      </c>
      <c r="K309" s="340" t="n"/>
      <c r="L309" s="341" t="n"/>
      <c r="M309" s="339" t="n">
        <v>2607196</v>
      </c>
      <c r="N309" s="339" t="n">
        <v>21</v>
      </c>
      <c r="O309" s="340" t="n"/>
      <c r="P309" s="341" t="n"/>
      <c r="Q309" s="339" t="n"/>
      <c r="R309" s="339" t="n"/>
      <c r="S309" s="341" t="n"/>
      <c r="T309" s="346" t="n"/>
      <c r="U309" s="341" t="n"/>
      <c r="V309" s="339" t="n"/>
      <c r="W309" s="339" t="n"/>
      <c r="X309" s="339" t="n"/>
      <c r="Y309" s="339" t="n"/>
      <c r="Z309" s="340" t="n"/>
      <c r="AA309" s="340" t="n"/>
      <c r="AB309" s="341" t="n"/>
      <c r="AC309" s="339" t="n">
        <v>2607176</v>
      </c>
      <c r="AD309" s="339" t="n">
        <v>2607196</v>
      </c>
      <c r="AE309" s="339" t="n">
        <v>21</v>
      </c>
      <c r="AF309" s="339" t="n">
        <v>21</v>
      </c>
      <c r="AG309" s="340" t="n"/>
      <c r="AH309" s="340" t="n"/>
      <c r="AI309" s="341" t="n"/>
    </row>
    <row r="310" ht="20.1" customHeight="1" s="335">
      <c r="A310" s="358" t="n"/>
      <c r="C310" s="339" t="n">
        <v>1</v>
      </c>
      <c r="D310" s="340" t="n"/>
      <c r="E310" s="341" t="n"/>
      <c r="F310" s="344" t="inlineStr">
        <is>
          <t>VERONICA MEDRANO ARIAS</t>
        </is>
      </c>
      <c r="G310" s="344" t="inlineStr">
        <is>
          <t>LAMINAS PLASTICAS TIPO FUNDA -POUCHE</t>
        </is>
      </c>
      <c r="H310" s="341" t="n"/>
      <c r="I310" s="339" t="inlineStr">
        <is>
          <t>H5-P1</t>
        </is>
      </c>
      <c r="J310" s="339" t="n">
        <v>534563</v>
      </c>
      <c r="K310" s="340" t="n"/>
      <c r="L310" s="341" t="n"/>
      <c r="M310" s="339" t="n">
        <v>534565</v>
      </c>
      <c r="N310" s="339" t="n">
        <v>3</v>
      </c>
      <c r="O310" s="340" t="n"/>
      <c r="P310" s="341" t="n"/>
      <c r="Q310" s="339" t="n">
        <v>534563</v>
      </c>
      <c r="R310" s="339" t="n">
        <v>534565</v>
      </c>
      <c r="S310" s="341" t="n"/>
      <c r="T310" s="346" t="n">
        <v>3</v>
      </c>
      <c r="U310" s="341" t="n"/>
      <c r="V310" s="339" t="n"/>
      <c r="W310" s="339" t="n"/>
      <c r="X310" s="339" t="n"/>
      <c r="Y310" s="339" t="n"/>
      <c r="Z310" s="340" t="n"/>
      <c r="AA310" s="340" t="n"/>
      <c r="AB310" s="341" t="n"/>
      <c r="AC310" s="339" t="n"/>
      <c r="AD310" s="339" t="n"/>
      <c r="AE310" s="339" t="n"/>
      <c r="AF310" s="339" t="n">
        <v>3</v>
      </c>
      <c r="AG310" s="340" t="n"/>
      <c r="AH310" s="340" t="n"/>
      <c r="AI310" s="341" t="n"/>
    </row>
    <row r="311" ht="20.1" customHeight="1" s="335">
      <c r="A311" s="358" t="n"/>
      <c r="C311" s="339" t="n">
        <v>1</v>
      </c>
      <c r="D311" s="340" t="n"/>
      <c r="E311" s="341" t="n"/>
      <c r="F311" s="344" t="inlineStr">
        <is>
          <t>VERONICA MEDRANO ARIAS</t>
        </is>
      </c>
      <c r="G311" s="344" t="inlineStr">
        <is>
          <t>LAMINAS PLASTICAS TIPO FUNDA -POUCHE</t>
        </is>
      </c>
      <c r="H311" s="341" t="n"/>
      <c r="I311" s="339" t="inlineStr">
        <is>
          <t>H5-P1</t>
        </is>
      </c>
      <c r="J311" s="339" t="n">
        <v>534767</v>
      </c>
      <c r="K311" s="340" t="n"/>
      <c r="L311" s="341" t="n"/>
      <c r="M311" s="339" t="n">
        <v>534806</v>
      </c>
      <c r="N311" s="339" t="n">
        <v>40</v>
      </c>
      <c r="O311" s="340" t="n"/>
      <c r="P311" s="341" t="n"/>
      <c r="Q311" s="339" t="n">
        <v>534767</v>
      </c>
      <c r="R311" s="339" t="n">
        <v>534806</v>
      </c>
      <c r="S311" s="341" t="n"/>
      <c r="T311" s="346" t="n">
        <v>40</v>
      </c>
      <c r="U311" s="341" t="n"/>
      <c r="V311" s="339" t="n"/>
      <c r="W311" s="339" t="n"/>
      <c r="X311" s="339" t="n"/>
      <c r="Y311" s="339" t="n"/>
      <c r="Z311" s="340" t="n"/>
      <c r="AA311" s="340" t="n"/>
      <c r="AB311" s="341" t="n"/>
      <c r="AC311" s="339" t="n"/>
      <c r="AD311" s="339" t="n"/>
      <c r="AE311" s="339" t="n"/>
      <c r="AF311" s="339" t="n">
        <v>40</v>
      </c>
      <c r="AG311" s="340" t="n"/>
      <c r="AH311" s="340" t="n"/>
      <c r="AI311" s="341" t="n"/>
    </row>
    <row r="312" ht="20.1" customHeight="1" s="335">
      <c r="A312" s="358" t="n"/>
      <c r="C312" s="339" t="n">
        <v>1</v>
      </c>
      <c r="D312" s="340" t="n"/>
      <c r="E312" s="341" t="n"/>
      <c r="F312" s="344" t="inlineStr">
        <is>
          <t>VERONICA MEDRANO ARIAS</t>
        </is>
      </c>
      <c r="G312" s="344" t="inlineStr">
        <is>
          <t>LAMINAS PLASTICAS TIPO FUNDA -POUCHE</t>
        </is>
      </c>
      <c r="H312" s="341" t="n"/>
      <c r="I312" s="339" t="inlineStr">
        <is>
          <t>H5-P1</t>
        </is>
      </c>
      <c r="J312" s="339" t="n">
        <v>534893</v>
      </c>
      <c r="K312" s="340" t="n"/>
      <c r="L312" s="341" t="n"/>
      <c r="M312" s="339" t="n">
        <v>534900</v>
      </c>
      <c r="N312" s="339" t="n">
        <v>8</v>
      </c>
      <c r="O312" s="340" t="n"/>
      <c r="P312" s="341" t="n"/>
      <c r="Q312" s="339" t="n">
        <v>534893</v>
      </c>
      <c r="R312" s="339" t="n">
        <v>534900</v>
      </c>
      <c r="S312" s="341" t="n"/>
      <c r="T312" s="346" t="n">
        <v>8</v>
      </c>
      <c r="U312" s="341" t="n"/>
      <c r="V312" s="339" t="n"/>
      <c r="W312" s="339" t="n"/>
      <c r="X312" s="339" t="n"/>
      <c r="Y312" s="339" t="n"/>
      <c r="Z312" s="340" t="n"/>
      <c r="AA312" s="340" t="n"/>
      <c r="AB312" s="341" t="n"/>
      <c r="AC312" s="339" t="n"/>
      <c r="AD312" s="339" t="n"/>
      <c r="AE312" s="339" t="n"/>
      <c r="AF312" s="339" t="n">
        <v>8</v>
      </c>
      <c r="AG312" s="340" t="n"/>
      <c r="AH312" s="340" t="n"/>
      <c r="AI312" s="341" t="n"/>
    </row>
    <row r="313" ht="20.1" customHeight="1" s="335">
      <c r="A313" s="358" t="n"/>
      <c r="C313" s="339" t="n">
        <v>1</v>
      </c>
      <c r="D313" s="340" t="n"/>
      <c r="E313" s="341" t="n"/>
      <c r="F313" s="344" t="inlineStr">
        <is>
          <t>VERONICA MEDRANO ARIAS</t>
        </is>
      </c>
      <c r="G313" s="344" t="inlineStr">
        <is>
          <t>LAMINAS PLASTICAS TIPO FUNDA -POUCHE</t>
        </is>
      </c>
      <c r="H313" s="341" t="n"/>
      <c r="I313" s="339" t="inlineStr">
        <is>
          <t>H5-P1</t>
        </is>
      </c>
      <c r="J313" s="339" t="n">
        <v>647901</v>
      </c>
      <c r="K313" s="340" t="n"/>
      <c r="L313" s="341" t="n"/>
      <c r="M313" s="339" t="n">
        <v>647915</v>
      </c>
      <c r="N313" s="339" t="n">
        <v>15</v>
      </c>
      <c r="O313" s="340" t="n"/>
      <c r="P313" s="341" t="n"/>
      <c r="Q313" s="339" t="n">
        <v>647901</v>
      </c>
      <c r="R313" s="339" t="n">
        <v>647915</v>
      </c>
      <c r="S313" s="341" t="n"/>
      <c r="T313" s="346" t="n">
        <v>15</v>
      </c>
      <c r="U313" s="341" t="n"/>
      <c r="V313" s="339" t="n"/>
      <c r="W313" s="339" t="n"/>
      <c r="X313" s="339" t="n"/>
      <c r="Y313" s="339" t="n"/>
      <c r="Z313" s="340" t="n"/>
      <c r="AA313" s="340" t="n"/>
      <c r="AB313" s="341" t="n"/>
      <c r="AC313" s="339" t="n"/>
      <c r="AD313" s="339" t="n"/>
      <c r="AE313" s="339" t="n"/>
      <c r="AF313" s="339" t="n">
        <v>15</v>
      </c>
      <c r="AG313" s="340" t="n"/>
      <c r="AH313" s="340" t="n"/>
      <c r="AI313" s="341" t="n"/>
    </row>
    <row r="314" ht="20.1" customHeight="1" s="335">
      <c r="A314" s="358" t="n"/>
      <c r="C314" s="339" t="n">
        <v>1</v>
      </c>
      <c r="D314" s="340" t="n"/>
      <c r="E314" s="341" t="n"/>
      <c r="F314" s="344" t="inlineStr">
        <is>
          <t>VERONICA MEDRANO ARIAS</t>
        </is>
      </c>
      <c r="G314" s="344" t="inlineStr">
        <is>
          <t>LAMINAS PLASTICAS TIPO FUNDA -POUCHE</t>
        </is>
      </c>
      <c r="H314" s="341" t="n"/>
      <c r="I314" s="339" t="inlineStr">
        <is>
          <t>H5-P1</t>
        </is>
      </c>
      <c r="J314" s="339" t="n">
        <v>647916</v>
      </c>
      <c r="K314" s="340" t="n"/>
      <c r="L314" s="341" t="n"/>
      <c r="M314" s="339" t="n">
        <v>647916</v>
      </c>
      <c r="N314" s="339" t="n">
        <v>1</v>
      </c>
      <c r="O314" s="340" t="n"/>
      <c r="P314" s="341" t="n"/>
      <c r="Q314" s="339" t="n"/>
      <c r="R314" s="339" t="n"/>
      <c r="S314" s="341" t="n"/>
      <c r="T314" s="346" t="n"/>
      <c r="U314" s="341" t="n"/>
      <c r="V314" s="339" t="n"/>
      <c r="W314" s="339" t="n"/>
      <c r="X314" s="339" t="n"/>
      <c r="Y314" s="339" t="n"/>
      <c r="Z314" s="340" t="n"/>
      <c r="AA314" s="340" t="n"/>
      <c r="AB314" s="341" t="n"/>
      <c r="AC314" s="339" t="n">
        <v>647916</v>
      </c>
      <c r="AD314" s="339" t="n">
        <v>647916</v>
      </c>
      <c r="AE314" s="339" t="n">
        <v>1</v>
      </c>
      <c r="AF314" s="339" t="n">
        <v>1</v>
      </c>
      <c r="AG314" s="340" t="n"/>
      <c r="AH314" s="340" t="n"/>
      <c r="AI314" s="341" t="n"/>
    </row>
    <row r="315" ht="20.1" customHeight="1" s="335">
      <c r="A315" s="358" t="n"/>
      <c r="C315" s="339" t="n">
        <v>1</v>
      </c>
      <c r="D315" s="340" t="n"/>
      <c r="E315" s="341" t="n"/>
      <c r="F315" s="344" t="inlineStr">
        <is>
          <t>VERONICA MEDRANO ARIAS</t>
        </is>
      </c>
      <c r="G315" s="344" t="inlineStr">
        <is>
          <t>LAMINAS PLASTICAS TIPO FUNDA -POUCHE</t>
        </is>
      </c>
      <c r="H315" s="341" t="n"/>
      <c r="I315" s="339" t="inlineStr">
        <is>
          <t>H5-P1</t>
        </is>
      </c>
      <c r="J315" s="339" t="n">
        <v>647917</v>
      </c>
      <c r="K315" s="340" t="n"/>
      <c r="L315" s="341" t="n"/>
      <c r="M315" s="339" t="n">
        <v>647920</v>
      </c>
      <c r="N315" s="339" t="n">
        <v>4</v>
      </c>
      <c r="O315" s="340" t="n"/>
      <c r="P315" s="341" t="n"/>
      <c r="Q315" s="339" t="n">
        <v>647917</v>
      </c>
      <c r="R315" s="339" t="n">
        <v>647920</v>
      </c>
      <c r="S315" s="341" t="n"/>
      <c r="T315" s="346" t="n">
        <v>4</v>
      </c>
      <c r="U315" s="341" t="n"/>
      <c r="V315" s="339" t="n"/>
      <c r="W315" s="339" t="n"/>
      <c r="X315" s="339" t="n"/>
      <c r="Y315" s="339" t="n"/>
      <c r="Z315" s="340" t="n"/>
      <c r="AA315" s="340" t="n"/>
      <c r="AB315" s="341" t="n"/>
      <c r="AC315" s="339" t="n"/>
      <c r="AD315" s="339" t="n"/>
      <c r="AE315" s="339" t="n"/>
      <c r="AF315" s="339" t="n">
        <v>4</v>
      </c>
      <c r="AG315" s="340" t="n"/>
      <c r="AH315" s="340" t="n"/>
      <c r="AI315" s="341" t="n"/>
    </row>
    <row r="316" ht="20.1" customHeight="1" s="335">
      <c r="A316" s="358" t="n"/>
      <c r="C316" s="339" t="n">
        <v>1</v>
      </c>
      <c r="D316" s="340" t="n"/>
      <c r="E316" s="341" t="n"/>
      <c r="F316" s="344" t="inlineStr">
        <is>
          <t>VERONICA MEDRANO ARIAS</t>
        </is>
      </c>
      <c r="G316" s="344" t="inlineStr">
        <is>
          <t>LAMINAS PLASTICAS TIPO FUNDA -POUCHE</t>
        </is>
      </c>
      <c r="H316" s="341" t="n"/>
      <c r="I316" s="339" t="inlineStr">
        <is>
          <t>H5-P1</t>
        </is>
      </c>
      <c r="J316" s="339" t="n">
        <v>647921</v>
      </c>
      <c r="K316" s="340" t="n"/>
      <c r="L316" s="341" t="n"/>
      <c r="M316" s="339" t="n">
        <v>647940</v>
      </c>
      <c r="N316" s="339" t="n">
        <v>20</v>
      </c>
      <c r="O316" s="340" t="n"/>
      <c r="P316" s="341" t="n"/>
      <c r="Q316" s="339" t="n"/>
      <c r="R316" s="339" t="n"/>
      <c r="S316" s="341" t="n"/>
      <c r="T316" s="346" t="n"/>
      <c r="U316" s="341" t="n"/>
      <c r="V316" s="339" t="n"/>
      <c r="W316" s="339" t="n"/>
      <c r="X316" s="339" t="n"/>
      <c r="Y316" s="339" t="n"/>
      <c r="Z316" s="340" t="n"/>
      <c r="AA316" s="340" t="n"/>
      <c r="AB316" s="341" t="n"/>
      <c r="AC316" s="339" t="n">
        <v>647921</v>
      </c>
      <c r="AD316" s="339" t="n">
        <v>647940</v>
      </c>
      <c r="AE316" s="339" t="n">
        <v>20</v>
      </c>
      <c r="AF316" s="339" t="n">
        <v>20</v>
      </c>
      <c r="AG316" s="340" t="n"/>
      <c r="AH316" s="340" t="n"/>
      <c r="AI316" s="341" t="n"/>
    </row>
    <row r="317" ht="20.1" customHeight="1" s="335">
      <c r="A317" s="358" t="n"/>
      <c r="C317" s="339" t="n"/>
      <c r="D317" s="340" t="n"/>
      <c r="E317" s="341" t="n"/>
      <c r="F317" s="344" t="n"/>
      <c r="G317" s="344" t="n"/>
      <c r="H317" s="341" t="n"/>
      <c r="I317" s="339" t="n"/>
      <c r="J317" s="339" t="n"/>
      <c r="K317" s="340" t="n"/>
      <c r="L317" s="341" t="n"/>
      <c r="M317" s="339" t="n"/>
      <c r="N317" s="339" t="n"/>
      <c r="O317" s="340" t="n"/>
      <c r="P317" s="341" t="n"/>
      <c r="Q317" s="339" t="n"/>
      <c r="R317" s="339" t="n"/>
      <c r="S317" s="341" t="n"/>
      <c r="T317" s="346" t="n"/>
      <c r="U317" s="341" t="n"/>
      <c r="V317" s="339" t="n"/>
      <c r="W317" s="339" t="n"/>
      <c r="X317" s="339" t="n"/>
      <c r="Y317" s="339" t="n"/>
      <c r="Z317" s="340" t="n"/>
      <c r="AA317" s="340" t="n"/>
      <c r="AB317" s="341" t="n"/>
      <c r="AC317" s="339" t="n"/>
      <c r="AD317" s="339" t="n"/>
      <c r="AE317" s="339" t="n"/>
      <c r="AF317" s="345">
        <f>SUM(T306:U316)*17/2</f>
        <v/>
      </c>
      <c r="AG317" s="340" t="n"/>
      <c r="AH317" s="340" t="n"/>
      <c r="AI317" s="341" t="n"/>
    </row>
    <row r="318" ht="20.1" customHeight="1" s="335">
      <c r="A318" s="358" t="n"/>
      <c r="C318" s="339" t="n">
        <v>6</v>
      </c>
      <c r="D318" s="340" t="n"/>
      <c r="E318" s="341" t="n"/>
      <c r="F318" s="344" t="inlineStr">
        <is>
          <t>YANINE MARISEL FRANCO OVANDO</t>
        </is>
      </c>
      <c r="G318" s="344" t="inlineStr">
        <is>
          <t>CEDULAS DE IDENTIDAD</t>
        </is>
      </c>
      <c r="H318" s="341" t="n"/>
      <c r="I318" s="339" t="inlineStr">
        <is>
          <t>H5-P1</t>
        </is>
      </c>
      <c r="J318" s="339" t="n">
        <v>2505821</v>
      </c>
      <c r="K318" s="340" t="n"/>
      <c r="L318" s="341" t="n"/>
      <c r="M318" s="339" t="n">
        <v>2505841</v>
      </c>
      <c r="N318" s="339" t="n">
        <v>21</v>
      </c>
      <c r="O318" s="340" t="n"/>
      <c r="P318" s="341" t="n"/>
      <c r="Q318" s="339" t="n">
        <v>2505821</v>
      </c>
      <c r="R318" s="339" t="n">
        <v>2505841</v>
      </c>
      <c r="S318" s="341" t="n"/>
      <c r="T318" s="346" t="n">
        <v>21</v>
      </c>
      <c r="U318" s="341" t="n"/>
      <c r="V318" s="339" t="n"/>
      <c r="W318" s="339" t="n"/>
      <c r="X318" s="339" t="n"/>
      <c r="Y318" s="339" t="n"/>
      <c r="Z318" s="340" t="n"/>
      <c r="AA318" s="340" t="n"/>
      <c r="AB318" s="341" t="n"/>
      <c r="AC318" s="339" t="n"/>
      <c r="AD318" s="339" t="n"/>
      <c r="AE318" s="339" t="n"/>
      <c r="AF318" s="339" t="n">
        <v>21</v>
      </c>
      <c r="AG318" s="340" t="n"/>
      <c r="AH318" s="340" t="n"/>
      <c r="AI318" s="341" t="n"/>
    </row>
    <row r="319" ht="20.1" customHeight="1" s="335">
      <c r="A319" s="358" t="n"/>
      <c r="C319" s="339" t="n">
        <v>6</v>
      </c>
      <c r="D319" s="340" t="n"/>
      <c r="E319" s="341" t="n"/>
      <c r="F319" s="344" t="inlineStr">
        <is>
          <t>YANINE MARISEL FRANCO OVANDO</t>
        </is>
      </c>
      <c r="G319" s="344" t="inlineStr">
        <is>
          <t>CEDULAS DE IDENTIDAD</t>
        </is>
      </c>
      <c r="H319" s="341" t="n"/>
      <c r="I319" s="339" t="inlineStr">
        <is>
          <t>H5-P1</t>
        </is>
      </c>
      <c r="J319" s="339" t="n">
        <v>2505842</v>
      </c>
      <c r="K319" s="340" t="n"/>
      <c r="L319" s="341" t="n"/>
      <c r="M319" s="339" t="n">
        <v>2505842</v>
      </c>
      <c r="N319" s="339" t="n">
        <v>1</v>
      </c>
      <c r="O319" s="340" t="n"/>
      <c r="P319" s="341" t="n"/>
      <c r="Q319" s="339" t="n"/>
      <c r="R319" s="339" t="n"/>
      <c r="S319" s="341" t="n"/>
      <c r="T319" s="346" t="n"/>
      <c r="U319" s="341" t="n"/>
      <c r="V319" s="339" t="n">
        <v>2505842</v>
      </c>
      <c r="W319" s="339" t="n">
        <v>2505842</v>
      </c>
      <c r="X319" s="339" t="n">
        <v>1</v>
      </c>
      <c r="Y319" s="339" t="inlineStr">
        <is>
          <t>ERROR DE PLASTIFICADORA</t>
        </is>
      </c>
      <c r="Z319" s="340" t="n"/>
      <c r="AA319" s="340" t="n"/>
      <c r="AB319" s="341" t="n"/>
      <c r="AC319" s="339" t="n"/>
      <c r="AD319" s="339" t="n"/>
      <c r="AE319" s="339" t="n"/>
      <c r="AF319" s="339" t="n">
        <v>1</v>
      </c>
      <c r="AG319" s="340" t="n"/>
      <c r="AH319" s="340" t="n"/>
      <c r="AI319" s="341" t="n"/>
    </row>
    <row r="320" ht="20.1" customHeight="1" s="335">
      <c r="A320" s="358" t="n"/>
      <c r="C320" s="339" t="n">
        <v>6</v>
      </c>
      <c r="D320" s="340" t="n"/>
      <c r="E320" s="341" t="n"/>
      <c r="F320" s="344" t="inlineStr">
        <is>
          <t>YANINE MARISEL FRANCO OVANDO</t>
        </is>
      </c>
      <c r="G320" s="344" t="inlineStr">
        <is>
          <t>CEDULAS DE IDENTIDAD</t>
        </is>
      </c>
      <c r="H320" s="341" t="n"/>
      <c r="I320" s="339" t="inlineStr">
        <is>
          <t>H5-P1</t>
        </is>
      </c>
      <c r="J320" s="339" t="n">
        <v>2505843</v>
      </c>
      <c r="K320" s="340" t="n"/>
      <c r="L320" s="341" t="n"/>
      <c r="M320" s="339" t="n">
        <v>2505852</v>
      </c>
      <c r="N320" s="339" t="n">
        <v>10</v>
      </c>
      <c r="O320" s="340" t="n"/>
      <c r="P320" s="341" t="n"/>
      <c r="Q320" s="339" t="n">
        <v>2505843</v>
      </c>
      <c r="R320" s="339" t="n">
        <v>2505852</v>
      </c>
      <c r="S320" s="341" t="n"/>
      <c r="T320" s="346" t="n">
        <v>10</v>
      </c>
      <c r="U320" s="341" t="n"/>
      <c r="V320" s="339" t="n"/>
      <c r="W320" s="339" t="n"/>
      <c r="X320" s="339" t="n"/>
      <c r="Y320" s="339" t="n"/>
      <c r="Z320" s="340" t="n"/>
      <c r="AA320" s="340" t="n"/>
      <c r="AB320" s="341" t="n"/>
      <c r="AC320" s="339" t="n"/>
      <c r="AD320" s="339" t="n"/>
      <c r="AE320" s="339" t="n"/>
      <c r="AF320" s="339" t="n">
        <v>10</v>
      </c>
      <c r="AG320" s="340" t="n"/>
      <c r="AH320" s="340" t="n"/>
      <c r="AI320" s="341" t="n"/>
    </row>
    <row r="321" ht="20.1" customHeight="1" s="335">
      <c r="A321" s="358" t="n"/>
      <c r="C321" s="339" t="n">
        <v>6</v>
      </c>
      <c r="D321" s="340" t="n"/>
      <c r="E321" s="341" t="n"/>
      <c r="F321" s="344" t="inlineStr">
        <is>
          <t>YANINE MARISEL FRANCO OVANDO</t>
        </is>
      </c>
      <c r="G321" s="344" t="inlineStr">
        <is>
          <t>CEDULAS DE IDENTIDAD</t>
        </is>
      </c>
      <c r="H321" s="341" t="n"/>
      <c r="I321" s="339" t="inlineStr">
        <is>
          <t>H5-P1</t>
        </is>
      </c>
      <c r="J321" s="339" t="n">
        <v>2607101</v>
      </c>
      <c r="K321" s="340" t="n"/>
      <c r="L321" s="341" t="n"/>
      <c r="M321" s="339" t="n">
        <v>2607135</v>
      </c>
      <c r="N321" s="339" t="n">
        <v>35</v>
      </c>
      <c r="O321" s="340" t="n"/>
      <c r="P321" s="341" t="n"/>
      <c r="Q321" s="339" t="n">
        <v>2607101</v>
      </c>
      <c r="R321" s="339" t="n">
        <v>2607135</v>
      </c>
      <c r="S321" s="341" t="n"/>
      <c r="T321" s="346" t="n">
        <v>35</v>
      </c>
      <c r="U321" s="341" t="n"/>
      <c r="V321" s="339" t="n"/>
      <c r="W321" s="339" t="n"/>
      <c r="X321" s="339" t="n"/>
      <c r="Y321" s="339" t="n"/>
      <c r="Z321" s="340" t="n"/>
      <c r="AA321" s="340" t="n"/>
      <c r="AB321" s="341" t="n"/>
      <c r="AC321" s="339" t="n"/>
      <c r="AD321" s="339" t="n"/>
      <c r="AE321" s="339" t="n"/>
      <c r="AF321" s="339" t="n">
        <v>35</v>
      </c>
      <c r="AG321" s="340" t="n"/>
      <c r="AH321" s="340" t="n"/>
      <c r="AI321" s="341" t="n"/>
    </row>
    <row r="322" ht="20.1" customHeight="1" s="335">
      <c r="A322" s="358" t="n"/>
      <c r="C322" s="339" t="n">
        <v>6</v>
      </c>
      <c r="D322" s="340" t="n"/>
      <c r="E322" s="341" t="n"/>
      <c r="F322" s="344" t="inlineStr">
        <is>
          <t>YANINE MARISEL FRANCO OVANDO</t>
        </is>
      </c>
      <c r="G322" s="344" t="inlineStr">
        <is>
          <t>CEDULAS DE IDENTIDAD</t>
        </is>
      </c>
      <c r="H322" s="341" t="n"/>
      <c r="I322" s="339" t="inlineStr">
        <is>
          <t>H5-P1</t>
        </is>
      </c>
      <c r="J322" s="339" t="n">
        <v>2607136</v>
      </c>
      <c r="K322" s="340" t="n"/>
      <c r="L322" s="341" t="n"/>
      <c r="M322" s="339" t="n">
        <v>2607148</v>
      </c>
      <c r="N322" s="339" t="n">
        <v>13</v>
      </c>
      <c r="O322" s="340" t="n"/>
      <c r="P322" s="341" t="n"/>
      <c r="Q322" s="339" t="n"/>
      <c r="R322" s="339" t="n"/>
      <c r="S322" s="341" t="n"/>
      <c r="T322" s="346" t="n"/>
      <c r="U322" s="341" t="n"/>
      <c r="V322" s="339" t="n"/>
      <c r="W322" s="339" t="n"/>
      <c r="X322" s="339" t="n"/>
      <c r="Y322" s="339" t="n"/>
      <c r="Z322" s="340" t="n"/>
      <c r="AA322" s="340" t="n"/>
      <c r="AB322" s="341" t="n"/>
      <c r="AC322" s="339" t="n">
        <v>2607136</v>
      </c>
      <c r="AD322" s="339" t="n">
        <v>2607148</v>
      </c>
      <c r="AE322" s="339" t="n">
        <v>13</v>
      </c>
      <c r="AF322" s="339" t="n">
        <v>13</v>
      </c>
      <c r="AG322" s="340" t="n"/>
      <c r="AH322" s="340" t="n"/>
      <c r="AI322" s="341" t="n"/>
    </row>
    <row r="323" ht="20.1" customHeight="1" s="335">
      <c r="A323" s="358" t="n"/>
      <c r="C323" s="339" t="n">
        <v>6</v>
      </c>
      <c r="D323" s="340" t="n"/>
      <c r="E323" s="341" t="n"/>
      <c r="F323" s="344" t="inlineStr">
        <is>
          <t>YANINE MARISEL FRANCO OVANDO</t>
        </is>
      </c>
      <c r="G323" s="344" t="inlineStr">
        <is>
          <t>LAMINAS PLASTICAS TIPO FUNDA -POUCHE</t>
        </is>
      </c>
      <c r="H323" s="341" t="n"/>
      <c r="I323" s="339" t="inlineStr">
        <is>
          <t>H5-P1</t>
        </is>
      </c>
      <c r="J323" s="339" t="n">
        <v>534381</v>
      </c>
      <c r="K323" s="340" t="n"/>
      <c r="L323" s="341" t="n"/>
      <c r="M323" s="339" t="n">
        <v>534386</v>
      </c>
      <c r="N323" s="339" t="n">
        <v>6</v>
      </c>
      <c r="O323" s="340" t="n"/>
      <c r="P323" s="341" t="n"/>
      <c r="Q323" s="339" t="n">
        <v>534381</v>
      </c>
      <c r="R323" s="339" t="n">
        <v>534386</v>
      </c>
      <c r="S323" s="341" t="n"/>
      <c r="T323" s="346" t="n">
        <v>6</v>
      </c>
      <c r="U323" s="341" t="n"/>
      <c r="V323" s="339" t="n"/>
      <c r="W323" s="339" t="n"/>
      <c r="X323" s="339" t="n"/>
      <c r="Y323" s="339" t="n"/>
      <c r="Z323" s="340" t="n"/>
      <c r="AA323" s="340" t="n"/>
      <c r="AB323" s="341" t="n"/>
      <c r="AC323" s="339" t="n"/>
      <c r="AD323" s="339" t="n"/>
      <c r="AE323" s="339" t="n"/>
      <c r="AF323" s="339" t="n">
        <v>6</v>
      </c>
      <c r="AG323" s="340" t="n"/>
      <c r="AH323" s="340" t="n"/>
      <c r="AI323" s="341" t="n"/>
    </row>
    <row r="324" ht="20.1" customHeight="1" s="335">
      <c r="A324" s="358" t="n"/>
      <c r="C324" s="339" t="n">
        <v>6</v>
      </c>
      <c r="D324" s="340" t="n"/>
      <c r="E324" s="341" t="n"/>
      <c r="F324" s="344" t="inlineStr">
        <is>
          <t>YANINE MARISEL FRANCO OVANDO</t>
        </is>
      </c>
      <c r="G324" s="344" t="inlineStr">
        <is>
          <t>LAMINAS PLASTICAS TIPO FUNDA -POUCHE</t>
        </is>
      </c>
      <c r="H324" s="341" t="n"/>
      <c r="I324" s="339" t="inlineStr">
        <is>
          <t>H5-P1</t>
        </is>
      </c>
      <c r="J324" s="339" t="n">
        <v>534676</v>
      </c>
      <c r="K324" s="340" t="n"/>
      <c r="L324" s="341" t="n"/>
      <c r="M324" s="339" t="n">
        <v>534690</v>
      </c>
      <c r="N324" s="339" t="n">
        <v>15</v>
      </c>
      <c r="O324" s="340" t="n"/>
      <c r="P324" s="341" t="n"/>
      <c r="Q324" s="339" t="n">
        <v>534676</v>
      </c>
      <c r="R324" s="339" t="n">
        <v>534690</v>
      </c>
      <c r="S324" s="341" t="n"/>
      <c r="T324" s="346" t="n">
        <v>15</v>
      </c>
      <c r="U324" s="341" t="n"/>
      <c r="V324" s="339" t="n"/>
      <c r="W324" s="339" t="n"/>
      <c r="X324" s="339" t="n"/>
      <c r="Y324" s="339" t="n"/>
      <c r="Z324" s="340" t="n"/>
      <c r="AA324" s="340" t="n"/>
      <c r="AB324" s="341" t="n"/>
      <c r="AC324" s="339" t="n"/>
      <c r="AD324" s="339" t="n"/>
      <c r="AE324" s="339" t="n"/>
      <c r="AF324" s="339" t="n">
        <v>15</v>
      </c>
      <c r="AG324" s="340" t="n"/>
      <c r="AH324" s="340" t="n"/>
      <c r="AI324" s="341" t="n"/>
    </row>
    <row r="325" ht="20.1" customHeight="1" s="335">
      <c r="A325" s="358" t="n"/>
      <c r="C325" s="339" t="n">
        <v>6</v>
      </c>
      <c r="D325" s="340" t="n"/>
      <c r="E325" s="341" t="n"/>
      <c r="F325" s="344" t="inlineStr">
        <is>
          <t>YANINE MARISEL FRANCO OVANDO</t>
        </is>
      </c>
      <c r="G325" s="344" t="inlineStr">
        <is>
          <t>LAMINAS PLASTICAS TIPO FUNDA -POUCHE</t>
        </is>
      </c>
      <c r="H325" s="341" t="n"/>
      <c r="I325" s="339" t="inlineStr">
        <is>
          <t>H5-P1</t>
        </is>
      </c>
      <c r="J325" s="339" t="n">
        <v>534691</v>
      </c>
      <c r="K325" s="340" t="n"/>
      <c r="L325" s="341" t="n"/>
      <c r="M325" s="339" t="n">
        <v>534691</v>
      </c>
      <c r="N325" s="339" t="n">
        <v>1</v>
      </c>
      <c r="O325" s="340" t="n"/>
      <c r="P325" s="341" t="n"/>
      <c r="Q325" s="339" t="n"/>
      <c r="R325" s="339" t="n"/>
      <c r="S325" s="341" t="n"/>
      <c r="T325" s="346" t="n"/>
      <c r="U325" s="341" t="n"/>
      <c r="V325" s="339" t="n">
        <v>534691</v>
      </c>
      <c r="W325" s="339" t="n">
        <v>534691</v>
      </c>
      <c r="X325" s="339" t="n">
        <v>1</v>
      </c>
      <c r="Y325" s="339" t="inlineStr">
        <is>
          <t>ERROR DE PLASTIFICADORA</t>
        </is>
      </c>
      <c r="Z325" s="340" t="n"/>
      <c r="AA325" s="340" t="n"/>
      <c r="AB325" s="341" t="n"/>
      <c r="AC325" s="339" t="n"/>
      <c r="AD325" s="339" t="n"/>
      <c r="AE325" s="339" t="n"/>
      <c r="AF325" s="339" t="n">
        <v>1</v>
      </c>
      <c r="AG325" s="340" t="n"/>
      <c r="AH325" s="340" t="n"/>
      <c r="AI325" s="341" t="n"/>
    </row>
    <row r="326" ht="20.1" customHeight="1" s="335">
      <c r="A326" s="358" t="n"/>
      <c r="C326" s="339" t="n">
        <v>6</v>
      </c>
      <c r="D326" s="340" t="n"/>
      <c r="E326" s="341" t="n"/>
      <c r="F326" s="344" t="inlineStr">
        <is>
          <t>YANINE MARISEL FRANCO OVANDO</t>
        </is>
      </c>
      <c r="G326" s="344" t="inlineStr">
        <is>
          <t>LAMINAS PLASTICAS TIPO FUNDA -POUCHE</t>
        </is>
      </c>
      <c r="H326" s="341" t="n"/>
      <c r="I326" s="339" t="inlineStr">
        <is>
          <t>H5-P1</t>
        </is>
      </c>
      <c r="J326" s="339" t="n">
        <v>534692</v>
      </c>
      <c r="K326" s="340" t="n"/>
      <c r="L326" s="341" t="n"/>
      <c r="M326" s="339" t="n">
        <v>534706</v>
      </c>
      <c r="N326" s="339" t="n">
        <v>15</v>
      </c>
      <c r="O326" s="340" t="n"/>
      <c r="P326" s="341" t="n"/>
      <c r="Q326" s="339" t="n">
        <v>534692</v>
      </c>
      <c r="R326" s="339" t="n">
        <v>534706</v>
      </c>
      <c r="S326" s="341" t="n"/>
      <c r="T326" s="346" t="n">
        <v>15</v>
      </c>
      <c r="U326" s="341" t="n"/>
      <c r="V326" s="339" t="n"/>
      <c r="W326" s="339" t="n"/>
      <c r="X326" s="339" t="n"/>
      <c r="Y326" s="339" t="n"/>
      <c r="Z326" s="340" t="n"/>
      <c r="AA326" s="340" t="n"/>
      <c r="AB326" s="341" t="n"/>
      <c r="AC326" s="339" t="n"/>
      <c r="AD326" s="339" t="n"/>
      <c r="AE326" s="339" t="n"/>
      <c r="AF326" s="339" t="n">
        <v>15</v>
      </c>
      <c r="AG326" s="340" t="n"/>
      <c r="AH326" s="340" t="n"/>
      <c r="AI326" s="341" t="n"/>
    </row>
    <row r="327" ht="20.1" customHeight="1" s="335">
      <c r="A327" s="358" t="n"/>
      <c r="C327" s="339" t="n">
        <v>6</v>
      </c>
      <c r="D327" s="340" t="n"/>
      <c r="E327" s="341" t="n"/>
      <c r="F327" s="344" t="inlineStr">
        <is>
          <t>YANINE MARISEL FRANCO OVANDO</t>
        </is>
      </c>
      <c r="G327" s="344" t="inlineStr">
        <is>
          <t>LAMINAS PLASTICAS TIPO FUNDA -POUCHE</t>
        </is>
      </c>
      <c r="H327" s="341" t="n"/>
      <c r="I327" s="339" t="inlineStr">
        <is>
          <t>H5-P1</t>
        </is>
      </c>
      <c r="J327" s="339" t="n">
        <v>534851</v>
      </c>
      <c r="K327" s="340" t="n"/>
      <c r="L327" s="341" t="n"/>
      <c r="M327" s="339" t="n">
        <v>534880</v>
      </c>
      <c r="N327" s="339" t="n">
        <v>30</v>
      </c>
      <c r="O327" s="340" t="n"/>
      <c r="P327" s="341" t="n"/>
      <c r="Q327" s="339" t="n">
        <v>534851</v>
      </c>
      <c r="R327" s="339" t="n">
        <v>534880</v>
      </c>
      <c r="S327" s="341" t="n"/>
      <c r="T327" s="346" t="n">
        <v>30</v>
      </c>
      <c r="U327" s="341" t="n"/>
      <c r="V327" s="339" t="n"/>
      <c r="W327" s="339" t="n"/>
      <c r="X327" s="339" t="n"/>
      <c r="Y327" s="339" t="n"/>
      <c r="Z327" s="340" t="n"/>
      <c r="AA327" s="340" t="n"/>
      <c r="AB327" s="341" t="n"/>
      <c r="AC327" s="339" t="n"/>
      <c r="AD327" s="339" t="n"/>
      <c r="AE327" s="339" t="n"/>
      <c r="AF327" s="339" t="n">
        <v>30</v>
      </c>
      <c r="AG327" s="340" t="n"/>
      <c r="AH327" s="340" t="n"/>
      <c r="AI327" s="341" t="n"/>
    </row>
    <row r="328" ht="20.1" customHeight="1" s="335">
      <c r="A328" s="358" t="n"/>
      <c r="C328" s="339" t="n">
        <v>6</v>
      </c>
      <c r="D328" s="340" t="n"/>
      <c r="E328" s="341" t="n"/>
      <c r="F328" s="344" t="inlineStr">
        <is>
          <t>YANINE MARISEL FRANCO OVANDO</t>
        </is>
      </c>
      <c r="G328" s="344" t="inlineStr">
        <is>
          <t>LAMINAS PLASTICAS TIPO FUNDA -POUCHE</t>
        </is>
      </c>
      <c r="H328" s="341" t="n"/>
      <c r="I328" s="339" t="inlineStr">
        <is>
          <t>H5-P1</t>
        </is>
      </c>
      <c r="J328" s="339" t="n">
        <v>534881</v>
      </c>
      <c r="K328" s="340" t="n"/>
      <c r="L328" s="341" t="n"/>
      <c r="M328" s="339" t="n">
        <v>534892</v>
      </c>
      <c r="N328" s="339" t="n">
        <v>12</v>
      </c>
      <c r="O328" s="340" t="n"/>
      <c r="P328" s="341" t="n"/>
      <c r="Q328" s="339" t="n"/>
      <c r="R328" s="339" t="n"/>
      <c r="S328" s="341" t="n"/>
      <c r="T328" s="346" t="n"/>
      <c r="U328" s="341" t="n"/>
      <c r="V328" s="339" t="n"/>
      <c r="W328" s="339" t="n"/>
      <c r="X328" s="339" t="n"/>
      <c r="Y328" s="339" t="n"/>
      <c r="Z328" s="340" t="n"/>
      <c r="AA328" s="340" t="n"/>
      <c r="AB328" s="341" t="n"/>
      <c r="AC328" s="339" t="n">
        <v>534881</v>
      </c>
      <c r="AD328" s="339" t="n">
        <v>534892</v>
      </c>
      <c r="AE328" s="339" t="n">
        <v>12</v>
      </c>
      <c r="AF328" s="339" t="n">
        <v>12</v>
      </c>
      <c r="AG328" s="340" t="n"/>
      <c r="AH328" s="340" t="n"/>
      <c r="AI328" s="341" t="n"/>
    </row>
    <row r="329" ht="20.1" customHeight="1" s="335">
      <c r="A329" s="359" t="n"/>
      <c r="C329" s="339" t="n"/>
      <c r="D329" s="340" t="n"/>
      <c r="E329" s="341" t="n"/>
      <c r="F329" s="344" t="n"/>
      <c r="G329" s="344" t="n"/>
      <c r="H329" s="341" t="n"/>
      <c r="I329" s="339" t="n"/>
      <c r="J329" s="339" t="n"/>
      <c r="K329" s="340" t="n"/>
      <c r="L329" s="341" t="n"/>
      <c r="M329" s="339" t="n"/>
      <c r="N329" s="339" t="n"/>
      <c r="O329" s="340" t="n"/>
      <c r="P329" s="341" t="n"/>
      <c r="Q329" s="339" t="n"/>
      <c r="R329" s="339" t="n"/>
      <c r="S329" s="341" t="n"/>
      <c r="T329" s="346" t="n"/>
      <c r="U329" s="341" t="n"/>
      <c r="V329" s="339" t="n"/>
      <c r="W329" s="339" t="n"/>
      <c r="X329" s="339" t="n"/>
      <c r="Y329" s="339" t="n"/>
      <c r="Z329" s="340" t="n"/>
      <c r="AA329" s="340" t="n"/>
      <c r="AB329" s="341" t="n"/>
      <c r="AC329" s="339" t="n"/>
      <c r="AD329" s="339" t="n"/>
      <c r="AE329" s="339" t="n"/>
      <c r="AF329" s="345">
        <f>SUM(T318:U328)*17/2</f>
        <v/>
      </c>
      <c r="AG329" s="340" t="n"/>
      <c r="AH329" s="340" t="n"/>
      <c r="AI329" s="341" t="n"/>
    </row>
    <row r="330" ht="15" customHeight="1" s="335">
      <c r="A330" s="357" t="n"/>
      <c r="C330" s="362" t="inlineStr">
        <is>
          <t xml:space="preserve"> Fecha movimiento: 10/10/2023</t>
        </is>
      </c>
      <c r="D330" s="340" t="n"/>
      <c r="E330" s="340" t="n"/>
      <c r="F330" s="340" t="n"/>
      <c r="G330" s="340" t="n"/>
      <c r="H330" s="341" t="n"/>
      <c r="I330" s="360" t="n"/>
      <c r="J330" s="340" t="n"/>
      <c r="K330" s="340" t="n"/>
      <c r="L330" s="340" t="n"/>
      <c r="M330" s="340" t="n"/>
      <c r="N330" s="340" t="n"/>
      <c r="O330" s="340" t="n"/>
      <c r="P330" s="340" t="n"/>
      <c r="Q330" s="340" t="n"/>
      <c r="R330" s="340" t="n"/>
      <c r="S330" s="340" t="n"/>
      <c r="T330" s="340" t="n"/>
      <c r="U330" s="340" t="n"/>
      <c r="V330" s="340" t="n"/>
      <c r="W330" s="340" t="n"/>
      <c r="X330" s="340" t="n"/>
      <c r="Y330" s="340" t="n"/>
      <c r="Z330" s="340" t="n"/>
      <c r="AA330" s="340" t="n"/>
      <c r="AB330" s="340" t="n"/>
      <c r="AC330" s="340" t="n"/>
      <c r="AD330" s="340" t="n"/>
      <c r="AE330" s="340" t="n"/>
      <c r="AF330" s="340" t="n"/>
      <c r="AG330" s="340" t="n"/>
      <c r="AH330" s="340" t="n"/>
      <c r="AI330" s="341" t="n"/>
    </row>
    <row r="331" ht="20.1" customHeight="1" s="335">
      <c r="A331" s="358" t="n"/>
      <c r="C331" s="339" t="n">
        <v>2</v>
      </c>
      <c r="D331" s="340" t="n"/>
      <c r="E331" s="341" t="n"/>
      <c r="F331" s="344" t="inlineStr">
        <is>
          <t>ANELY CACERES PECHO</t>
        </is>
      </c>
      <c r="G331" s="344" t="inlineStr">
        <is>
          <t>CEDULAS DE IDENTIDAD</t>
        </is>
      </c>
      <c r="H331" s="341" t="n"/>
      <c r="I331" s="339" t="inlineStr">
        <is>
          <t>H5-P1</t>
        </is>
      </c>
      <c r="J331" s="339" t="n">
        <v>2607326</v>
      </c>
      <c r="K331" s="340" t="n"/>
      <c r="L331" s="341" t="n"/>
      <c r="M331" s="339" t="n">
        <v>2607328</v>
      </c>
      <c r="N331" s="339" t="n">
        <v>3</v>
      </c>
      <c r="O331" s="340" t="n"/>
      <c r="P331" s="341" t="n"/>
      <c r="Q331" s="339" t="n">
        <v>2607326</v>
      </c>
      <c r="R331" s="339" t="n">
        <v>2607328</v>
      </c>
      <c r="S331" s="341" t="n"/>
      <c r="T331" s="346" t="n">
        <v>3</v>
      </c>
      <c r="U331" s="341" t="n"/>
      <c r="V331" s="339" t="n"/>
      <c r="W331" s="339" t="n"/>
      <c r="X331" s="339" t="n"/>
      <c r="Y331" s="339" t="n"/>
      <c r="Z331" s="340" t="n"/>
      <c r="AA331" s="340" t="n"/>
      <c r="AB331" s="341" t="n"/>
      <c r="AC331" s="339" t="n"/>
      <c r="AD331" s="339" t="n"/>
      <c r="AE331" s="339" t="n"/>
      <c r="AF331" s="339" t="n">
        <v>3</v>
      </c>
      <c r="AG331" s="340" t="n"/>
      <c r="AH331" s="340" t="n"/>
      <c r="AI331" s="341" t="n"/>
    </row>
    <row r="332" ht="20.1" customHeight="1" s="335">
      <c r="A332" s="358" t="n"/>
      <c r="C332" s="339" t="n">
        <v>2</v>
      </c>
      <c r="D332" s="340" t="n"/>
      <c r="E332" s="341" t="n"/>
      <c r="F332" s="344" t="inlineStr">
        <is>
          <t>ANELY CACERES PECHO</t>
        </is>
      </c>
      <c r="G332" s="344" t="inlineStr">
        <is>
          <t>CEDULAS DE IDENTIDAD</t>
        </is>
      </c>
      <c r="H332" s="341" t="n"/>
      <c r="I332" s="339" t="inlineStr">
        <is>
          <t>H5-P1</t>
        </is>
      </c>
      <c r="J332" s="339" t="n">
        <v>2607329</v>
      </c>
      <c r="K332" s="340" t="n"/>
      <c r="L332" s="341" t="n"/>
      <c r="M332" s="339" t="n">
        <v>2607329</v>
      </c>
      <c r="N332" s="339" t="n">
        <v>1</v>
      </c>
      <c r="O332" s="340" t="n"/>
      <c r="P332" s="341" t="n"/>
      <c r="Q332" s="339" t="n"/>
      <c r="R332" s="339" t="n"/>
      <c r="S332" s="341" t="n"/>
      <c r="T332" s="346" t="n"/>
      <c r="U332" s="341" t="n"/>
      <c r="V332" s="339" t="n">
        <v>2607329</v>
      </c>
      <c r="W332" s="339" t="n">
        <v>2607329</v>
      </c>
      <c r="X332" s="339" t="n">
        <v>1</v>
      </c>
      <c r="Y332" s="339" t="inlineStr">
        <is>
          <t>ERROR DE IMPRESIÓN</t>
        </is>
      </c>
      <c r="Z332" s="340" t="n"/>
      <c r="AA332" s="340" t="n"/>
      <c r="AB332" s="341" t="n"/>
      <c r="AC332" s="339" t="n"/>
      <c r="AD332" s="339" t="n"/>
      <c r="AE332" s="339" t="n"/>
      <c r="AF332" s="339" t="n">
        <v>1</v>
      </c>
      <c r="AG332" s="340" t="n"/>
      <c r="AH332" s="340" t="n"/>
      <c r="AI332" s="341" t="n"/>
    </row>
    <row r="333" ht="20.1" customHeight="1" s="335">
      <c r="A333" s="358" t="n"/>
      <c r="C333" s="339" t="n">
        <v>2</v>
      </c>
      <c r="D333" s="340" t="n"/>
      <c r="E333" s="341" t="n"/>
      <c r="F333" s="344" t="inlineStr">
        <is>
          <t>ANELY CACERES PECHO</t>
        </is>
      </c>
      <c r="G333" s="344" t="inlineStr">
        <is>
          <t>CEDULAS DE IDENTIDAD</t>
        </is>
      </c>
      <c r="H333" s="341" t="n"/>
      <c r="I333" s="339" t="inlineStr">
        <is>
          <t>H5-P1</t>
        </is>
      </c>
      <c r="J333" s="339" t="n">
        <v>2607330</v>
      </c>
      <c r="K333" s="340" t="n"/>
      <c r="L333" s="341" t="n"/>
      <c r="M333" s="339" t="n">
        <v>2607344</v>
      </c>
      <c r="N333" s="339" t="n">
        <v>15</v>
      </c>
      <c r="O333" s="340" t="n"/>
      <c r="P333" s="341" t="n"/>
      <c r="Q333" s="339" t="n">
        <v>2607330</v>
      </c>
      <c r="R333" s="339" t="n">
        <v>2607344</v>
      </c>
      <c r="S333" s="341" t="n"/>
      <c r="T333" s="346" t="n">
        <v>15</v>
      </c>
      <c r="U333" s="341" t="n"/>
      <c r="V333" s="339" t="n"/>
      <c r="W333" s="339" t="n"/>
      <c r="X333" s="339" t="n"/>
      <c r="Y333" s="339" t="n"/>
      <c r="Z333" s="340" t="n"/>
      <c r="AA333" s="340" t="n"/>
      <c r="AB333" s="341" t="n"/>
      <c r="AC333" s="339" t="n"/>
      <c r="AD333" s="339" t="n"/>
      <c r="AE333" s="339" t="n"/>
      <c r="AF333" s="339" t="n">
        <v>15</v>
      </c>
      <c r="AG333" s="340" t="n"/>
      <c r="AH333" s="340" t="n"/>
      <c r="AI333" s="341" t="n"/>
    </row>
    <row r="334" ht="20.1" customHeight="1" s="335">
      <c r="A334" s="358" t="n"/>
      <c r="C334" s="339" t="n">
        <v>2</v>
      </c>
      <c r="D334" s="340" t="n"/>
      <c r="E334" s="341" t="n"/>
      <c r="F334" s="344" t="inlineStr">
        <is>
          <t>ANELY CACERES PECHO</t>
        </is>
      </c>
      <c r="G334" s="344" t="inlineStr">
        <is>
          <t>CEDULAS DE IDENTIDAD</t>
        </is>
      </c>
      <c r="H334" s="341" t="n"/>
      <c r="I334" s="339" t="inlineStr">
        <is>
          <t>H5-P1</t>
        </is>
      </c>
      <c r="J334" s="339" t="n">
        <v>2607485</v>
      </c>
      <c r="K334" s="340" t="n"/>
      <c r="L334" s="341" t="n"/>
      <c r="M334" s="339" t="n">
        <v>2607515</v>
      </c>
      <c r="N334" s="339" t="n">
        <v>31</v>
      </c>
      <c r="O334" s="340" t="n"/>
      <c r="P334" s="341" t="n"/>
      <c r="Q334" s="339" t="n">
        <v>2607485</v>
      </c>
      <c r="R334" s="339" t="n">
        <v>2607515</v>
      </c>
      <c r="S334" s="341" t="n"/>
      <c r="T334" s="346" t="n">
        <v>31</v>
      </c>
      <c r="U334" s="341" t="n"/>
      <c r="V334" s="339" t="n"/>
      <c r="W334" s="339" t="n"/>
      <c r="X334" s="339" t="n"/>
      <c r="Y334" s="339" t="n"/>
      <c r="Z334" s="340" t="n"/>
      <c r="AA334" s="340" t="n"/>
      <c r="AB334" s="341" t="n"/>
      <c r="AC334" s="339" t="n"/>
      <c r="AD334" s="339" t="n"/>
      <c r="AE334" s="339" t="n"/>
      <c r="AF334" s="339" t="n">
        <v>31</v>
      </c>
      <c r="AG334" s="340" t="n"/>
      <c r="AH334" s="340" t="n"/>
      <c r="AI334" s="341" t="n"/>
    </row>
    <row r="335" ht="20.1" customHeight="1" s="335">
      <c r="A335" s="358" t="n"/>
      <c r="C335" s="339" t="n">
        <v>2</v>
      </c>
      <c r="D335" s="340" t="n"/>
      <c r="E335" s="341" t="n"/>
      <c r="F335" s="344" t="inlineStr">
        <is>
          <t>ANELY CACERES PECHO</t>
        </is>
      </c>
      <c r="G335" s="344" t="inlineStr">
        <is>
          <t>CEDULAS DE IDENTIDAD</t>
        </is>
      </c>
      <c r="H335" s="341" t="n"/>
      <c r="I335" s="339" t="inlineStr">
        <is>
          <t>H5-P1</t>
        </is>
      </c>
      <c r="J335" s="339" t="n">
        <v>2607516</v>
      </c>
      <c r="K335" s="340" t="n"/>
      <c r="L335" s="341" t="n"/>
      <c r="M335" s="339" t="n">
        <v>2607536</v>
      </c>
      <c r="N335" s="339" t="n">
        <v>21</v>
      </c>
      <c r="O335" s="340" t="n"/>
      <c r="P335" s="341" t="n"/>
      <c r="Q335" s="339" t="n"/>
      <c r="R335" s="339" t="n"/>
      <c r="S335" s="341" t="n"/>
      <c r="T335" s="346" t="n"/>
      <c r="U335" s="341" t="n"/>
      <c r="V335" s="339" t="n"/>
      <c r="W335" s="339" t="n"/>
      <c r="X335" s="339" t="n"/>
      <c r="Y335" s="339" t="n"/>
      <c r="Z335" s="340" t="n"/>
      <c r="AA335" s="340" t="n"/>
      <c r="AB335" s="341" t="n"/>
      <c r="AC335" s="339" t="n">
        <v>2607516</v>
      </c>
      <c r="AD335" s="339" t="n">
        <v>2607536</v>
      </c>
      <c r="AE335" s="339" t="n">
        <v>21</v>
      </c>
      <c r="AF335" s="339" t="n">
        <v>21</v>
      </c>
      <c r="AG335" s="340" t="n"/>
      <c r="AH335" s="340" t="n"/>
      <c r="AI335" s="341" t="n"/>
    </row>
    <row r="336" ht="20.1" customHeight="1" s="335">
      <c r="A336" s="358" t="n"/>
      <c r="C336" s="339" t="n">
        <v>2</v>
      </c>
      <c r="D336" s="340" t="n"/>
      <c r="E336" s="341" t="n"/>
      <c r="F336" s="344" t="inlineStr">
        <is>
          <t>ANELY CACERES PECHO</t>
        </is>
      </c>
      <c r="G336" s="344" t="inlineStr">
        <is>
          <t>LAMINAS PLASTICAS TIPO FUNDA -POUCHE</t>
        </is>
      </c>
      <c r="H336" s="341" t="n"/>
      <c r="I336" s="339" t="inlineStr">
        <is>
          <t>H5-P1</t>
        </is>
      </c>
      <c r="J336" s="339" t="n">
        <v>648067</v>
      </c>
      <c r="K336" s="340" t="n"/>
      <c r="L336" s="341" t="n"/>
      <c r="M336" s="339" t="n">
        <v>648087</v>
      </c>
      <c r="N336" s="339" t="n">
        <v>21</v>
      </c>
      <c r="O336" s="340" t="n"/>
      <c r="P336" s="341" t="n"/>
      <c r="Q336" s="339" t="n">
        <v>648067</v>
      </c>
      <c r="R336" s="339" t="n">
        <v>648087</v>
      </c>
      <c r="S336" s="341" t="n"/>
      <c r="T336" s="346" t="n">
        <v>21</v>
      </c>
      <c r="U336" s="341" t="n"/>
      <c r="V336" s="339" t="n"/>
      <c r="W336" s="339" t="n"/>
      <c r="X336" s="339" t="n"/>
      <c r="Y336" s="339" t="n"/>
      <c r="Z336" s="340" t="n"/>
      <c r="AA336" s="340" t="n"/>
      <c r="AB336" s="341" t="n"/>
      <c r="AC336" s="339" t="n"/>
      <c r="AD336" s="339" t="n"/>
      <c r="AE336" s="339" t="n"/>
      <c r="AF336" s="339" t="n">
        <v>21</v>
      </c>
      <c r="AG336" s="340" t="n"/>
      <c r="AH336" s="340" t="n"/>
      <c r="AI336" s="341" t="n"/>
    </row>
    <row r="337" ht="20.1" customHeight="1" s="335">
      <c r="A337" s="358" t="n"/>
      <c r="C337" s="339" t="n">
        <v>2</v>
      </c>
      <c r="D337" s="340" t="n"/>
      <c r="E337" s="341" t="n"/>
      <c r="F337" s="344" t="inlineStr">
        <is>
          <t>ANELY CACERES PECHO</t>
        </is>
      </c>
      <c r="G337" s="344" t="inlineStr">
        <is>
          <t>LAMINAS PLASTICAS TIPO FUNDA -POUCHE</t>
        </is>
      </c>
      <c r="H337" s="341" t="n"/>
      <c r="I337" s="339" t="inlineStr">
        <is>
          <t>H5-P1</t>
        </is>
      </c>
      <c r="J337" s="339" t="n">
        <v>648227</v>
      </c>
      <c r="K337" s="340" t="n"/>
      <c r="L337" s="341" t="n"/>
      <c r="M337" s="339" t="n">
        <v>648254</v>
      </c>
      <c r="N337" s="339" t="n">
        <v>28</v>
      </c>
      <c r="O337" s="340" t="n"/>
      <c r="P337" s="341" t="n"/>
      <c r="Q337" s="339" t="n">
        <v>648227</v>
      </c>
      <c r="R337" s="339" t="n">
        <v>648254</v>
      </c>
      <c r="S337" s="341" t="n"/>
      <c r="T337" s="346" t="n">
        <v>28</v>
      </c>
      <c r="U337" s="341" t="n"/>
      <c r="V337" s="339" t="n"/>
      <c r="W337" s="339" t="n"/>
      <c r="X337" s="339" t="n"/>
      <c r="Y337" s="339" t="n"/>
      <c r="Z337" s="340" t="n"/>
      <c r="AA337" s="340" t="n"/>
      <c r="AB337" s="341" t="n"/>
      <c r="AC337" s="339" t="n"/>
      <c r="AD337" s="339" t="n"/>
      <c r="AE337" s="339" t="n"/>
      <c r="AF337" s="339" t="n">
        <v>28</v>
      </c>
      <c r="AG337" s="340" t="n"/>
      <c r="AH337" s="340" t="n"/>
      <c r="AI337" s="341" t="n"/>
    </row>
    <row r="338" ht="20.1" customHeight="1" s="335">
      <c r="A338" s="358" t="n"/>
      <c r="C338" s="339" t="n">
        <v>2</v>
      </c>
      <c r="D338" s="340" t="n"/>
      <c r="E338" s="341" t="n"/>
      <c r="F338" s="344" t="inlineStr">
        <is>
          <t>ANELY CACERES PECHO</t>
        </is>
      </c>
      <c r="G338" s="344" t="inlineStr">
        <is>
          <t>LAMINAS PLASTICAS TIPO FUNDA -POUCHE</t>
        </is>
      </c>
      <c r="H338" s="341" t="n"/>
      <c r="I338" s="339" t="inlineStr">
        <is>
          <t>H5-P1</t>
        </is>
      </c>
      <c r="J338" s="339" t="n">
        <v>648255</v>
      </c>
      <c r="K338" s="340" t="n"/>
      <c r="L338" s="341" t="n"/>
      <c r="M338" s="339" t="n">
        <v>648276</v>
      </c>
      <c r="N338" s="339" t="n">
        <v>22</v>
      </c>
      <c r="O338" s="340" t="n"/>
      <c r="P338" s="341" t="n"/>
      <c r="Q338" s="339" t="n"/>
      <c r="R338" s="339" t="n"/>
      <c r="S338" s="341" t="n"/>
      <c r="T338" s="346" t="n"/>
      <c r="U338" s="341" t="n"/>
      <c r="V338" s="339" t="n"/>
      <c r="W338" s="339" t="n"/>
      <c r="X338" s="339" t="n"/>
      <c r="Y338" s="339" t="n"/>
      <c r="Z338" s="340" t="n"/>
      <c r="AA338" s="340" t="n"/>
      <c r="AB338" s="341" t="n"/>
      <c r="AC338" s="339" t="n">
        <v>648255</v>
      </c>
      <c r="AD338" s="339" t="n">
        <v>648276</v>
      </c>
      <c r="AE338" s="339" t="n">
        <v>22</v>
      </c>
      <c r="AF338" s="339" t="n">
        <v>22</v>
      </c>
      <c r="AG338" s="340" t="n"/>
      <c r="AH338" s="340" t="n"/>
      <c r="AI338" s="341" t="n"/>
    </row>
    <row r="339" ht="20.1" customHeight="1" s="335">
      <c r="A339" s="358" t="n"/>
      <c r="C339" s="339" t="n"/>
      <c r="D339" s="340" t="n"/>
      <c r="E339" s="341" t="n"/>
      <c r="F339" s="344" t="n"/>
      <c r="G339" s="344" t="n"/>
      <c r="H339" s="341" t="n"/>
      <c r="I339" s="339" t="n"/>
      <c r="J339" s="339" t="n"/>
      <c r="K339" s="340" t="n"/>
      <c r="L339" s="341" t="n"/>
      <c r="M339" s="339" t="n"/>
      <c r="N339" s="339" t="n"/>
      <c r="O339" s="340" t="n"/>
      <c r="P339" s="341" t="n"/>
      <c r="Q339" s="339" t="n"/>
      <c r="R339" s="339" t="n"/>
      <c r="S339" s="341" t="n"/>
      <c r="T339" s="346" t="n"/>
      <c r="U339" s="341" t="n"/>
      <c r="V339" s="339" t="n"/>
      <c r="W339" s="339" t="n"/>
      <c r="X339" s="339" t="n"/>
      <c r="Y339" s="339" t="n"/>
      <c r="Z339" s="340" t="n"/>
      <c r="AA339" s="340" t="n"/>
      <c r="AB339" s="341" t="n"/>
      <c r="AC339" s="339" t="n"/>
      <c r="AD339" s="339" t="n"/>
      <c r="AE339" s="339" t="n"/>
      <c r="AF339" s="345">
        <f>SUM(T331:U338)*17/2</f>
        <v/>
      </c>
      <c r="AG339" s="340" t="n"/>
      <c r="AH339" s="340" t="n"/>
      <c r="AI339" s="341" t="n"/>
    </row>
    <row r="340" ht="20.1" customHeight="1" s="335">
      <c r="A340" s="358" t="n"/>
      <c r="C340" s="339" t="n">
        <v>3</v>
      </c>
      <c r="D340" s="340" t="n"/>
      <c r="E340" s="341" t="n"/>
      <c r="F340" s="344" t="inlineStr">
        <is>
          <t>IVAR LIMBERT FLORES AYAVIRI</t>
        </is>
      </c>
      <c r="G340" s="344" t="inlineStr">
        <is>
          <t>CEDULAS DE IDENTIDAD</t>
        </is>
      </c>
      <c r="H340" s="341" t="n"/>
      <c r="I340" s="339" t="inlineStr">
        <is>
          <t>H5-P1</t>
        </is>
      </c>
      <c r="J340" s="339" t="n">
        <v>2607228</v>
      </c>
      <c r="K340" s="340" t="n"/>
      <c r="L340" s="341" t="n"/>
      <c r="M340" s="339" t="n">
        <v>2607244</v>
      </c>
      <c r="N340" s="339" t="n">
        <v>17</v>
      </c>
      <c r="O340" s="340" t="n"/>
      <c r="P340" s="341" t="n"/>
      <c r="Q340" s="339" t="n">
        <v>2607228</v>
      </c>
      <c r="R340" s="339" t="n">
        <v>2607244</v>
      </c>
      <c r="S340" s="341" t="n"/>
      <c r="T340" s="346" t="n">
        <v>17</v>
      </c>
      <c r="U340" s="341" t="n"/>
      <c r="V340" s="339" t="n"/>
      <c r="W340" s="339" t="n"/>
      <c r="X340" s="339" t="n"/>
      <c r="Y340" s="339" t="n"/>
      <c r="Z340" s="340" t="n"/>
      <c r="AA340" s="340" t="n"/>
      <c r="AB340" s="341" t="n"/>
      <c r="AC340" s="339" t="n"/>
      <c r="AD340" s="339" t="n"/>
      <c r="AE340" s="339" t="n"/>
      <c r="AF340" s="339" t="n">
        <v>17</v>
      </c>
      <c r="AG340" s="340" t="n"/>
      <c r="AH340" s="340" t="n"/>
      <c r="AI340" s="341" t="n"/>
    </row>
    <row r="341" ht="20.1" customHeight="1" s="335">
      <c r="A341" s="358" t="n"/>
      <c r="C341" s="339" t="n">
        <v>3</v>
      </c>
      <c r="D341" s="340" t="n"/>
      <c r="E341" s="341" t="n"/>
      <c r="F341" s="344" t="inlineStr">
        <is>
          <t>IVAR LIMBERT FLORES AYAVIRI</t>
        </is>
      </c>
      <c r="G341" s="344" t="inlineStr">
        <is>
          <t>CEDULAS DE IDENTIDAD</t>
        </is>
      </c>
      <c r="H341" s="341" t="n"/>
      <c r="I341" s="339" t="inlineStr">
        <is>
          <t>H5-P1</t>
        </is>
      </c>
      <c r="J341" s="339" t="n">
        <v>2607537</v>
      </c>
      <c r="K341" s="340" t="n"/>
      <c r="L341" s="341" t="n"/>
      <c r="M341" s="339" t="n">
        <v>2607587</v>
      </c>
      <c r="N341" s="339" t="n">
        <v>51</v>
      </c>
      <c r="O341" s="340" t="n"/>
      <c r="P341" s="341" t="n"/>
      <c r="Q341" s="339" t="n">
        <v>2607537</v>
      </c>
      <c r="R341" s="339" t="n">
        <v>2607587</v>
      </c>
      <c r="S341" s="341" t="n"/>
      <c r="T341" s="346" t="n">
        <v>51</v>
      </c>
      <c r="U341" s="341" t="n"/>
      <c r="V341" s="339" t="n"/>
      <c r="W341" s="339" t="n"/>
      <c r="X341" s="339" t="n"/>
      <c r="Y341" s="339" t="n"/>
      <c r="Z341" s="340" t="n"/>
      <c r="AA341" s="340" t="n"/>
      <c r="AB341" s="341" t="n"/>
      <c r="AC341" s="339" t="n"/>
      <c r="AD341" s="339" t="n"/>
      <c r="AE341" s="339" t="n"/>
      <c r="AF341" s="339" t="n">
        <v>51</v>
      </c>
      <c r="AG341" s="340" t="n"/>
      <c r="AH341" s="340" t="n"/>
      <c r="AI341" s="341" t="n"/>
    </row>
    <row r="342" ht="20.1" customHeight="1" s="335">
      <c r="A342" s="358" t="n"/>
      <c r="C342" s="339" t="n">
        <v>3</v>
      </c>
      <c r="D342" s="340" t="n"/>
      <c r="E342" s="341" t="n"/>
      <c r="F342" s="344" t="inlineStr">
        <is>
          <t>IVAR LIMBERT FLORES AYAVIRI</t>
        </is>
      </c>
      <c r="G342" s="344" t="inlineStr">
        <is>
          <t>CEDULAS DE IDENTIDAD</t>
        </is>
      </c>
      <c r="H342" s="341" t="n"/>
      <c r="I342" s="339" t="inlineStr">
        <is>
          <t>H5-P1</t>
        </is>
      </c>
      <c r="J342" s="339" t="n">
        <v>2607588</v>
      </c>
      <c r="K342" s="340" t="n"/>
      <c r="L342" s="341" t="n"/>
      <c r="M342" s="339" t="n">
        <v>2607596</v>
      </c>
      <c r="N342" s="339" t="n">
        <v>9</v>
      </c>
      <c r="O342" s="340" t="n"/>
      <c r="P342" s="341" t="n"/>
      <c r="Q342" s="339" t="n"/>
      <c r="R342" s="339" t="n"/>
      <c r="S342" s="341" t="n"/>
      <c r="T342" s="346" t="n"/>
      <c r="U342" s="341" t="n"/>
      <c r="V342" s="339" t="n"/>
      <c r="W342" s="339" t="n"/>
      <c r="X342" s="339" t="n"/>
      <c r="Y342" s="339" t="n"/>
      <c r="Z342" s="340" t="n"/>
      <c r="AA342" s="340" t="n"/>
      <c r="AB342" s="341" t="n"/>
      <c r="AC342" s="339" t="n">
        <v>2607588</v>
      </c>
      <c r="AD342" s="339" t="n">
        <v>2607596</v>
      </c>
      <c r="AE342" s="339" t="n">
        <v>9</v>
      </c>
      <c r="AF342" s="339" t="n">
        <v>9</v>
      </c>
      <c r="AG342" s="340" t="n"/>
      <c r="AH342" s="340" t="n"/>
      <c r="AI342" s="341" t="n"/>
    </row>
    <row r="343" ht="20.1" customHeight="1" s="335">
      <c r="A343" s="358" t="n"/>
      <c r="C343" s="339" t="n">
        <v>3</v>
      </c>
      <c r="D343" s="340" t="n"/>
      <c r="E343" s="341" t="n"/>
      <c r="F343" s="344" t="inlineStr">
        <is>
          <t>IVAR LIMBERT FLORES AYAVIRI</t>
        </is>
      </c>
      <c r="G343" s="344" t="inlineStr">
        <is>
          <t>LAMINAS PLASTICAS TIPO FUNDA -POUCHE</t>
        </is>
      </c>
      <c r="H343" s="341" t="n"/>
      <c r="I343" s="339" t="inlineStr">
        <is>
          <t>H5-P1</t>
        </is>
      </c>
      <c r="J343" s="339" t="n">
        <v>647970</v>
      </c>
      <c r="K343" s="340" t="n"/>
      <c r="L343" s="341" t="n"/>
      <c r="M343" s="339" t="n">
        <v>647987</v>
      </c>
      <c r="N343" s="339" t="n">
        <v>18</v>
      </c>
      <c r="O343" s="340" t="n"/>
      <c r="P343" s="341" t="n"/>
      <c r="Q343" s="339" t="n">
        <v>647970</v>
      </c>
      <c r="R343" s="339" t="n">
        <v>647987</v>
      </c>
      <c r="S343" s="341" t="n"/>
      <c r="T343" s="346" t="n">
        <v>18</v>
      </c>
      <c r="U343" s="341" t="n"/>
      <c r="V343" s="339" t="n"/>
      <c r="W343" s="339" t="n"/>
      <c r="X343" s="339" t="n"/>
      <c r="Y343" s="339" t="n"/>
      <c r="Z343" s="340" t="n"/>
      <c r="AA343" s="340" t="n"/>
      <c r="AB343" s="341" t="n"/>
      <c r="AC343" s="339" t="n"/>
      <c r="AD343" s="339" t="n"/>
      <c r="AE343" s="339" t="n"/>
      <c r="AF343" s="339" t="n">
        <v>18</v>
      </c>
      <c r="AG343" s="340" t="n"/>
      <c r="AH343" s="340" t="n"/>
      <c r="AI343" s="341" t="n"/>
    </row>
    <row r="344" ht="20.1" customHeight="1" s="335">
      <c r="A344" s="358" t="n"/>
      <c r="C344" s="339" t="n">
        <v>3</v>
      </c>
      <c r="D344" s="340" t="n"/>
      <c r="E344" s="341" t="n"/>
      <c r="F344" s="344" t="inlineStr">
        <is>
          <t>IVAR LIMBERT FLORES AYAVIRI</t>
        </is>
      </c>
      <c r="G344" s="344" t="inlineStr">
        <is>
          <t>LAMINAS PLASTICAS TIPO FUNDA -POUCHE</t>
        </is>
      </c>
      <c r="H344" s="341" t="n"/>
      <c r="I344" s="339" t="inlineStr">
        <is>
          <t>H5-P1</t>
        </is>
      </c>
      <c r="J344" s="339" t="n">
        <v>648277</v>
      </c>
      <c r="K344" s="340" t="n"/>
      <c r="L344" s="341" t="n"/>
      <c r="M344" s="339" t="n">
        <v>648326</v>
      </c>
      <c r="N344" s="339" t="n">
        <v>50</v>
      </c>
      <c r="O344" s="340" t="n"/>
      <c r="P344" s="341" t="n"/>
      <c r="Q344" s="339" t="n">
        <v>648277</v>
      </c>
      <c r="R344" s="339" t="n">
        <v>648326</v>
      </c>
      <c r="S344" s="341" t="n"/>
      <c r="T344" s="346" t="n">
        <v>50</v>
      </c>
      <c r="U344" s="341" t="n"/>
      <c r="V344" s="339" t="n"/>
      <c r="W344" s="339" t="n"/>
      <c r="X344" s="339" t="n"/>
      <c r="Y344" s="339" t="n"/>
      <c r="Z344" s="340" t="n"/>
      <c r="AA344" s="340" t="n"/>
      <c r="AB344" s="341" t="n"/>
      <c r="AC344" s="339" t="n"/>
      <c r="AD344" s="339" t="n"/>
      <c r="AE344" s="339" t="n"/>
      <c r="AF344" s="339" t="n">
        <v>50</v>
      </c>
      <c r="AG344" s="340" t="n"/>
      <c r="AH344" s="340" t="n"/>
      <c r="AI344" s="341" t="n"/>
    </row>
    <row r="345" ht="20.1" customHeight="1" s="335">
      <c r="A345" s="358" t="n"/>
      <c r="C345" s="339" t="n">
        <v>3</v>
      </c>
      <c r="D345" s="340" t="n"/>
      <c r="E345" s="341" t="n"/>
      <c r="F345" s="344" t="inlineStr">
        <is>
          <t>IVAR LIMBERT FLORES AYAVIRI</t>
        </is>
      </c>
      <c r="G345" s="344" t="inlineStr">
        <is>
          <t>LAMINAS PLASTICAS TIPO FUNDA -POUCHE</t>
        </is>
      </c>
      <c r="H345" s="341" t="n"/>
      <c r="I345" s="339" t="inlineStr">
        <is>
          <t>H5-P1</t>
        </is>
      </c>
      <c r="J345" s="339" t="n">
        <v>648327</v>
      </c>
      <c r="K345" s="340" t="n"/>
      <c r="L345" s="341" t="n"/>
      <c r="M345" s="339" t="n">
        <v>648335</v>
      </c>
      <c r="N345" s="339" t="n">
        <v>9</v>
      </c>
      <c r="O345" s="340" t="n"/>
      <c r="P345" s="341" t="n"/>
      <c r="Q345" s="339" t="n"/>
      <c r="R345" s="339" t="n"/>
      <c r="S345" s="341" t="n"/>
      <c r="T345" s="346" t="n"/>
      <c r="U345" s="341" t="n"/>
      <c r="V345" s="339" t="n"/>
      <c r="W345" s="339" t="n"/>
      <c r="X345" s="339" t="n"/>
      <c r="Y345" s="339" t="n"/>
      <c r="Z345" s="340" t="n"/>
      <c r="AA345" s="340" t="n"/>
      <c r="AB345" s="341" t="n"/>
      <c r="AC345" s="339" t="n">
        <v>648327</v>
      </c>
      <c r="AD345" s="339" t="n">
        <v>648335</v>
      </c>
      <c r="AE345" s="339" t="n">
        <v>9</v>
      </c>
      <c r="AF345" s="339" t="n">
        <v>9</v>
      </c>
      <c r="AG345" s="340" t="n"/>
      <c r="AH345" s="340" t="n"/>
      <c r="AI345" s="341" t="n"/>
    </row>
    <row r="346" ht="20.1" customHeight="1" s="335">
      <c r="A346" s="358" t="n"/>
      <c r="C346" s="339" t="n"/>
      <c r="D346" s="340" t="n"/>
      <c r="E346" s="341" t="n"/>
      <c r="F346" s="344" t="n"/>
      <c r="G346" s="344" t="n"/>
      <c r="H346" s="341" t="n"/>
      <c r="I346" s="339" t="n"/>
      <c r="J346" s="339" t="n"/>
      <c r="K346" s="340" t="n"/>
      <c r="L346" s="341" t="n"/>
      <c r="M346" s="339" t="n"/>
      <c r="N346" s="339" t="n"/>
      <c r="O346" s="340" t="n"/>
      <c r="P346" s="341" t="n"/>
      <c r="Q346" s="339" t="n"/>
      <c r="R346" s="339" t="n"/>
      <c r="S346" s="341" t="n"/>
      <c r="T346" s="346" t="n"/>
      <c r="U346" s="341" t="n"/>
      <c r="V346" s="339" t="n"/>
      <c r="W346" s="339" t="n"/>
      <c r="X346" s="339" t="n"/>
      <c r="Y346" s="339" t="n"/>
      <c r="Z346" s="340" t="n"/>
      <c r="AA346" s="340" t="n"/>
      <c r="AB346" s="341" t="n"/>
      <c r="AC346" s="339" t="n"/>
      <c r="AD346" s="339" t="n"/>
      <c r="AE346" s="339" t="n"/>
      <c r="AF346" s="345">
        <f>SUM(T340:U345)*17/2</f>
        <v/>
      </c>
      <c r="AG346" s="340" t="n"/>
      <c r="AH346" s="340" t="n"/>
      <c r="AI346" s="341" t="n"/>
    </row>
    <row r="347" ht="20.1" customHeight="1" s="335">
      <c r="A347" s="358" t="n"/>
      <c r="C347" s="339" t="n">
        <v>4</v>
      </c>
      <c r="D347" s="340" t="n"/>
      <c r="E347" s="341" t="n"/>
      <c r="F347" s="344" t="inlineStr">
        <is>
          <t>MIGUEL VILLARPANDO MIRANDA</t>
        </is>
      </c>
      <c r="G347" s="344" t="inlineStr">
        <is>
          <t>CEDULAS DE IDENTIDAD</t>
        </is>
      </c>
      <c r="H347" s="341" t="n"/>
      <c r="I347" s="339" t="inlineStr">
        <is>
          <t>H5-P1</t>
        </is>
      </c>
      <c r="J347" s="339" t="n">
        <v>2607280</v>
      </c>
      <c r="K347" s="340" t="n"/>
      <c r="L347" s="341" t="n"/>
      <c r="M347" s="339" t="n">
        <v>2607304</v>
      </c>
      <c r="N347" s="339" t="n">
        <v>25</v>
      </c>
      <c r="O347" s="340" t="n"/>
      <c r="P347" s="341" t="n"/>
      <c r="Q347" s="339" t="n">
        <v>2607280</v>
      </c>
      <c r="R347" s="339" t="n">
        <v>2607304</v>
      </c>
      <c r="S347" s="341" t="n"/>
      <c r="T347" s="346" t="n">
        <v>25</v>
      </c>
      <c r="U347" s="341" t="n"/>
      <c r="V347" s="339" t="n"/>
      <c r="W347" s="339" t="n"/>
      <c r="X347" s="339" t="n"/>
      <c r="Y347" s="339" t="n"/>
      <c r="Z347" s="340" t="n"/>
      <c r="AA347" s="340" t="n"/>
      <c r="AB347" s="341" t="n"/>
      <c r="AC347" s="339" t="n"/>
      <c r="AD347" s="339" t="n"/>
      <c r="AE347" s="339" t="n"/>
      <c r="AF347" s="339" t="n">
        <v>25</v>
      </c>
      <c r="AG347" s="340" t="n"/>
      <c r="AH347" s="340" t="n"/>
      <c r="AI347" s="341" t="n"/>
    </row>
    <row r="348" ht="20.1" customHeight="1" s="335">
      <c r="A348" s="358" t="n"/>
      <c r="C348" s="339" t="n">
        <v>4</v>
      </c>
      <c r="D348" s="340" t="n"/>
      <c r="E348" s="341" t="n"/>
      <c r="F348" s="344" t="inlineStr">
        <is>
          <t>MIGUEL VILLARPANDO MIRANDA</t>
        </is>
      </c>
      <c r="G348" s="344" t="inlineStr">
        <is>
          <t>CEDULAS DE IDENTIDAD</t>
        </is>
      </c>
      <c r="H348" s="341" t="n"/>
      <c r="I348" s="339" t="inlineStr">
        <is>
          <t>H5-P1</t>
        </is>
      </c>
      <c r="J348" s="339" t="n">
        <v>2607597</v>
      </c>
      <c r="K348" s="340" t="n"/>
      <c r="L348" s="341" t="n"/>
      <c r="M348" s="339" t="n">
        <v>2607637</v>
      </c>
      <c r="N348" s="339" t="n">
        <v>41</v>
      </c>
      <c r="O348" s="340" t="n"/>
      <c r="P348" s="341" t="n"/>
      <c r="Q348" s="339" t="n">
        <v>2607597</v>
      </c>
      <c r="R348" s="339" t="n">
        <v>2607637</v>
      </c>
      <c r="S348" s="341" t="n"/>
      <c r="T348" s="346" t="n">
        <v>41</v>
      </c>
      <c r="U348" s="341" t="n"/>
      <c r="V348" s="339" t="n"/>
      <c r="W348" s="339" t="n"/>
      <c r="X348" s="339" t="n"/>
      <c r="Y348" s="339" t="n"/>
      <c r="Z348" s="340" t="n"/>
      <c r="AA348" s="340" t="n"/>
      <c r="AB348" s="341" t="n"/>
      <c r="AC348" s="339" t="n"/>
      <c r="AD348" s="339" t="n"/>
      <c r="AE348" s="339" t="n"/>
      <c r="AF348" s="339" t="n">
        <v>41</v>
      </c>
      <c r="AG348" s="340" t="n"/>
      <c r="AH348" s="340" t="n"/>
      <c r="AI348" s="341" t="n"/>
    </row>
    <row r="349" ht="20.1" customHeight="1" s="335">
      <c r="A349" s="358" t="n"/>
      <c r="C349" s="339" t="n">
        <v>4</v>
      </c>
      <c r="D349" s="340" t="n"/>
      <c r="E349" s="341" t="n"/>
      <c r="F349" s="344" t="inlineStr">
        <is>
          <t>MIGUEL VILLARPANDO MIRANDA</t>
        </is>
      </c>
      <c r="G349" s="344" t="inlineStr">
        <is>
          <t>CEDULAS DE IDENTIDAD</t>
        </is>
      </c>
      <c r="H349" s="341" t="n"/>
      <c r="I349" s="339" t="inlineStr">
        <is>
          <t>H5-P1</t>
        </is>
      </c>
      <c r="J349" s="339" t="n">
        <v>2607638</v>
      </c>
      <c r="K349" s="340" t="n"/>
      <c r="L349" s="341" t="n"/>
      <c r="M349" s="339" t="n">
        <v>2607644</v>
      </c>
      <c r="N349" s="339" t="n">
        <v>7</v>
      </c>
      <c r="O349" s="340" t="n"/>
      <c r="P349" s="341" t="n"/>
      <c r="Q349" s="339" t="n"/>
      <c r="R349" s="339" t="n"/>
      <c r="S349" s="341" t="n"/>
      <c r="T349" s="346" t="n"/>
      <c r="U349" s="341" t="n"/>
      <c r="V349" s="339" t="n"/>
      <c r="W349" s="339" t="n"/>
      <c r="X349" s="339" t="n"/>
      <c r="Y349" s="339" t="n"/>
      <c r="Z349" s="340" t="n"/>
      <c r="AA349" s="340" t="n"/>
      <c r="AB349" s="341" t="n"/>
      <c r="AC349" s="339" t="n">
        <v>2607638</v>
      </c>
      <c r="AD349" s="339" t="n">
        <v>2607644</v>
      </c>
      <c r="AE349" s="339" t="n">
        <v>7</v>
      </c>
      <c r="AF349" s="339" t="n">
        <v>7</v>
      </c>
      <c r="AG349" s="340" t="n"/>
      <c r="AH349" s="340" t="n"/>
      <c r="AI349" s="341" t="n"/>
    </row>
    <row r="350" ht="20.1" customHeight="1" s="335">
      <c r="A350" s="358" t="n"/>
      <c r="C350" s="339" t="n">
        <v>4</v>
      </c>
      <c r="D350" s="340" t="n"/>
      <c r="E350" s="341" t="n"/>
      <c r="F350" s="344" t="inlineStr">
        <is>
          <t>MIGUEL VILLARPANDO MIRANDA</t>
        </is>
      </c>
      <c r="G350" s="344" t="inlineStr">
        <is>
          <t>LAMINAS PLASTICAS TIPO FUNDA -POUCHE</t>
        </is>
      </c>
      <c r="H350" s="341" t="n"/>
      <c r="I350" s="339" t="inlineStr">
        <is>
          <t>H5-P1</t>
        </is>
      </c>
      <c r="J350" s="339" t="n">
        <v>648023</v>
      </c>
      <c r="K350" s="340" t="n"/>
      <c r="L350" s="341" t="n"/>
      <c r="M350" s="339" t="n">
        <v>648047</v>
      </c>
      <c r="N350" s="339" t="n">
        <v>25</v>
      </c>
      <c r="O350" s="340" t="n"/>
      <c r="P350" s="341" t="n"/>
      <c r="Q350" s="339" t="n">
        <v>648023</v>
      </c>
      <c r="R350" s="339" t="n">
        <v>648047</v>
      </c>
      <c r="S350" s="341" t="n"/>
      <c r="T350" s="346" t="n">
        <v>25</v>
      </c>
      <c r="U350" s="341" t="n"/>
      <c r="V350" s="339" t="n"/>
      <c r="W350" s="339" t="n"/>
      <c r="X350" s="339" t="n"/>
      <c r="Y350" s="339" t="n"/>
      <c r="Z350" s="340" t="n"/>
      <c r="AA350" s="340" t="n"/>
      <c r="AB350" s="341" t="n"/>
      <c r="AC350" s="339" t="n"/>
      <c r="AD350" s="339" t="n"/>
      <c r="AE350" s="339" t="n"/>
      <c r="AF350" s="339" t="n">
        <v>25</v>
      </c>
      <c r="AG350" s="340" t="n"/>
      <c r="AH350" s="340" t="n"/>
      <c r="AI350" s="341" t="n"/>
    </row>
    <row r="351" ht="20.1" customHeight="1" s="335">
      <c r="A351" s="358" t="n"/>
      <c r="C351" s="339" t="n">
        <v>4</v>
      </c>
      <c r="D351" s="340" t="n"/>
      <c r="E351" s="341" t="n"/>
      <c r="F351" s="344" t="inlineStr">
        <is>
          <t>MIGUEL VILLARPANDO MIRANDA</t>
        </is>
      </c>
      <c r="G351" s="344" t="inlineStr">
        <is>
          <t>LAMINAS PLASTICAS TIPO FUNDA -POUCHE</t>
        </is>
      </c>
      <c r="H351" s="341" t="n"/>
      <c r="I351" s="339" t="inlineStr">
        <is>
          <t>H5-P1</t>
        </is>
      </c>
      <c r="J351" s="339" t="n">
        <v>648336</v>
      </c>
      <c r="K351" s="340" t="n"/>
      <c r="L351" s="341" t="n"/>
      <c r="M351" s="339" t="n">
        <v>648376</v>
      </c>
      <c r="N351" s="339" t="n">
        <v>41</v>
      </c>
      <c r="O351" s="340" t="n"/>
      <c r="P351" s="341" t="n"/>
      <c r="Q351" s="339" t="n">
        <v>648336</v>
      </c>
      <c r="R351" s="339" t="n">
        <v>648376</v>
      </c>
      <c r="S351" s="341" t="n"/>
      <c r="T351" s="346" t="n">
        <v>41</v>
      </c>
      <c r="U351" s="341" t="n"/>
      <c r="V351" s="339" t="n"/>
      <c r="W351" s="339" t="n"/>
      <c r="X351" s="339" t="n"/>
      <c r="Y351" s="339" t="n"/>
      <c r="Z351" s="340" t="n"/>
      <c r="AA351" s="340" t="n"/>
      <c r="AB351" s="341" t="n"/>
      <c r="AC351" s="339" t="n"/>
      <c r="AD351" s="339" t="n"/>
      <c r="AE351" s="339" t="n"/>
      <c r="AF351" s="339" t="n">
        <v>41</v>
      </c>
      <c r="AG351" s="340" t="n"/>
      <c r="AH351" s="340" t="n"/>
      <c r="AI351" s="341" t="n"/>
    </row>
    <row r="352" ht="20.1" customHeight="1" s="335">
      <c r="A352" s="358" t="n"/>
      <c r="C352" s="339" t="n">
        <v>4</v>
      </c>
      <c r="D352" s="340" t="n"/>
      <c r="E352" s="341" t="n"/>
      <c r="F352" s="344" t="inlineStr">
        <is>
          <t>MIGUEL VILLARPANDO MIRANDA</t>
        </is>
      </c>
      <c r="G352" s="344" t="inlineStr">
        <is>
          <t>LAMINAS PLASTICAS TIPO FUNDA -POUCHE</t>
        </is>
      </c>
      <c r="H352" s="341" t="n"/>
      <c r="I352" s="339" t="inlineStr">
        <is>
          <t>H5-P1</t>
        </is>
      </c>
      <c r="J352" s="339" t="n">
        <v>648377</v>
      </c>
      <c r="K352" s="340" t="n"/>
      <c r="L352" s="341" t="n"/>
      <c r="M352" s="339" t="n">
        <v>648383</v>
      </c>
      <c r="N352" s="339" t="n">
        <v>7</v>
      </c>
      <c r="O352" s="340" t="n"/>
      <c r="P352" s="341" t="n"/>
      <c r="Q352" s="339" t="n"/>
      <c r="R352" s="339" t="n"/>
      <c r="S352" s="341" t="n"/>
      <c r="T352" s="346" t="n"/>
      <c r="U352" s="341" t="n"/>
      <c r="V352" s="339" t="n"/>
      <c r="W352" s="339" t="n"/>
      <c r="X352" s="339" t="n"/>
      <c r="Y352" s="339" t="n"/>
      <c r="Z352" s="340" t="n"/>
      <c r="AA352" s="340" t="n"/>
      <c r="AB352" s="341" t="n"/>
      <c r="AC352" s="339" t="n">
        <v>648377</v>
      </c>
      <c r="AD352" s="339" t="n">
        <v>648383</v>
      </c>
      <c r="AE352" s="339" t="n">
        <v>7</v>
      </c>
      <c r="AF352" s="339" t="n">
        <v>7</v>
      </c>
      <c r="AG352" s="340" t="n"/>
      <c r="AH352" s="340" t="n"/>
      <c r="AI352" s="341" t="n"/>
    </row>
    <row r="353" ht="20.1" customHeight="1" s="335">
      <c r="A353" s="358" t="n"/>
      <c r="C353" s="339" t="n"/>
      <c r="D353" s="340" t="n"/>
      <c r="E353" s="341" t="n"/>
      <c r="F353" s="344" t="n"/>
      <c r="G353" s="344" t="n"/>
      <c r="H353" s="341" t="n"/>
      <c r="I353" s="339" t="n"/>
      <c r="J353" s="339" t="n"/>
      <c r="K353" s="340" t="n"/>
      <c r="L353" s="341" t="n"/>
      <c r="M353" s="339" t="n"/>
      <c r="N353" s="339" t="n"/>
      <c r="O353" s="340" t="n"/>
      <c r="P353" s="341" t="n"/>
      <c r="Q353" s="339" t="n"/>
      <c r="R353" s="339" t="n"/>
      <c r="S353" s="341" t="n"/>
      <c r="T353" s="346" t="n"/>
      <c r="U353" s="341" t="n"/>
      <c r="V353" s="339" t="n"/>
      <c r="W353" s="339" t="n"/>
      <c r="X353" s="339" t="n"/>
      <c r="Y353" s="339" t="n"/>
      <c r="Z353" s="340" t="n"/>
      <c r="AA353" s="340" t="n"/>
      <c r="AB353" s="341" t="n"/>
      <c r="AC353" s="339" t="n"/>
      <c r="AD353" s="339" t="n"/>
      <c r="AE353" s="339" t="n"/>
      <c r="AF353" s="345">
        <f>SUM(T347:U352)*17/2</f>
        <v/>
      </c>
      <c r="AG353" s="340" t="n"/>
      <c r="AH353" s="340" t="n"/>
      <c r="AI353" s="341" t="n"/>
    </row>
    <row r="354" ht="20.1" customHeight="1" s="335">
      <c r="A354" s="358" t="n"/>
      <c r="C354" s="339" t="n">
        <v>1</v>
      </c>
      <c r="D354" s="340" t="n"/>
      <c r="E354" s="341" t="n"/>
      <c r="F354" s="344" t="inlineStr">
        <is>
          <t>VERONICA MEDRANO ARIAS</t>
        </is>
      </c>
      <c r="G354" s="344" t="inlineStr">
        <is>
          <t>CEDULAS DE IDENTIDAD</t>
        </is>
      </c>
      <c r="H354" s="341" t="n"/>
      <c r="I354" s="339" t="inlineStr">
        <is>
          <t>H5-P1</t>
        </is>
      </c>
      <c r="J354" s="339" t="n">
        <v>2607176</v>
      </c>
      <c r="K354" s="340" t="n"/>
      <c r="L354" s="341" t="n"/>
      <c r="M354" s="339" t="n">
        <v>2607196</v>
      </c>
      <c r="N354" s="339" t="n">
        <v>21</v>
      </c>
      <c r="O354" s="340" t="n"/>
      <c r="P354" s="341" t="n"/>
      <c r="Q354" s="339" t="n">
        <v>2607176</v>
      </c>
      <c r="R354" s="339" t="n">
        <v>2607196</v>
      </c>
      <c r="S354" s="341" t="n"/>
      <c r="T354" s="346" t="n">
        <v>21</v>
      </c>
      <c r="U354" s="341" t="n"/>
      <c r="V354" s="339" t="n"/>
      <c r="W354" s="339" t="n"/>
      <c r="X354" s="339" t="n"/>
      <c r="Y354" s="339" t="n"/>
      <c r="Z354" s="340" t="n"/>
      <c r="AA354" s="340" t="n"/>
      <c r="AB354" s="341" t="n"/>
      <c r="AC354" s="339" t="n"/>
      <c r="AD354" s="339" t="n"/>
      <c r="AE354" s="339" t="n"/>
      <c r="AF354" s="339" t="n">
        <v>21</v>
      </c>
      <c r="AG354" s="340" t="n"/>
      <c r="AH354" s="340" t="n"/>
      <c r="AI354" s="341" t="n"/>
    </row>
    <row r="355" ht="20.1" customHeight="1" s="335">
      <c r="A355" s="358" t="n"/>
      <c r="C355" s="339" t="n">
        <v>1</v>
      </c>
      <c r="D355" s="340" t="n"/>
      <c r="E355" s="341" t="n"/>
      <c r="F355" s="344" t="inlineStr">
        <is>
          <t>VERONICA MEDRANO ARIAS</t>
        </is>
      </c>
      <c r="G355" s="344" t="inlineStr">
        <is>
          <t>CEDULAS DE IDENTIDAD</t>
        </is>
      </c>
      <c r="H355" s="341" t="n"/>
      <c r="I355" s="339" t="inlineStr">
        <is>
          <t>H5-P1</t>
        </is>
      </c>
      <c r="J355" s="339" t="n">
        <v>2607433</v>
      </c>
      <c r="K355" s="340" t="n"/>
      <c r="L355" s="341" t="n"/>
      <c r="M355" s="339" t="n">
        <v>2607470</v>
      </c>
      <c r="N355" s="339" t="n">
        <v>38</v>
      </c>
      <c r="O355" s="340" t="n"/>
      <c r="P355" s="341" t="n"/>
      <c r="Q355" s="339" t="n">
        <v>2607433</v>
      </c>
      <c r="R355" s="339" t="n">
        <v>2607470</v>
      </c>
      <c r="S355" s="341" t="n"/>
      <c r="T355" s="346" t="n">
        <v>38</v>
      </c>
      <c r="U355" s="341" t="n"/>
      <c r="V355" s="339" t="n"/>
      <c r="W355" s="339" t="n"/>
      <c r="X355" s="339" t="n"/>
      <c r="Y355" s="339" t="n"/>
      <c r="Z355" s="340" t="n"/>
      <c r="AA355" s="340" t="n"/>
      <c r="AB355" s="341" t="n"/>
      <c r="AC355" s="339" t="n"/>
      <c r="AD355" s="339" t="n"/>
      <c r="AE355" s="339" t="n"/>
      <c r="AF355" s="339" t="n">
        <v>38</v>
      </c>
      <c r="AG355" s="340" t="n"/>
      <c r="AH355" s="340" t="n"/>
      <c r="AI355" s="341" t="n"/>
    </row>
    <row r="356" ht="20.1" customHeight="1" s="335">
      <c r="A356" s="358" t="n"/>
      <c r="C356" s="339" t="n">
        <v>1</v>
      </c>
      <c r="D356" s="340" t="n"/>
      <c r="E356" s="341" t="n"/>
      <c r="F356" s="344" t="inlineStr">
        <is>
          <t>VERONICA MEDRANO ARIAS</t>
        </is>
      </c>
      <c r="G356" s="344" t="inlineStr">
        <is>
          <t>CEDULAS DE IDENTIDAD</t>
        </is>
      </c>
      <c r="H356" s="341" t="n"/>
      <c r="I356" s="339" t="inlineStr">
        <is>
          <t>H5-P1</t>
        </is>
      </c>
      <c r="J356" s="339" t="n">
        <v>2607471</v>
      </c>
      <c r="K356" s="340" t="n"/>
      <c r="L356" s="341" t="n"/>
      <c r="M356" s="339" t="n">
        <v>2607471</v>
      </c>
      <c r="N356" s="339" t="n">
        <v>1</v>
      </c>
      <c r="O356" s="340" t="n"/>
      <c r="P356" s="341" t="n"/>
      <c r="Q356" s="339" t="n"/>
      <c r="R356" s="339" t="n"/>
      <c r="S356" s="341" t="n"/>
      <c r="T356" s="346" t="n"/>
      <c r="U356" s="341" t="n"/>
      <c r="V356" s="339" t="n">
        <v>2607471</v>
      </c>
      <c r="W356" s="339" t="n">
        <v>2607471</v>
      </c>
      <c r="X356" s="339" t="n">
        <v>1</v>
      </c>
      <c r="Y356" s="339" t="inlineStr">
        <is>
          <t>ERROR DE IMPRESIÓN</t>
        </is>
      </c>
      <c r="Z356" s="340" t="n"/>
      <c r="AA356" s="340" t="n"/>
      <c r="AB356" s="341" t="n"/>
      <c r="AC356" s="339" t="n"/>
      <c r="AD356" s="339" t="n"/>
      <c r="AE356" s="339" t="n"/>
      <c r="AF356" s="339" t="n">
        <v>1</v>
      </c>
      <c r="AG356" s="340" t="n"/>
      <c r="AH356" s="340" t="n"/>
      <c r="AI356" s="341" t="n"/>
    </row>
    <row r="357" ht="20.1" customHeight="1" s="335">
      <c r="A357" s="358" t="n"/>
      <c r="C357" s="339" t="n">
        <v>1</v>
      </c>
      <c r="D357" s="340" t="n"/>
      <c r="E357" s="341" t="n"/>
      <c r="F357" s="344" t="inlineStr">
        <is>
          <t>VERONICA MEDRANO ARIAS</t>
        </is>
      </c>
      <c r="G357" s="344" t="inlineStr">
        <is>
          <t>CEDULAS DE IDENTIDAD</t>
        </is>
      </c>
      <c r="H357" s="341" t="n"/>
      <c r="I357" s="339" t="inlineStr">
        <is>
          <t>H5-P1</t>
        </is>
      </c>
      <c r="J357" s="339" t="n">
        <v>2607472</v>
      </c>
      <c r="K357" s="340" t="n"/>
      <c r="L357" s="341" t="n"/>
      <c r="M357" s="339" t="n">
        <v>2607484</v>
      </c>
      <c r="N357" s="339" t="n">
        <v>13</v>
      </c>
      <c r="O357" s="340" t="n"/>
      <c r="P357" s="341" t="n"/>
      <c r="Q357" s="339" t="n">
        <v>2607472</v>
      </c>
      <c r="R357" s="339" t="n">
        <v>2607484</v>
      </c>
      <c r="S357" s="341" t="n"/>
      <c r="T357" s="346" t="n">
        <v>13</v>
      </c>
      <c r="U357" s="341" t="n"/>
      <c r="V357" s="339" t="n"/>
      <c r="W357" s="339" t="n"/>
      <c r="X357" s="339" t="n"/>
      <c r="Y357" s="339" t="n"/>
      <c r="Z357" s="340" t="n"/>
      <c r="AA357" s="340" t="n"/>
      <c r="AB357" s="341" t="n"/>
      <c r="AC357" s="339" t="n"/>
      <c r="AD357" s="339" t="n"/>
      <c r="AE357" s="339" t="n"/>
      <c r="AF357" s="339" t="n">
        <v>13</v>
      </c>
      <c r="AG357" s="340" t="n"/>
      <c r="AH357" s="340" t="n"/>
      <c r="AI357" s="341" t="n"/>
    </row>
    <row r="358" ht="20.1" customHeight="1" s="335">
      <c r="A358" s="358" t="n"/>
      <c r="C358" s="339" t="n">
        <v>1</v>
      </c>
      <c r="D358" s="340" t="n"/>
      <c r="E358" s="341" t="n"/>
      <c r="F358" s="344" t="inlineStr">
        <is>
          <t>VERONICA MEDRANO ARIAS</t>
        </is>
      </c>
      <c r="G358" s="344" t="inlineStr">
        <is>
          <t>CEDULAS DE IDENTIDAD</t>
        </is>
      </c>
      <c r="H358" s="341" t="n"/>
      <c r="I358" s="339" t="inlineStr">
        <is>
          <t>H5-P1</t>
        </is>
      </c>
      <c r="J358" s="339" t="n">
        <v>2607705</v>
      </c>
      <c r="K358" s="340" t="n"/>
      <c r="L358" s="341" t="n"/>
      <c r="M358" s="339" t="n">
        <v>2607708</v>
      </c>
      <c r="N358" s="339" t="n">
        <v>4</v>
      </c>
      <c r="O358" s="340" t="n"/>
      <c r="P358" s="341" t="n"/>
      <c r="Q358" s="339" t="n">
        <v>2607705</v>
      </c>
      <c r="R358" s="339" t="n">
        <v>2607708</v>
      </c>
      <c r="S358" s="341" t="n"/>
      <c r="T358" s="346" t="n">
        <v>4</v>
      </c>
      <c r="U358" s="341" t="n"/>
      <c r="V358" s="339" t="n"/>
      <c r="W358" s="339" t="n"/>
      <c r="X358" s="339" t="n"/>
      <c r="Y358" s="339" t="n"/>
      <c r="Z358" s="340" t="n"/>
      <c r="AA358" s="340" t="n"/>
      <c r="AB358" s="341" t="n"/>
      <c r="AC358" s="339" t="n"/>
      <c r="AD358" s="339" t="n"/>
      <c r="AE358" s="339" t="n"/>
      <c r="AF358" s="339" t="n">
        <v>4</v>
      </c>
      <c r="AG358" s="340" t="n"/>
      <c r="AH358" s="340" t="n"/>
      <c r="AI358" s="341" t="n"/>
    </row>
    <row r="359" ht="20.1" customHeight="1" s="335">
      <c r="A359" s="358" t="n"/>
      <c r="C359" s="339" t="n">
        <v>1</v>
      </c>
      <c r="D359" s="340" t="n"/>
      <c r="E359" s="341" t="n"/>
      <c r="F359" s="344" t="inlineStr">
        <is>
          <t>VERONICA MEDRANO ARIAS</t>
        </is>
      </c>
      <c r="G359" s="344" t="inlineStr">
        <is>
          <t>CEDULAS DE IDENTIDAD</t>
        </is>
      </c>
      <c r="H359" s="341" t="n"/>
      <c r="I359" s="339" t="inlineStr">
        <is>
          <t>H5-P1</t>
        </is>
      </c>
      <c r="J359" s="339" t="n">
        <v>2607709</v>
      </c>
      <c r="K359" s="340" t="n"/>
      <c r="L359" s="341" t="n"/>
      <c r="M359" s="339" t="n">
        <v>2607744</v>
      </c>
      <c r="N359" s="339" t="n">
        <v>36</v>
      </c>
      <c r="O359" s="340" t="n"/>
      <c r="P359" s="341" t="n"/>
      <c r="Q359" s="339" t="n"/>
      <c r="R359" s="339" t="n"/>
      <c r="S359" s="341" t="n"/>
      <c r="T359" s="346" t="n"/>
      <c r="U359" s="341" t="n"/>
      <c r="V359" s="339" t="n"/>
      <c r="W359" s="339" t="n"/>
      <c r="X359" s="339" t="n"/>
      <c r="Y359" s="339" t="n"/>
      <c r="Z359" s="340" t="n"/>
      <c r="AA359" s="340" t="n"/>
      <c r="AB359" s="341" t="n"/>
      <c r="AC359" s="339" t="n">
        <v>2607709</v>
      </c>
      <c r="AD359" s="339" t="n">
        <v>2607744</v>
      </c>
      <c r="AE359" s="339" t="n">
        <v>36</v>
      </c>
      <c r="AF359" s="339" t="n">
        <v>36</v>
      </c>
      <c r="AG359" s="340" t="n"/>
      <c r="AH359" s="340" t="n"/>
      <c r="AI359" s="341" t="n"/>
    </row>
    <row r="360" ht="20.1" customHeight="1" s="335">
      <c r="A360" s="358" t="n"/>
      <c r="C360" s="339" t="n">
        <v>1</v>
      </c>
      <c r="D360" s="340" t="n"/>
      <c r="E360" s="341" t="n"/>
      <c r="F360" s="344" t="inlineStr">
        <is>
          <t>VERONICA MEDRANO ARIAS</t>
        </is>
      </c>
      <c r="G360" s="344" t="inlineStr">
        <is>
          <t>LAMINAS PLASTICAS TIPO FUNDA -POUCHE</t>
        </is>
      </c>
      <c r="H360" s="341" t="n"/>
      <c r="I360" s="339" t="inlineStr">
        <is>
          <t>H5-P1</t>
        </is>
      </c>
      <c r="J360" s="339" t="n">
        <v>647916</v>
      </c>
      <c r="K360" s="340" t="n"/>
      <c r="L360" s="341" t="n"/>
      <c r="M360" s="339" t="n">
        <v>647916</v>
      </c>
      <c r="N360" s="339" t="n">
        <v>1</v>
      </c>
      <c r="O360" s="340" t="n"/>
      <c r="P360" s="341" t="n"/>
      <c r="Q360" s="339" t="n">
        <v>647916</v>
      </c>
      <c r="R360" s="339" t="n">
        <v>647916</v>
      </c>
      <c r="S360" s="341" t="n"/>
      <c r="T360" s="346" t="n">
        <v>1</v>
      </c>
      <c r="U360" s="341" t="n"/>
      <c r="V360" s="339" t="n"/>
      <c r="W360" s="339" t="n"/>
      <c r="X360" s="339" t="n"/>
      <c r="Y360" s="339" t="n"/>
      <c r="Z360" s="340" t="n"/>
      <c r="AA360" s="340" t="n"/>
      <c r="AB360" s="341" t="n"/>
      <c r="AC360" s="339" t="n"/>
      <c r="AD360" s="339" t="n"/>
      <c r="AE360" s="339" t="n"/>
      <c r="AF360" s="339" t="n">
        <v>1</v>
      </c>
      <c r="AG360" s="340" t="n"/>
      <c r="AH360" s="340" t="n"/>
      <c r="AI360" s="341" t="n"/>
    </row>
    <row r="361" ht="20.1" customHeight="1" s="335">
      <c r="A361" s="358" t="n"/>
      <c r="C361" s="339" t="n">
        <v>1</v>
      </c>
      <c r="D361" s="340" t="n"/>
      <c r="E361" s="341" t="n"/>
      <c r="F361" s="344" t="inlineStr">
        <is>
          <t>VERONICA MEDRANO ARIAS</t>
        </is>
      </c>
      <c r="G361" s="344" t="inlineStr">
        <is>
          <t>LAMINAS PLASTICAS TIPO FUNDA -POUCHE</t>
        </is>
      </c>
      <c r="H361" s="341" t="n"/>
      <c r="I361" s="339" t="inlineStr">
        <is>
          <t>H5-P1</t>
        </is>
      </c>
      <c r="J361" s="339" t="n">
        <v>647921</v>
      </c>
      <c r="K361" s="340" t="n"/>
      <c r="L361" s="341" t="n"/>
      <c r="M361" s="339" t="n">
        <v>647940</v>
      </c>
      <c r="N361" s="339" t="n">
        <v>20</v>
      </c>
      <c r="O361" s="340" t="n"/>
      <c r="P361" s="341" t="n"/>
      <c r="Q361" s="339" t="n">
        <v>647921</v>
      </c>
      <c r="R361" s="339" t="n">
        <v>647940</v>
      </c>
      <c r="S361" s="341" t="n"/>
      <c r="T361" s="346" t="n">
        <v>20</v>
      </c>
      <c r="U361" s="341" t="n"/>
      <c r="V361" s="339" t="n"/>
      <c r="W361" s="339" t="n"/>
      <c r="X361" s="339" t="n"/>
      <c r="Y361" s="339" t="n"/>
      <c r="Z361" s="340" t="n"/>
      <c r="AA361" s="340" t="n"/>
      <c r="AB361" s="341" t="n"/>
      <c r="AC361" s="339" t="n"/>
      <c r="AD361" s="339" t="n"/>
      <c r="AE361" s="339" t="n"/>
      <c r="AF361" s="339" t="n">
        <v>20</v>
      </c>
      <c r="AG361" s="340" t="n"/>
      <c r="AH361" s="340" t="n"/>
      <c r="AI361" s="341" t="n"/>
    </row>
    <row r="362" ht="20.1" customHeight="1" s="335">
      <c r="A362" s="358" t="n"/>
      <c r="C362" s="339" t="n">
        <v>1</v>
      </c>
      <c r="D362" s="340" t="n"/>
      <c r="E362" s="341" t="n"/>
      <c r="F362" s="344" t="inlineStr">
        <is>
          <t>VERONICA MEDRANO ARIAS</t>
        </is>
      </c>
      <c r="G362" s="344" t="inlineStr">
        <is>
          <t>LAMINAS PLASTICAS TIPO FUNDA -POUCHE</t>
        </is>
      </c>
      <c r="H362" s="341" t="n"/>
      <c r="I362" s="339" t="inlineStr">
        <is>
          <t>H5-P1</t>
        </is>
      </c>
      <c r="J362" s="339" t="n">
        <v>648175</v>
      </c>
      <c r="K362" s="340" t="n"/>
      <c r="L362" s="341" t="n"/>
      <c r="M362" s="339" t="n">
        <v>648226</v>
      </c>
      <c r="N362" s="339" t="n">
        <v>52</v>
      </c>
      <c r="O362" s="340" t="n"/>
      <c r="P362" s="341" t="n"/>
      <c r="Q362" s="339" t="n">
        <v>648175</v>
      </c>
      <c r="R362" s="339" t="n">
        <v>648226</v>
      </c>
      <c r="S362" s="341" t="n"/>
      <c r="T362" s="346" t="n">
        <v>52</v>
      </c>
      <c r="U362" s="341" t="n"/>
      <c r="V362" s="339" t="n"/>
      <c r="W362" s="339" t="n"/>
      <c r="X362" s="339" t="n"/>
      <c r="Y362" s="339" t="n"/>
      <c r="Z362" s="340" t="n"/>
      <c r="AA362" s="340" t="n"/>
      <c r="AB362" s="341" t="n"/>
      <c r="AC362" s="339" t="n"/>
      <c r="AD362" s="339" t="n"/>
      <c r="AE362" s="339" t="n"/>
      <c r="AF362" s="339" t="n">
        <v>52</v>
      </c>
      <c r="AG362" s="340" t="n"/>
      <c r="AH362" s="340" t="n"/>
      <c r="AI362" s="341" t="n"/>
    </row>
    <row r="363" ht="20.1" customHeight="1" s="335">
      <c r="A363" s="358" t="n"/>
      <c r="C363" s="339" t="n">
        <v>1</v>
      </c>
      <c r="D363" s="340" t="n"/>
      <c r="E363" s="341" t="n"/>
      <c r="F363" s="344" t="inlineStr">
        <is>
          <t>VERONICA MEDRANO ARIAS</t>
        </is>
      </c>
      <c r="G363" s="344" t="inlineStr">
        <is>
          <t>LAMINAS PLASTICAS TIPO FUNDA -POUCHE</t>
        </is>
      </c>
      <c r="H363" s="341" t="n"/>
      <c r="I363" s="339" t="inlineStr">
        <is>
          <t>H5-P1</t>
        </is>
      </c>
      <c r="J363" s="339" t="n">
        <v>648443</v>
      </c>
      <c r="K363" s="340" t="n"/>
      <c r="L363" s="341" t="n"/>
      <c r="M363" s="339" t="n">
        <v>648445</v>
      </c>
      <c r="N363" s="339" t="n">
        <v>3</v>
      </c>
      <c r="O363" s="340" t="n"/>
      <c r="P363" s="341" t="n"/>
      <c r="Q363" s="339" t="n">
        <v>648443</v>
      </c>
      <c r="R363" s="339" t="n">
        <v>648445</v>
      </c>
      <c r="S363" s="341" t="n"/>
      <c r="T363" s="346" t="n">
        <v>3</v>
      </c>
      <c r="U363" s="341" t="n"/>
      <c r="V363" s="339" t="n"/>
      <c r="W363" s="339" t="n"/>
      <c r="X363" s="339" t="n"/>
      <c r="Y363" s="339" t="n"/>
      <c r="Z363" s="340" t="n"/>
      <c r="AA363" s="340" t="n"/>
      <c r="AB363" s="341" t="n"/>
      <c r="AC363" s="339" t="n"/>
      <c r="AD363" s="339" t="n"/>
      <c r="AE363" s="339" t="n"/>
      <c r="AF363" s="339" t="n">
        <v>3</v>
      </c>
      <c r="AG363" s="340" t="n"/>
      <c r="AH363" s="340" t="n"/>
      <c r="AI363" s="341" t="n"/>
    </row>
    <row r="364" ht="20.1" customHeight="1" s="335">
      <c r="A364" s="358" t="n"/>
      <c r="C364" s="339" t="n">
        <v>1</v>
      </c>
      <c r="D364" s="340" t="n"/>
      <c r="E364" s="341" t="n"/>
      <c r="F364" s="344" t="inlineStr">
        <is>
          <t>VERONICA MEDRANO ARIAS</t>
        </is>
      </c>
      <c r="G364" s="344" t="inlineStr">
        <is>
          <t>LAMINAS PLASTICAS TIPO FUNDA -POUCHE</t>
        </is>
      </c>
      <c r="H364" s="341" t="n"/>
      <c r="I364" s="339" t="inlineStr">
        <is>
          <t>H5-P1</t>
        </is>
      </c>
      <c r="J364" s="339" t="n">
        <v>648446</v>
      </c>
      <c r="K364" s="340" t="n"/>
      <c r="L364" s="341" t="n"/>
      <c r="M364" s="339" t="n">
        <v>648482</v>
      </c>
      <c r="N364" s="339" t="n">
        <v>37</v>
      </c>
      <c r="O364" s="340" t="n"/>
      <c r="P364" s="341" t="n"/>
      <c r="Q364" s="339" t="n"/>
      <c r="R364" s="339" t="n"/>
      <c r="S364" s="341" t="n"/>
      <c r="T364" s="346" t="n"/>
      <c r="U364" s="341" t="n"/>
      <c r="V364" s="339" t="n"/>
      <c r="W364" s="339" t="n"/>
      <c r="X364" s="339" t="n"/>
      <c r="Y364" s="339" t="n"/>
      <c r="Z364" s="340" t="n"/>
      <c r="AA364" s="340" t="n"/>
      <c r="AB364" s="341" t="n"/>
      <c r="AC364" s="339" t="n">
        <v>648446</v>
      </c>
      <c r="AD364" s="339" t="n">
        <v>648482</v>
      </c>
      <c r="AE364" s="339" t="n">
        <v>37</v>
      </c>
      <c r="AF364" s="339" t="n">
        <v>37</v>
      </c>
      <c r="AG364" s="340" t="n"/>
      <c r="AH364" s="340" t="n"/>
      <c r="AI364" s="341" t="n"/>
    </row>
    <row r="365" ht="20.1" customHeight="1" s="335">
      <c r="A365" s="358" t="n"/>
      <c r="C365" s="339" t="n"/>
      <c r="D365" s="340" t="n"/>
      <c r="E365" s="341" t="n"/>
      <c r="F365" s="344" t="n"/>
      <c r="G365" s="344" t="n"/>
      <c r="H365" s="341" t="n"/>
      <c r="I365" s="339" t="n"/>
      <c r="J365" s="339" t="n"/>
      <c r="K365" s="340" t="n"/>
      <c r="L365" s="341" t="n"/>
      <c r="M365" s="339" t="n"/>
      <c r="N365" s="339" t="n"/>
      <c r="O365" s="340" t="n"/>
      <c r="P365" s="341" t="n"/>
      <c r="Q365" s="339" t="n"/>
      <c r="R365" s="339" t="n"/>
      <c r="S365" s="341" t="n"/>
      <c r="T365" s="346" t="n"/>
      <c r="U365" s="341" t="n"/>
      <c r="V365" s="339" t="n"/>
      <c r="W365" s="339" t="n"/>
      <c r="X365" s="339" t="n"/>
      <c r="Y365" s="339" t="n"/>
      <c r="Z365" s="340" t="n"/>
      <c r="AA365" s="340" t="n"/>
      <c r="AB365" s="341" t="n"/>
      <c r="AC365" s="339" t="n"/>
      <c r="AD365" s="339" t="n"/>
      <c r="AE365" s="339" t="n"/>
      <c r="AF365" s="345">
        <f>SUM(T354:U364)*17/2</f>
        <v/>
      </c>
      <c r="AG365" s="340" t="n"/>
      <c r="AH365" s="340" t="n"/>
      <c r="AI365" s="341" t="n"/>
    </row>
    <row r="366" ht="20.1" customHeight="1" s="335">
      <c r="A366" s="358" t="n"/>
      <c r="C366" s="339" t="n">
        <v>6</v>
      </c>
      <c r="D366" s="340" t="n"/>
      <c r="E366" s="341" t="n"/>
      <c r="F366" s="344" t="inlineStr">
        <is>
          <t>YANINE MARISEL FRANCO OVANDO</t>
        </is>
      </c>
      <c r="G366" s="344" t="inlineStr">
        <is>
          <t>CEDULAS DE IDENTIDAD</t>
        </is>
      </c>
      <c r="H366" s="341" t="n"/>
      <c r="I366" s="339" t="inlineStr">
        <is>
          <t>H5-P1</t>
        </is>
      </c>
      <c r="J366" s="339" t="n">
        <v>2607136</v>
      </c>
      <c r="K366" s="340" t="n"/>
      <c r="L366" s="341" t="n"/>
      <c r="M366" s="339" t="n">
        <v>2607148</v>
      </c>
      <c r="N366" s="339" t="n">
        <v>13</v>
      </c>
      <c r="O366" s="340" t="n"/>
      <c r="P366" s="341" t="n"/>
      <c r="Q366" s="339" t="n">
        <v>2607136</v>
      </c>
      <c r="R366" s="339" t="n">
        <v>2607148</v>
      </c>
      <c r="S366" s="341" t="n"/>
      <c r="T366" s="346" t="n">
        <v>13</v>
      </c>
      <c r="U366" s="341" t="n"/>
      <c r="V366" s="339" t="n"/>
      <c r="W366" s="339" t="n"/>
      <c r="X366" s="339" t="n"/>
      <c r="Y366" s="339" t="n"/>
      <c r="Z366" s="340" t="n"/>
      <c r="AA366" s="340" t="n"/>
      <c r="AB366" s="341" t="n"/>
      <c r="AC366" s="339" t="n"/>
      <c r="AD366" s="339" t="n"/>
      <c r="AE366" s="339" t="n"/>
      <c r="AF366" s="339" t="n">
        <v>13</v>
      </c>
      <c r="AG366" s="340" t="n"/>
      <c r="AH366" s="340" t="n"/>
      <c r="AI366" s="341" t="n"/>
    </row>
    <row r="367" ht="20.1" customHeight="1" s="335">
      <c r="A367" s="358" t="n"/>
      <c r="C367" s="339" t="n">
        <v>6</v>
      </c>
      <c r="D367" s="340" t="n"/>
      <c r="E367" s="341" t="n"/>
      <c r="F367" s="344" t="inlineStr">
        <is>
          <t>YANINE MARISEL FRANCO OVANDO</t>
        </is>
      </c>
      <c r="G367" s="344" t="inlineStr">
        <is>
          <t>CEDULAS DE IDENTIDAD</t>
        </is>
      </c>
      <c r="H367" s="341" t="n"/>
      <c r="I367" s="339" t="inlineStr">
        <is>
          <t>H5-P1</t>
        </is>
      </c>
      <c r="J367" s="339" t="n">
        <v>2607645</v>
      </c>
      <c r="K367" s="340" t="n"/>
      <c r="L367" s="341" t="n"/>
      <c r="M367" s="339" t="n">
        <v>2607690</v>
      </c>
      <c r="N367" s="339" t="n">
        <v>46</v>
      </c>
      <c r="O367" s="340" t="n"/>
      <c r="P367" s="341" t="n"/>
      <c r="Q367" s="339" t="n">
        <v>2607645</v>
      </c>
      <c r="R367" s="339" t="n">
        <v>2607690</v>
      </c>
      <c r="S367" s="341" t="n"/>
      <c r="T367" s="346" t="n">
        <v>46</v>
      </c>
      <c r="U367" s="341" t="n"/>
      <c r="V367" s="339" t="n"/>
      <c r="W367" s="339" t="n"/>
      <c r="X367" s="339" t="n"/>
      <c r="Y367" s="339" t="n"/>
      <c r="Z367" s="340" t="n"/>
      <c r="AA367" s="340" t="n"/>
      <c r="AB367" s="341" t="n"/>
      <c r="AC367" s="339" t="n"/>
      <c r="AD367" s="339" t="n"/>
      <c r="AE367" s="339" t="n"/>
      <c r="AF367" s="339" t="n">
        <v>46</v>
      </c>
      <c r="AG367" s="340" t="n"/>
      <c r="AH367" s="340" t="n"/>
      <c r="AI367" s="341" t="n"/>
    </row>
    <row r="368" ht="20.1" customHeight="1" s="335">
      <c r="A368" s="358" t="n"/>
      <c r="C368" s="339" t="n">
        <v>6</v>
      </c>
      <c r="D368" s="340" t="n"/>
      <c r="E368" s="341" t="n"/>
      <c r="F368" s="344" t="inlineStr">
        <is>
          <t>YANINE MARISEL FRANCO OVANDO</t>
        </is>
      </c>
      <c r="G368" s="344" t="inlineStr">
        <is>
          <t>CEDULAS DE IDENTIDAD</t>
        </is>
      </c>
      <c r="H368" s="341" t="n"/>
      <c r="I368" s="339" t="inlineStr">
        <is>
          <t>H5-P1</t>
        </is>
      </c>
      <c r="J368" s="339" t="n">
        <v>2607691</v>
      </c>
      <c r="K368" s="340" t="n"/>
      <c r="L368" s="341" t="n"/>
      <c r="M368" s="339" t="n">
        <v>2607704</v>
      </c>
      <c r="N368" s="339" t="n">
        <v>14</v>
      </c>
      <c r="O368" s="340" t="n"/>
      <c r="P368" s="341" t="n"/>
      <c r="Q368" s="339" t="n"/>
      <c r="R368" s="339" t="n"/>
      <c r="S368" s="341" t="n"/>
      <c r="T368" s="346" t="n"/>
      <c r="U368" s="341" t="n"/>
      <c r="V368" s="339" t="n"/>
      <c r="W368" s="339" t="n"/>
      <c r="X368" s="339" t="n"/>
      <c r="Y368" s="339" t="n"/>
      <c r="Z368" s="340" t="n"/>
      <c r="AA368" s="340" t="n"/>
      <c r="AB368" s="341" t="n"/>
      <c r="AC368" s="339" t="n">
        <v>2607691</v>
      </c>
      <c r="AD368" s="339" t="n">
        <v>2607704</v>
      </c>
      <c r="AE368" s="339" t="n">
        <v>14</v>
      </c>
      <c r="AF368" s="339" t="n">
        <v>14</v>
      </c>
      <c r="AG368" s="340" t="n"/>
      <c r="AH368" s="340" t="n"/>
      <c r="AI368" s="341" t="n"/>
    </row>
    <row r="369" ht="20.1" customHeight="1" s="335">
      <c r="A369" s="358" t="n"/>
      <c r="C369" s="339" t="n">
        <v>6</v>
      </c>
      <c r="D369" s="340" t="n"/>
      <c r="E369" s="341" t="n"/>
      <c r="F369" s="344" t="inlineStr">
        <is>
          <t>YANINE MARISEL FRANCO OVANDO</t>
        </is>
      </c>
      <c r="G369" s="344" t="inlineStr">
        <is>
          <t>LAMINAS PLASTICAS TIPO FUNDA -POUCHE</t>
        </is>
      </c>
      <c r="H369" s="341" t="n"/>
      <c r="I369" s="339" t="inlineStr">
        <is>
          <t>H5-P1</t>
        </is>
      </c>
      <c r="J369" s="339" t="n">
        <v>534881</v>
      </c>
      <c r="K369" s="340" t="n"/>
      <c r="L369" s="341" t="n"/>
      <c r="M369" s="339" t="n">
        <v>534892</v>
      </c>
      <c r="N369" s="339" t="n">
        <v>12</v>
      </c>
      <c r="O369" s="340" t="n"/>
      <c r="P369" s="341" t="n"/>
      <c r="Q369" s="339" t="n">
        <v>534881</v>
      </c>
      <c r="R369" s="339" t="n">
        <v>534892</v>
      </c>
      <c r="S369" s="341" t="n"/>
      <c r="T369" s="346" t="n">
        <v>12</v>
      </c>
      <c r="U369" s="341" t="n"/>
      <c r="V369" s="339" t="n"/>
      <c r="W369" s="339" t="n"/>
      <c r="X369" s="339" t="n"/>
      <c r="Y369" s="339" t="n"/>
      <c r="Z369" s="340" t="n"/>
      <c r="AA369" s="340" t="n"/>
      <c r="AB369" s="341" t="n"/>
      <c r="AC369" s="339" t="n"/>
      <c r="AD369" s="339" t="n"/>
      <c r="AE369" s="339" t="n"/>
      <c r="AF369" s="339" t="n">
        <v>12</v>
      </c>
      <c r="AG369" s="340" t="n"/>
      <c r="AH369" s="340" t="n"/>
      <c r="AI369" s="341" t="n"/>
    </row>
    <row r="370" ht="20.1" customHeight="1" s="335">
      <c r="A370" s="358" t="n"/>
      <c r="C370" s="339" t="n">
        <v>6</v>
      </c>
      <c r="D370" s="340" t="n"/>
      <c r="E370" s="341" t="n"/>
      <c r="F370" s="344" t="inlineStr">
        <is>
          <t>YANINE MARISEL FRANCO OVANDO</t>
        </is>
      </c>
      <c r="G370" s="344" t="inlineStr">
        <is>
          <t>LAMINAS PLASTICAS TIPO FUNDA -POUCHE</t>
        </is>
      </c>
      <c r="H370" s="341" t="n"/>
      <c r="I370" s="339" t="inlineStr">
        <is>
          <t>H5-P1</t>
        </is>
      </c>
      <c r="J370" s="339" t="n">
        <v>648384</v>
      </c>
      <c r="K370" s="340" t="n"/>
      <c r="L370" s="341" t="n"/>
      <c r="M370" s="339" t="n">
        <v>648430</v>
      </c>
      <c r="N370" s="339" t="n">
        <v>47</v>
      </c>
      <c r="O370" s="340" t="n"/>
      <c r="P370" s="341" t="n"/>
      <c r="Q370" s="339" t="n">
        <v>648384</v>
      </c>
      <c r="R370" s="339" t="n">
        <v>648430</v>
      </c>
      <c r="S370" s="341" t="n"/>
      <c r="T370" s="346" t="n">
        <v>47</v>
      </c>
      <c r="U370" s="341" t="n"/>
      <c r="V370" s="339" t="n"/>
      <c r="W370" s="339" t="n"/>
      <c r="X370" s="339" t="n"/>
      <c r="Y370" s="339" t="n"/>
      <c r="Z370" s="340" t="n"/>
      <c r="AA370" s="340" t="n"/>
      <c r="AB370" s="341" t="n"/>
      <c r="AC370" s="339" t="n"/>
      <c r="AD370" s="339" t="n"/>
      <c r="AE370" s="339" t="n"/>
      <c r="AF370" s="339" t="n">
        <v>47</v>
      </c>
      <c r="AG370" s="340" t="n"/>
      <c r="AH370" s="340" t="n"/>
      <c r="AI370" s="341" t="n"/>
    </row>
    <row r="371" ht="20.1" customHeight="1" s="335">
      <c r="A371" s="358" t="n"/>
      <c r="C371" s="339" t="n">
        <v>6</v>
      </c>
      <c r="D371" s="340" t="n"/>
      <c r="E371" s="341" t="n"/>
      <c r="F371" s="344" t="inlineStr">
        <is>
          <t>YANINE MARISEL FRANCO OVANDO</t>
        </is>
      </c>
      <c r="G371" s="344" t="inlineStr">
        <is>
          <t>LAMINAS PLASTICAS TIPO FUNDA -POUCHE</t>
        </is>
      </c>
      <c r="H371" s="341" t="n"/>
      <c r="I371" s="339" t="inlineStr">
        <is>
          <t>H5-P1</t>
        </is>
      </c>
      <c r="J371" s="339" t="n">
        <v>648431</v>
      </c>
      <c r="K371" s="340" t="n"/>
      <c r="L371" s="341" t="n"/>
      <c r="M371" s="339" t="n">
        <v>648442</v>
      </c>
      <c r="N371" s="339" t="n">
        <v>12</v>
      </c>
      <c r="O371" s="340" t="n"/>
      <c r="P371" s="341" t="n"/>
      <c r="Q371" s="339" t="n"/>
      <c r="R371" s="339" t="n"/>
      <c r="S371" s="341" t="n"/>
      <c r="T371" s="346" t="n"/>
      <c r="U371" s="341" t="n"/>
      <c r="V371" s="339" t="n"/>
      <c r="W371" s="339" t="n"/>
      <c r="X371" s="339" t="n"/>
      <c r="Y371" s="339" t="n"/>
      <c r="Z371" s="340" t="n"/>
      <c r="AA371" s="340" t="n"/>
      <c r="AB371" s="341" t="n"/>
      <c r="AC371" s="339" t="n">
        <v>648431</v>
      </c>
      <c r="AD371" s="339" t="n">
        <v>648442</v>
      </c>
      <c r="AE371" s="339" t="n">
        <v>12</v>
      </c>
      <c r="AF371" s="339" t="n">
        <v>12</v>
      </c>
      <c r="AG371" s="340" t="n"/>
      <c r="AH371" s="340" t="n"/>
      <c r="AI371" s="341" t="n"/>
    </row>
    <row r="372" ht="20.1" customHeight="1" s="335">
      <c r="A372" s="359" t="n"/>
      <c r="C372" s="339" t="n"/>
      <c r="D372" s="340" t="n"/>
      <c r="E372" s="341" t="n"/>
      <c r="F372" s="344" t="n"/>
      <c r="G372" s="344" t="n"/>
      <c r="H372" s="341" t="n"/>
      <c r="I372" s="339" t="n"/>
      <c r="J372" s="339" t="n"/>
      <c r="K372" s="340" t="n"/>
      <c r="L372" s="341" t="n"/>
      <c r="M372" s="339" t="n"/>
      <c r="N372" s="339" t="n"/>
      <c r="O372" s="340" t="n"/>
      <c r="P372" s="341" t="n"/>
      <c r="Q372" s="339" t="n"/>
      <c r="R372" s="339" t="n"/>
      <c r="S372" s="341" t="n"/>
      <c r="T372" s="346" t="n"/>
      <c r="U372" s="341" t="n"/>
      <c r="V372" s="339" t="n"/>
      <c r="W372" s="339" t="n"/>
      <c r="X372" s="339" t="n"/>
      <c r="Y372" s="339" t="n"/>
      <c r="Z372" s="340" t="n"/>
      <c r="AA372" s="340" t="n"/>
      <c r="AB372" s="341" t="n"/>
      <c r="AC372" s="339" t="n"/>
      <c r="AD372" s="339" t="n"/>
      <c r="AE372" s="339" t="n"/>
      <c r="AF372" s="345">
        <f>SUM(T366:U371)*17/2</f>
        <v/>
      </c>
      <c r="AG372" s="340" t="n"/>
      <c r="AH372" s="340" t="n"/>
      <c r="AI372" s="341" t="n"/>
    </row>
    <row r="373" ht="15" customHeight="1" s="335">
      <c r="A373" s="357" t="n"/>
      <c r="C373" s="362" t="inlineStr">
        <is>
          <t xml:space="preserve"> Fecha movimiento: 11/10/2023</t>
        </is>
      </c>
      <c r="D373" s="340" t="n"/>
      <c r="E373" s="340" t="n"/>
      <c r="F373" s="340" t="n"/>
      <c r="G373" s="340" t="n"/>
      <c r="H373" s="341" t="n"/>
      <c r="I373" s="360" t="n"/>
      <c r="J373" s="340" t="n"/>
      <c r="K373" s="340" t="n"/>
      <c r="L373" s="340" t="n"/>
      <c r="M373" s="340" t="n"/>
      <c r="N373" s="340" t="n"/>
      <c r="O373" s="340" t="n"/>
      <c r="P373" s="340" t="n"/>
      <c r="Q373" s="340" t="n"/>
      <c r="R373" s="340" t="n"/>
      <c r="S373" s="340" t="n"/>
      <c r="T373" s="340" t="n"/>
      <c r="U373" s="340" t="n"/>
      <c r="V373" s="340" t="n"/>
      <c r="W373" s="340" t="n"/>
      <c r="X373" s="340" t="n"/>
      <c r="Y373" s="340" t="n"/>
      <c r="Z373" s="340" t="n"/>
      <c r="AA373" s="340" t="n"/>
      <c r="AB373" s="340" t="n"/>
      <c r="AC373" s="340" t="n"/>
      <c r="AD373" s="340" t="n"/>
      <c r="AE373" s="340" t="n"/>
      <c r="AF373" s="340" t="n"/>
      <c r="AG373" s="340" t="n"/>
      <c r="AH373" s="340" t="n"/>
      <c r="AI373" s="341" t="n"/>
    </row>
    <row r="374" ht="20.1" customHeight="1" s="335">
      <c r="A374" s="358" t="n"/>
      <c r="C374" s="339" t="n">
        <v>2</v>
      </c>
      <c r="D374" s="340" t="n"/>
      <c r="E374" s="341" t="n"/>
      <c r="F374" s="344" t="inlineStr">
        <is>
          <t>ANELY CACERES PECHO</t>
        </is>
      </c>
      <c r="G374" s="344" t="inlineStr">
        <is>
          <t>CEDULAS DE IDENTIDAD</t>
        </is>
      </c>
      <c r="H374" s="341" t="n"/>
      <c r="I374" s="339" t="inlineStr">
        <is>
          <t>H5-P1</t>
        </is>
      </c>
      <c r="J374" s="339" t="n">
        <v>2607516</v>
      </c>
      <c r="K374" s="340" t="n"/>
      <c r="L374" s="341" t="n"/>
      <c r="M374" s="339" t="n">
        <v>2607516</v>
      </c>
      <c r="N374" s="339" t="n">
        <v>1</v>
      </c>
      <c r="O374" s="340" t="n"/>
      <c r="P374" s="341" t="n"/>
      <c r="Q374" s="339" t="n"/>
      <c r="R374" s="339" t="n"/>
      <c r="S374" s="341" t="n"/>
      <c r="T374" s="346" t="n"/>
      <c r="U374" s="341" t="n"/>
      <c r="V374" s="339" t="n">
        <v>2607516</v>
      </c>
      <c r="W374" s="339" t="n">
        <v>2607516</v>
      </c>
      <c r="X374" s="339" t="n">
        <v>1</v>
      </c>
      <c r="Y374" s="339" t="inlineStr">
        <is>
          <t>ERROR DE IMPRESIÓN</t>
        </is>
      </c>
      <c r="Z374" s="340" t="n"/>
      <c r="AA374" s="340" t="n"/>
      <c r="AB374" s="341" t="n"/>
      <c r="AC374" s="339" t="n"/>
      <c r="AD374" s="339" t="n"/>
      <c r="AE374" s="339" t="n"/>
      <c r="AF374" s="339" t="n">
        <v>1</v>
      </c>
      <c r="AG374" s="340" t="n"/>
      <c r="AH374" s="340" t="n"/>
      <c r="AI374" s="341" t="n"/>
    </row>
    <row r="375" ht="20.1" customHeight="1" s="335">
      <c r="A375" s="358" t="n"/>
      <c r="C375" s="339" t="n">
        <v>2</v>
      </c>
      <c r="D375" s="340" t="n"/>
      <c r="E375" s="341" t="n"/>
      <c r="F375" s="344" t="inlineStr">
        <is>
          <t>ANELY CACERES PECHO</t>
        </is>
      </c>
      <c r="G375" s="344" t="inlineStr">
        <is>
          <t>CEDULAS DE IDENTIDAD</t>
        </is>
      </c>
      <c r="H375" s="341" t="n"/>
      <c r="I375" s="339" t="inlineStr">
        <is>
          <t>H5-P1</t>
        </is>
      </c>
      <c r="J375" s="339" t="n">
        <v>2607517</v>
      </c>
      <c r="K375" s="340" t="n"/>
      <c r="L375" s="341" t="n"/>
      <c r="M375" s="339" t="n">
        <v>2607525</v>
      </c>
      <c r="N375" s="339" t="n">
        <v>9</v>
      </c>
      <c r="O375" s="340" t="n"/>
      <c r="P375" s="341" t="n"/>
      <c r="Q375" s="339" t="n">
        <v>2607517</v>
      </c>
      <c r="R375" s="339" t="n">
        <v>2607525</v>
      </c>
      <c r="S375" s="341" t="n"/>
      <c r="T375" s="346" t="n">
        <v>9</v>
      </c>
      <c r="U375" s="341" t="n"/>
      <c r="V375" s="339" t="n"/>
      <c r="W375" s="339" t="n"/>
      <c r="X375" s="339" t="n"/>
      <c r="Y375" s="339" t="n"/>
      <c r="Z375" s="340" t="n"/>
      <c r="AA375" s="340" t="n"/>
      <c r="AB375" s="341" t="n"/>
      <c r="AC375" s="339" t="n"/>
      <c r="AD375" s="339" t="n"/>
      <c r="AE375" s="339" t="n"/>
      <c r="AF375" s="339" t="n">
        <v>9</v>
      </c>
      <c r="AG375" s="340" t="n"/>
      <c r="AH375" s="340" t="n"/>
      <c r="AI375" s="341" t="n"/>
    </row>
    <row r="376" ht="20.1" customHeight="1" s="335">
      <c r="A376" s="358" t="n"/>
      <c r="C376" s="339" t="n">
        <v>2</v>
      </c>
      <c r="D376" s="340" t="n"/>
      <c r="E376" s="341" t="n"/>
      <c r="F376" s="344" t="inlineStr">
        <is>
          <t>ANELY CACERES PECHO</t>
        </is>
      </c>
      <c r="G376" s="344" t="inlineStr">
        <is>
          <t>CEDULAS DE IDENTIDAD</t>
        </is>
      </c>
      <c r="H376" s="341" t="n"/>
      <c r="I376" s="339" t="inlineStr">
        <is>
          <t>H5-P1</t>
        </is>
      </c>
      <c r="J376" s="339" t="n">
        <v>2607526</v>
      </c>
      <c r="K376" s="340" t="n"/>
      <c r="L376" s="341" t="n"/>
      <c r="M376" s="339" t="n">
        <v>2607526</v>
      </c>
      <c r="N376" s="339" t="n">
        <v>1</v>
      </c>
      <c r="O376" s="340" t="n"/>
      <c r="P376" s="341" t="n"/>
      <c r="Q376" s="339" t="n"/>
      <c r="R376" s="339" t="n"/>
      <c r="S376" s="341" t="n"/>
      <c r="T376" s="346" t="n"/>
      <c r="U376" s="341" t="n"/>
      <c r="V376" s="339" t="n">
        <v>2607526</v>
      </c>
      <c r="W376" s="339" t="n">
        <v>2607526</v>
      </c>
      <c r="X376" s="339" t="n">
        <v>1</v>
      </c>
      <c r="Y376" s="339" t="inlineStr">
        <is>
          <t>ERROR DE IMPRESIÓN</t>
        </is>
      </c>
      <c r="Z376" s="340" t="n"/>
      <c r="AA376" s="340" t="n"/>
      <c r="AB376" s="341" t="n"/>
      <c r="AC376" s="339" t="n"/>
      <c r="AD376" s="339" t="n"/>
      <c r="AE376" s="339" t="n"/>
      <c r="AF376" s="339" t="n">
        <v>1</v>
      </c>
      <c r="AG376" s="340" t="n"/>
      <c r="AH376" s="340" t="n"/>
      <c r="AI376" s="341" t="n"/>
    </row>
    <row r="377" ht="20.1" customHeight="1" s="335">
      <c r="A377" s="358" t="n"/>
      <c r="C377" s="339" t="n">
        <v>2</v>
      </c>
      <c r="D377" s="340" t="n"/>
      <c r="E377" s="341" t="n"/>
      <c r="F377" s="344" t="inlineStr">
        <is>
          <t>ANELY CACERES PECHO</t>
        </is>
      </c>
      <c r="G377" s="344" t="inlineStr">
        <is>
          <t>CEDULAS DE IDENTIDAD</t>
        </is>
      </c>
      <c r="H377" s="341" t="n"/>
      <c r="I377" s="339" t="inlineStr">
        <is>
          <t>H5-P1</t>
        </is>
      </c>
      <c r="J377" s="339" t="n">
        <v>2607527</v>
      </c>
      <c r="K377" s="340" t="n"/>
      <c r="L377" s="341" t="n"/>
      <c r="M377" s="339" t="n">
        <v>2607536</v>
      </c>
      <c r="N377" s="339" t="n">
        <v>10</v>
      </c>
      <c r="O377" s="340" t="n"/>
      <c r="P377" s="341" t="n"/>
      <c r="Q377" s="339" t="n">
        <v>2607527</v>
      </c>
      <c r="R377" s="339" t="n">
        <v>2607536</v>
      </c>
      <c r="S377" s="341" t="n"/>
      <c r="T377" s="346" t="n">
        <v>10</v>
      </c>
      <c r="U377" s="341" t="n"/>
      <c r="V377" s="339" t="n"/>
      <c r="W377" s="339" t="n"/>
      <c r="X377" s="339" t="n"/>
      <c r="Y377" s="339" t="n"/>
      <c r="Z377" s="340" t="n"/>
      <c r="AA377" s="340" t="n"/>
      <c r="AB377" s="341" t="n"/>
      <c r="AC377" s="339" t="n"/>
      <c r="AD377" s="339" t="n"/>
      <c r="AE377" s="339" t="n"/>
      <c r="AF377" s="339" t="n">
        <v>10</v>
      </c>
      <c r="AG377" s="340" t="n"/>
      <c r="AH377" s="340" t="n"/>
      <c r="AI377" s="341" t="n"/>
    </row>
    <row r="378" ht="20.1" customHeight="1" s="335">
      <c r="A378" s="358" t="n"/>
      <c r="C378" s="339" t="n">
        <v>2</v>
      </c>
      <c r="D378" s="340" t="n"/>
      <c r="E378" s="341" t="n"/>
      <c r="F378" s="344" t="inlineStr">
        <is>
          <t>ANELY CACERES PECHO</t>
        </is>
      </c>
      <c r="G378" s="344" t="inlineStr">
        <is>
          <t>CEDULAS DE IDENTIDAD</t>
        </is>
      </c>
      <c r="H378" s="341" t="n"/>
      <c r="I378" s="339" t="inlineStr">
        <is>
          <t>H5-P1</t>
        </is>
      </c>
      <c r="J378" s="339" t="n">
        <v>2607785</v>
      </c>
      <c r="K378" s="340" t="n"/>
      <c r="L378" s="341" t="n"/>
      <c r="M378" s="339" t="n">
        <v>2607788</v>
      </c>
      <c r="N378" s="339" t="n">
        <v>4</v>
      </c>
      <c r="O378" s="340" t="n"/>
      <c r="P378" s="341" t="n"/>
      <c r="Q378" s="339" t="n">
        <v>2607785</v>
      </c>
      <c r="R378" s="339" t="n">
        <v>2607788</v>
      </c>
      <c r="S378" s="341" t="n"/>
      <c r="T378" s="346" t="n">
        <v>4</v>
      </c>
      <c r="U378" s="341" t="n"/>
      <c r="V378" s="339" t="n"/>
      <c r="W378" s="339" t="n"/>
      <c r="X378" s="339" t="n"/>
      <c r="Y378" s="339" t="n"/>
      <c r="Z378" s="340" t="n"/>
      <c r="AA378" s="340" t="n"/>
      <c r="AB378" s="341" t="n"/>
      <c r="AC378" s="339" t="n"/>
      <c r="AD378" s="339" t="n"/>
      <c r="AE378" s="339" t="n"/>
      <c r="AF378" s="339" t="n">
        <v>4</v>
      </c>
      <c r="AG378" s="340" t="n"/>
      <c r="AH378" s="340" t="n"/>
      <c r="AI378" s="341" t="n"/>
    </row>
    <row r="379" ht="20.1" customHeight="1" s="335">
      <c r="A379" s="358" t="n"/>
      <c r="C379" s="339" t="n">
        <v>2</v>
      </c>
      <c r="D379" s="340" t="n"/>
      <c r="E379" s="341" t="n"/>
      <c r="F379" s="344" t="inlineStr">
        <is>
          <t>ANELY CACERES PECHO</t>
        </is>
      </c>
      <c r="G379" s="344" t="inlineStr">
        <is>
          <t>CEDULAS DE IDENTIDAD</t>
        </is>
      </c>
      <c r="H379" s="341" t="n"/>
      <c r="I379" s="339" t="inlineStr">
        <is>
          <t>H5-P1</t>
        </is>
      </c>
      <c r="J379" s="339" t="n">
        <v>2607789</v>
      </c>
      <c r="K379" s="340" t="n"/>
      <c r="L379" s="341" t="n"/>
      <c r="M379" s="339" t="n">
        <v>2607789</v>
      </c>
      <c r="N379" s="339" t="n">
        <v>1</v>
      </c>
      <c r="O379" s="340" t="n"/>
      <c r="P379" s="341" t="n"/>
      <c r="Q379" s="339" t="n"/>
      <c r="R379" s="339" t="n"/>
      <c r="S379" s="341" t="n"/>
      <c r="T379" s="346" t="n"/>
      <c r="U379" s="341" t="n"/>
      <c r="V379" s="339" t="n">
        <v>2607789</v>
      </c>
      <c r="W379" s="339" t="n">
        <v>2607789</v>
      </c>
      <c r="X379" s="339" t="n">
        <v>1</v>
      </c>
      <c r="Y379" s="339" t="inlineStr">
        <is>
          <t>ERROR DE IMPRESIÓN</t>
        </is>
      </c>
      <c r="Z379" s="340" t="n"/>
      <c r="AA379" s="340" t="n"/>
      <c r="AB379" s="341" t="n"/>
      <c r="AC379" s="339" t="n"/>
      <c r="AD379" s="339" t="n"/>
      <c r="AE379" s="339" t="n"/>
      <c r="AF379" s="339" t="n">
        <v>1</v>
      </c>
      <c r="AG379" s="340" t="n"/>
      <c r="AH379" s="340" t="n"/>
      <c r="AI379" s="341" t="n"/>
    </row>
    <row r="380" ht="20.1" customHeight="1" s="335">
      <c r="A380" s="358" t="n"/>
      <c r="C380" s="339" t="n">
        <v>2</v>
      </c>
      <c r="D380" s="340" t="n"/>
      <c r="E380" s="341" t="n"/>
      <c r="F380" s="344" t="inlineStr">
        <is>
          <t>ANELY CACERES PECHO</t>
        </is>
      </c>
      <c r="G380" s="344" t="inlineStr">
        <is>
          <t>CEDULAS DE IDENTIDAD</t>
        </is>
      </c>
      <c r="H380" s="341" t="n"/>
      <c r="I380" s="339" t="inlineStr">
        <is>
          <t>H5-P1</t>
        </is>
      </c>
      <c r="J380" s="339" t="n">
        <v>2607790</v>
      </c>
      <c r="K380" s="340" t="n"/>
      <c r="L380" s="341" t="n"/>
      <c r="M380" s="339" t="n">
        <v>2607794</v>
      </c>
      <c r="N380" s="339" t="n">
        <v>5</v>
      </c>
      <c r="O380" s="340" t="n"/>
      <c r="P380" s="341" t="n"/>
      <c r="Q380" s="339" t="n">
        <v>2607790</v>
      </c>
      <c r="R380" s="339" t="n">
        <v>2607794</v>
      </c>
      <c r="S380" s="341" t="n"/>
      <c r="T380" s="346" t="n">
        <v>5</v>
      </c>
      <c r="U380" s="341" t="n"/>
      <c r="V380" s="339" t="n"/>
      <c r="W380" s="339" t="n"/>
      <c r="X380" s="339" t="n"/>
      <c r="Y380" s="339" t="n"/>
      <c r="Z380" s="340" t="n"/>
      <c r="AA380" s="340" t="n"/>
      <c r="AB380" s="341" t="n"/>
      <c r="AC380" s="339" t="n"/>
      <c r="AD380" s="339" t="n"/>
      <c r="AE380" s="339" t="n"/>
      <c r="AF380" s="339" t="n">
        <v>5</v>
      </c>
      <c r="AG380" s="340" t="n"/>
      <c r="AH380" s="340" t="n"/>
      <c r="AI380" s="341" t="n"/>
    </row>
    <row r="381" ht="20.1" customHeight="1" s="335">
      <c r="A381" s="358" t="n"/>
      <c r="C381" s="339" t="n">
        <v>2</v>
      </c>
      <c r="D381" s="340" t="n"/>
      <c r="E381" s="341" t="n"/>
      <c r="F381" s="344" t="inlineStr">
        <is>
          <t>ANELY CACERES PECHO</t>
        </is>
      </c>
      <c r="G381" s="344" t="inlineStr">
        <is>
          <t>CEDULAS DE IDENTIDAD</t>
        </is>
      </c>
      <c r="H381" s="341" t="n"/>
      <c r="I381" s="339" t="inlineStr">
        <is>
          <t>H5-P1</t>
        </is>
      </c>
      <c r="J381" s="339" t="n">
        <v>2607795</v>
      </c>
      <c r="K381" s="340" t="n"/>
      <c r="L381" s="341" t="n"/>
      <c r="M381" s="339" t="n">
        <v>2607824</v>
      </c>
      <c r="N381" s="339" t="n">
        <v>30</v>
      </c>
      <c r="O381" s="340" t="n"/>
      <c r="P381" s="341" t="n"/>
      <c r="Q381" s="339" t="n"/>
      <c r="R381" s="339" t="n"/>
      <c r="S381" s="341" t="n"/>
      <c r="T381" s="346" t="n"/>
      <c r="U381" s="341" t="n"/>
      <c r="V381" s="339" t="n"/>
      <c r="W381" s="339" t="n"/>
      <c r="X381" s="339" t="n"/>
      <c r="Y381" s="339" t="n"/>
      <c r="Z381" s="340" t="n"/>
      <c r="AA381" s="340" t="n"/>
      <c r="AB381" s="341" t="n"/>
      <c r="AC381" s="339" t="n">
        <v>2607795</v>
      </c>
      <c r="AD381" s="339" t="n">
        <v>2607824</v>
      </c>
      <c r="AE381" s="339" t="n">
        <v>30</v>
      </c>
      <c r="AF381" s="339" t="n">
        <v>30</v>
      </c>
      <c r="AG381" s="340" t="n"/>
      <c r="AH381" s="340" t="n"/>
      <c r="AI381" s="341" t="n"/>
    </row>
    <row r="382" ht="20.1" customHeight="1" s="335">
      <c r="A382" s="358" t="n"/>
      <c r="C382" s="339" t="n">
        <v>2</v>
      </c>
      <c r="D382" s="340" t="n"/>
      <c r="E382" s="341" t="n"/>
      <c r="F382" s="344" t="inlineStr">
        <is>
          <t>ANELY CACERES PECHO</t>
        </is>
      </c>
      <c r="G382" s="344" t="inlineStr">
        <is>
          <t>LAMINAS PLASTICAS TIPO FUNDA -POUCHE</t>
        </is>
      </c>
      <c r="H382" s="341" t="n"/>
      <c r="I382" s="339" t="inlineStr">
        <is>
          <t>H5-P1</t>
        </is>
      </c>
      <c r="J382" s="339" t="n">
        <v>648255</v>
      </c>
      <c r="K382" s="340" t="n"/>
      <c r="L382" s="341" t="n"/>
      <c r="M382" s="339" t="n">
        <v>648276</v>
      </c>
      <c r="N382" s="339" t="n">
        <v>22</v>
      </c>
      <c r="O382" s="340" t="n"/>
      <c r="P382" s="341" t="n"/>
      <c r="Q382" s="339" t="n">
        <v>648255</v>
      </c>
      <c r="R382" s="339" t="n">
        <v>648276</v>
      </c>
      <c r="S382" s="341" t="n"/>
      <c r="T382" s="346" t="n">
        <v>22</v>
      </c>
      <c r="U382" s="341" t="n"/>
      <c r="V382" s="339" t="n"/>
      <c r="W382" s="339" t="n"/>
      <c r="X382" s="339" t="n"/>
      <c r="Y382" s="339" t="n"/>
      <c r="Z382" s="340" t="n"/>
      <c r="AA382" s="340" t="n"/>
      <c r="AB382" s="341" t="n"/>
      <c r="AC382" s="339" t="n"/>
      <c r="AD382" s="339" t="n"/>
      <c r="AE382" s="339" t="n"/>
      <c r="AF382" s="339" t="n">
        <v>22</v>
      </c>
      <c r="AG382" s="340" t="n"/>
      <c r="AH382" s="340" t="n"/>
      <c r="AI382" s="341" t="n"/>
    </row>
    <row r="383" ht="20.1" customHeight="1" s="335">
      <c r="A383" s="358" t="n"/>
      <c r="C383" s="339" t="n">
        <v>2</v>
      </c>
      <c r="D383" s="340" t="n"/>
      <c r="E383" s="341" t="n"/>
      <c r="F383" s="344" t="inlineStr">
        <is>
          <t>ANELY CACERES PECHO</t>
        </is>
      </c>
      <c r="G383" s="344" t="inlineStr">
        <is>
          <t>LAMINAS PLASTICAS TIPO FUNDA -POUCHE</t>
        </is>
      </c>
      <c r="H383" s="341" t="n"/>
      <c r="I383" s="339" t="inlineStr">
        <is>
          <t>H5-P1</t>
        </is>
      </c>
      <c r="J383" s="339" t="n">
        <v>648522</v>
      </c>
      <c r="K383" s="340" t="n"/>
      <c r="L383" s="341" t="n"/>
      <c r="M383" s="339" t="n">
        <v>648527</v>
      </c>
      <c r="N383" s="339" t="n">
        <v>6</v>
      </c>
      <c r="O383" s="340" t="n"/>
      <c r="P383" s="341" t="n"/>
      <c r="Q383" s="339" t="n">
        <v>648522</v>
      </c>
      <c r="R383" s="339" t="n">
        <v>648527</v>
      </c>
      <c r="S383" s="341" t="n"/>
      <c r="T383" s="346" t="n">
        <v>6</v>
      </c>
      <c r="U383" s="341" t="n"/>
      <c r="V383" s="339" t="n"/>
      <c r="W383" s="339" t="n"/>
      <c r="X383" s="339" t="n"/>
      <c r="Y383" s="339" t="n"/>
      <c r="Z383" s="340" t="n"/>
      <c r="AA383" s="340" t="n"/>
      <c r="AB383" s="341" t="n"/>
      <c r="AC383" s="339" t="n"/>
      <c r="AD383" s="339" t="n"/>
      <c r="AE383" s="339" t="n"/>
      <c r="AF383" s="339" t="n">
        <v>6</v>
      </c>
      <c r="AG383" s="340" t="n"/>
      <c r="AH383" s="340" t="n"/>
      <c r="AI383" s="341" t="n"/>
    </row>
    <row r="384" ht="20.1" customHeight="1" s="335">
      <c r="A384" s="358" t="n"/>
      <c r="C384" s="339" t="n">
        <v>2</v>
      </c>
      <c r="D384" s="340" t="n"/>
      <c r="E384" s="341" t="n"/>
      <c r="F384" s="344" t="inlineStr">
        <is>
          <t>ANELY CACERES PECHO</t>
        </is>
      </c>
      <c r="G384" s="344" t="inlineStr">
        <is>
          <t>LAMINAS PLASTICAS TIPO FUNDA -POUCHE</t>
        </is>
      </c>
      <c r="H384" s="341" t="n"/>
      <c r="I384" s="339" t="inlineStr">
        <is>
          <t>H5-P1</t>
        </is>
      </c>
      <c r="J384" s="339" t="n">
        <v>648528</v>
      </c>
      <c r="K384" s="340" t="n"/>
      <c r="L384" s="341" t="n"/>
      <c r="M384" s="339" t="n">
        <v>648560</v>
      </c>
      <c r="N384" s="339" t="n">
        <v>33</v>
      </c>
      <c r="O384" s="340" t="n"/>
      <c r="P384" s="341" t="n"/>
      <c r="Q384" s="339" t="n"/>
      <c r="R384" s="339" t="n"/>
      <c r="S384" s="341" t="n"/>
      <c r="T384" s="346" t="n"/>
      <c r="U384" s="341" t="n"/>
      <c r="V384" s="339" t="n"/>
      <c r="W384" s="339" t="n"/>
      <c r="X384" s="339" t="n"/>
      <c r="Y384" s="339" t="n"/>
      <c r="Z384" s="340" t="n"/>
      <c r="AA384" s="340" t="n"/>
      <c r="AB384" s="341" t="n"/>
      <c r="AC384" s="339" t="n">
        <v>648528</v>
      </c>
      <c r="AD384" s="339" t="n">
        <v>648560</v>
      </c>
      <c r="AE384" s="339" t="n">
        <v>33</v>
      </c>
      <c r="AF384" s="339" t="n">
        <v>33</v>
      </c>
      <c r="AG384" s="340" t="n"/>
      <c r="AH384" s="340" t="n"/>
      <c r="AI384" s="341" t="n"/>
    </row>
    <row r="385" ht="20.1" customHeight="1" s="335">
      <c r="A385" s="358" t="n"/>
      <c r="C385" s="339" t="n"/>
      <c r="D385" s="340" t="n"/>
      <c r="E385" s="341" t="n"/>
      <c r="F385" s="344" t="n"/>
      <c r="G385" s="344" t="n"/>
      <c r="H385" s="341" t="n"/>
      <c r="I385" s="339" t="n"/>
      <c r="J385" s="339" t="n"/>
      <c r="K385" s="340" t="n"/>
      <c r="L385" s="341" t="n"/>
      <c r="M385" s="339" t="n"/>
      <c r="N385" s="339" t="n"/>
      <c r="O385" s="340" t="n"/>
      <c r="P385" s="341" t="n"/>
      <c r="Q385" s="339" t="n"/>
      <c r="R385" s="339" t="n"/>
      <c r="S385" s="341" t="n"/>
      <c r="T385" s="346" t="n"/>
      <c r="U385" s="341" t="n"/>
      <c r="V385" s="339" t="n"/>
      <c r="W385" s="339" t="n"/>
      <c r="X385" s="339" t="n"/>
      <c r="Y385" s="339" t="n"/>
      <c r="Z385" s="340" t="n"/>
      <c r="AA385" s="340" t="n"/>
      <c r="AB385" s="341" t="n"/>
      <c r="AC385" s="339" t="n"/>
      <c r="AD385" s="339" t="n"/>
      <c r="AE385" s="339" t="n"/>
      <c r="AF385" s="345">
        <f>SUM(T374:U384)*17/2</f>
        <v/>
      </c>
      <c r="AG385" s="340" t="n"/>
      <c r="AH385" s="340" t="n"/>
      <c r="AI385" s="341" t="n"/>
    </row>
    <row r="386" ht="20.1" customHeight="1" s="335">
      <c r="A386" s="358" t="n"/>
      <c r="C386" s="339" t="n">
        <v>3</v>
      </c>
      <c r="D386" s="340" t="n"/>
      <c r="E386" s="341" t="n"/>
      <c r="F386" s="344" t="inlineStr">
        <is>
          <t>IVAR LIMBERT FLORES AYAVIRI</t>
        </is>
      </c>
      <c r="G386" s="344" t="inlineStr">
        <is>
          <t>CEDULAS DE IDENTIDAD</t>
        </is>
      </c>
      <c r="H386" s="341" t="n"/>
      <c r="I386" s="339" t="inlineStr">
        <is>
          <t>H5-P1</t>
        </is>
      </c>
      <c r="J386" s="339" t="n">
        <v>2607588</v>
      </c>
      <c r="K386" s="340" t="n"/>
      <c r="L386" s="341" t="n"/>
      <c r="M386" s="339" t="n">
        <v>2607588</v>
      </c>
      <c r="N386" s="339" t="n">
        <v>1</v>
      </c>
      <c r="O386" s="340" t="n"/>
      <c r="P386" s="341" t="n"/>
      <c r="Q386" s="339" t="n">
        <v>2607588</v>
      </c>
      <c r="R386" s="339" t="n">
        <v>2607588</v>
      </c>
      <c r="S386" s="341" t="n"/>
      <c r="T386" s="346" t="n">
        <v>1</v>
      </c>
      <c r="U386" s="341" t="n"/>
      <c r="V386" s="339" t="n"/>
      <c r="W386" s="339" t="n"/>
      <c r="X386" s="339" t="n"/>
      <c r="Y386" s="339" t="n"/>
      <c r="Z386" s="340" t="n"/>
      <c r="AA386" s="340" t="n"/>
      <c r="AB386" s="341" t="n"/>
      <c r="AC386" s="339" t="n"/>
      <c r="AD386" s="339" t="n"/>
      <c r="AE386" s="339" t="n"/>
      <c r="AF386" s="339" t="n">
        <v>1</v>
      </c>
      <c r="AG386" s="340" t="n"/>
      <c r="AH386" s="340" t="n"/>
      <c r="AI386" s="341" t="n"/>
    </row>
    <row r="387" ht="20.1" customHeight="1" s="335">
      <c r="A387" s="358" t="n"/>
      <c r="C387" s="339" t="n">
        <v>3</v>
      </c>
      <c r="D387" s="340" t="n"/>
      <c r="E387" s="341" t="n"/>
      <c r="F387" s="344" t="inlineStr">
        <is>
          <t>IVAR LIMBERT FLORES AYAVIRI</t>
        </is>
      </c>
      <c r="G387" s="344" t="inlineStr">
        <is>
          <t>CEDULAS DE IDENTIDAD</t>
        </is>
      </c>
      <c r="H387" s="341" t="n"/>
      <c r="I387" s="339" t="inlineStr">
        <is>
          <t>H5-P1</t>
        </is>
      </c>
      <c r="J387" s="339" t="n">
        <v>2607589</v>
      </c>
      <c r="K387" s="340" t="n"/>
      <c r="L387" s="341" t="n"/>
      <c r="M387" s="339" t="n">
        <v>2607590</v>
      </c>
      <c r="N387" s="339" t="n">
        <v>2</v>
      </c>
      <c r="O387" s="340" t="n"/>
      <c r="P387" s="341" t="n"/>
      <c r="Q387" s="339" t="n"/>
      <c r="R387" s="339" t="n"/>
      <c r="S387" s="341" t="n"/>
      <c r="T387" s="346" t="n"/>
      <c r="U387" s="341" t="n"/>
      <c r="V387" s="339" t="n">
        <v>2607589</v>
      </c>
      <c r="W387" s="339" t="n">
        <v>2607589</v>
      </c>
      <c r="X387" s="339" t="n">
        <v>1</v>
      </c>
      <c r="Y387" s="339" t="inlineStr">
        <is>
          <t>ERROR DE IMPRESIÓN</t>
        </is>
      </c>
      <c r="Z387" s="340" t="n"/>
      <c r="AA387" s="340" t="n"/>
      <c r="AB387" s="341" t="n"/>
      <c r="AC387" s="339" t="n"/>
      <c r="AD387" s="339" t="n"/>
      <c r="AE387" s="339" t="n"/>
      <c r="AF387" s="339" t="n">
        <v>1</v>
      </c>
      <c r="AG387" s="340" t="n"/>
      <c r="AH387" s="340" t="n"/>
      <c r="AI387" s="341" t="n"/>
    </row>
    <row r="388" ht="20.1" customHeight="1" s="335">
      <c r="A388" s="358" t="n"/>
      <c r="C388" s="339" t="n">
        <v>3</v>
      </c>
      <c r="D388" s="340" t="n"/>
      <c r="E388" s="341" t="n"/>
      <c r="F388" s="344" t="inlineStr">
        <is>
          <t>IVAR LIMBERT FLORES AYAVIRI</t>
        </is>
      </c>
      <c r="G388" s="344" t="inlineStr">
        <is>
          <t>CEDULAS DE IDENTIDAD</t>
        </is>
      </c>
      <c r="H388" s="341" t="n"/>
      <c r="I388" s="339" t="n"/>
      <c r="J388" s="339" t="n"/>
      <c r="K388" s="340" t="n"/>
      <c r="L388" s="341" t="n"/>
      <c r="M388" s="339" t="n"/>
      <c r="N388" s="339" t="n"/>
      <c r="O388" s="340" t="n"/>
      <c r="P388" s="341" t="n"/>
      <c r="Q388" s="339" t="n"/>
      <c r="R388" s="339" t="n"/>
      <c r="S388" s="341" t="n"/>
      <c r="T388" s="346" t="n"/>
      <c r="U388" s="341" t="n"/>
      <c r="V388" s="339" t="n">
        <v>2607590</v>
      </c>
      <c r="W388" s="339" t="n">
        <v>2607590</v>
      </c>
      <c r="X388" s="339" t="n">
        <v>1</v>
      </c>
      <c r="Y388" s="339" t="inlineStr">
        <is>
          <t>ERROR DE IMPRESIÓN</t>
        </is>
      </c>
      <c r="Z388" s="340" t="n"/>
      <c r="AA388" s="340" t="n"/>
      <c r="AB388" s="341" t="n"/>
      <c r="AC388" s="339" t="n"/>
      <c r="AD388" s="339" t="n"/>
      <c r="AE388" s="339" t="n"/>
      <c r="AF388" s="339" t="n">
        <v>1</v>
      </c>
      <c r="AG388" s="340" t="n"/>
      <c r="AH388" s="340" t="n"/>
      <c r="AI388" s="341" t="n"/>
    </row>
    <row r="389" ht="20.1" customHeight="1" s="335">
      <c r="A389" s="358" t="n"/>
      <c r="C389" s="339" t="n">
        <v>3</v>
      </c>
      <c r="D389" s="340" t="n"/>
      <c r="E389" s="341" t="n"/>
      <c r="F389" s="344" t="inlineStr">
        <is>
          <t>IVAR LIMBERT FLORES AYAVIRI</t>
        </is>
      </c>
      <c r="G389" s="344" t="inlineStr">
        <is>
          <t>CEDULAS DE IDENTIDAD</t>
        </is>
      </c>
      <c r="H389" s="341" t="n"/>
      <c r="I389" s="339" t="inlineStr">
        <is>
          <t>H5-P1</t>
        </is>
      </c>
      <c r="J389" s="339" t="n">
        <v>2607591</v>
      </c>
      <c r="K389" s="340" t="n"/>
      <c r="L389" s="341" t="n"/>
      <c r="M389" s="339" t="n">
        <v>2607591</v>
      </c>
      <c r="N389" s="339" t="n">
        <v>1</v>
      </c>
      <c r="O389" s="340" t="n"/>
      <c r="P389" s="341" t="n"/>
      <c r="Q389" s="339" t="n">
        <v>2607591</v>
      </c>
      <c r="R389" s="339" t="n">
        <v>2607591</v>
      </c>
      <c r="S389" s="341" t="n"/>
      <c r="T389" s="346" t="n">
        <v>1</v>
      </c>
      <c r="U389" s="341" t="n"/>
      <c r="V389" s="339" t="n"/>
      <c r="W389" s="339" t="n"/>
      <c r="X389" s="339" t="n"/>
      <c r="Y389" s="339" t="n"/>
      <c r="Z389" s="340" t="n"/>
      <c r="AA389" s="340" t="n"/>
      <c r="AB389" s="341" t="n"/>
      <c r="AC389" s="339" t="n"/>
      <c r="AD389" s="339" t="n"/>
      <c r="AE389" s="339" t="n"/>
      <c r="AF389" s="339" t="n">
        <v>1</v>
      </c>
      <c r="AG389" s="340" t="n"/>
      <c r="AH389" s="340" t="n"/>
      <c r="AI389" s="341" t="n"/>
    </row>
    <row r="390" ht="20.1" customHeight="1" s="335">
      <c r="A390" s="358" t="n"/>
      <c r="C390" s="339" t="n">
        <v>3</v>
      </c>
      <c r="D390" s="340" t="n"/>
      <c r="E390" s="341" t="n"/>
      <c r="F390" s="344" t="inlineStr">
        <is>
          <t>IVAR LIMBERT FLORES AYAVIRI</t>
        </is>
      </c>
      <c r="G390" s="344" t="inlineStr">
        <is>
          <t>CEDULAS DE IDENTIDAD</t>
        </is>
      </c>
      <c r="H390" s="341" t="n"/>
      <c r="I390" s="339" t="inlineStr">
        <is>
          <t>H5-P1</t>
        </is>
      </c>
      <c r="J390" s="339" t="n">
        <v>2607592</v>
      </c>
      <c r="K390" s="340" t="n"/>
      <c r="L390" s="341" t="n"/>
      <c r="M390" s="339" t="n">
        <v>2607592</v>
      </c>
      <c r="N390" s="339" t="n">
        <v>1</v>
      </c>
      <c r="O390" s="340" t="n"/>
      <c r="P390" s="341" t="n"/>
      <c r="Q390" s="339" t="n"/>
      <c r="R390" s="339" t="n"/>
      <c r="S390" s="341" t="n"/>
      <c r="T390" s="346" t="n"/>
      <c r="U390" s="341" t="n"/>
      <c r="V390" s="339" t="n">
        <v>2607592</v>
      </c>
      <c r="W390" s="339" t="n">
        <v>2607592</v>
      </c>
      <c r="X390" s="339" t="n">
        <v>1</v>
      </c>
      <c r="Y390" s="339" t="inlineStr">
        <is>
          <t>ERROR DE IMPRESIÓN</t>
        </is>
      </c>
      <c r="Z390" s="340" t="n"/>
      <c r="AA390" s="340" t="n"/>
      <c r="AB390" s="341" t="n"/>
      <c r="AC390" s="339" t="n"/>
      <c r="AD390" s="339" t="n"/>
      <c r="AE390" s="339" t="n"/>
      <c r="AF390" s="339" t="n">
        <v>1</v>
      </c>
      <c r="AG390" s="340" t="n"/>
      <c r="AH390" s="340" t="n"/>
      <c r="AI390" s="341" t="n"/>
    </row>
    <row r="391" ht="20.1" customHeight="1" s="335">
      <c r="A391" s="358" t="n"/>
      <c r="C391" s="339" t="n">
        <v>3</v>
      </c>
      <c r="D391" s="340" t="n"/>
      <c r="E391" s="341" t="n"/>
      <c r="F391" s="344" t="inlineStr">
        <is>
          <t>IVAR LIMBERT FLORES AYAVIRI</t>
        </is>
      </c>
      <c r="G391" s="344" t="inlineStr">
        <is>
          <t>CEDULAS DE IDENTIDAD</t>
        </is>
      </c>
      <c r="H391" s="341" t="n"/>
      <c r="I391" s="339" t="inlineStr">
        <is>
          <t>H5-P1</t>
        </is>
      </c>
      <c r="J391" s="339" t="n">
        <v>2607593</v>
      </c>
      <c r="K391" s="340" t="n"/>
      <c r="L391" s="341" t="n"/>
      <c r="M391" s="339" t="n">
        <v>2607593</v>
      </c>
      <c r="N391" s="339" t="n">
        <v>1</v>
      </c>
      <c r="O391" s="340" t="n"/>
      <c r="P391" s="341" t="n"/>
      <c r="Q391" s="339" t="n">
        <v>2607593</v>
      </c>
      <c r="R391" s="339" t="n">
        <v>2607593</v>
      </c>
      <c r="S391" s="341" t="n"/>
      <c r="T391" s="346" t="n">
        <v>1</v>
      </c>
      <c r="U391" s="341" t="n"/>
      <c r="V391" s="339" t="n"/>
      <c r="W391" s="339" t="n"/>
      <c r="X391" s="339" t="n"/>
      <c r="Y391" s="339" t="n"/>
      <c r="Z391" s="340" t="n"/>
      <c r="AA391" s="340" t="n"/>
      <c r="AB391" s="341" t="n"/>
      <c r="AC391" s="339" t="n"/>
      <c r="AD391" s="339" t="n"/>
      <c r="AE391" s="339" t="n"/>
      <c r="AF391" s="339" t="n">
        <v>1</v>
      </c>
      <c r="AG391" s="340" t="n"/>
      <c r="AH391" s="340" t="n"/>
      <c r="AI391" s="341" t="n"/>
    </row>
    <row r="392" ht="20.1" customHeight="1" s="335">
      <c r="A392" s="358" t="n"/>
      <c r="C392" s="339" t="n">
        <v>3</v>
      </c>
      <c r="D392" s="340" t="n"/>
      <c r="E392" s="341" t="n"/>
      <c r="F392" s="344" t="inlineStr">
        <is>
          <t>IVAR LIMBERT FLORES AYAVIRI</t>
        </is>
      </c>
      <c r="G392" s="344" t="inlineStr">
        <is>
          <t>CEDULAS DE IDENTIDAD</t>
        </is>
      </c>
      <c r="H392" s="341" t="n"/>
      <c r="I392" s="339" t="inlineStr">
        <is>
          <t>H5-P1</t>
        </is>
      </c>
      <c r="J392" s="339" t="n">
        <v>2607594</v>
      </c>
      <c r="K392" s="340" t="n"/>
      <c r="L392" s="341" t="n"/>
      <c r="M392" s="339" t="n">
        <v>2607595</v>
      </c>
      <c r="N392" s="339" t="n">
        <v>2</v>
      </c>
      <c r="O392" s="340" t="n"/>
      <c r="P392" s="341" t="n"/>
      <c r="Q392" s="339" t="n"/>
      <c r="R392" s="339" t="n"/>
      <c r="S392" s="341" t="n"/>
      <c r="T392" s="346" t="n"/>
      <c r="U392" s="341" t="n"/>
      <c r="V392" s="339" t="n">
        <v>2607594</v>
      </c>
      <c r="W392" s="339" t="n">
        <v>2607594</v>
      </c>
      <c r="X392" s="339" t="n">
        <v>1</v>
      </c>
      <c r="Y392" s="339" t="inlineStr">
        <is>
          <t>ERROR DE IMPRESIÓN</t>
        </is>
      </c>
      <c r="Z392" s="340" t="n"/>
      <c r="AA392" s="340" t="n"/>
      <c r="AB392" s="341" t="n"/>
      <c r="AC392" s="339" t="n"/>
      <c r="AD392" s="339" t="n"/>
      <c r="AE392" s="339" t="n"/>
      <c r="AF392" s="339" t="n">
        <v>1</v>
      </c>
      <c r="AG392" s="340" t="n"/>
      <c r="AH392" s="340" t="n"/>
      <c r="AI392" s="341" t="n"/>
    </row>
    <row r="393" ht="20.1" customHeight="1" s="335">
      <c r="A393" s="358" t="n"/>
      <c r="C393" s="339" t="n">
        <v>3</v>
      </c>
      <c r="D393" s="340" t="n"/>
      <c r="E393" s="341" t="n"/>
      <c r="F393" s="344" t="inlineStr">
        <is>
          <t>IVAR LIMBERT FLORES AYAVIRI</t>
        </is>
      </c>
      <c r="G393" s="344" t="inlineStr">
        <is>
          <t>CEDULAS DE IDENTIDAD</t>
        </is>
      </c>
      <c r="H393" s="341" t="n"/>
      <c r="I393" s="339" t="n"/>
      <c r="J393" s="339" t="n"/>
      <c r="K393" s="340" t="n"/>
      <c r="L393" s="341" t="n"/>
      <c r="M393" s="339" t="n"/>
      <c r="N393" s="339" t="n"/>
      <c r="O393" s="340" t="n"/>
      <c r="P393" s="341" t="n"/>
      <c r="Q393" s="339" t="n"/>
      <c r="R393" s="339" t="n"/>
      <c r="S393" s="341" t="n"/>
      <c r="T393" s="346" t="n"/>
      <c r="U393" s="341" t="n"/>
      <c r="V393" s="339" t="n">
        <v>2607595</v>
      </c>
      <c r="W393" s="339" t="n">
        <v>2607595</v>
      </c>
      <c r="X393" s="339" t="n">
        <v>1</v>
      </c>
      <c r="Y393" s="339" t="inlineStr">
        <is>
          <t>ERROR DE IMPRESIÓN</t>
        </is>
      </c>
      <c r="Z393" s="340" t="n"/>
      <c r="AA393" s="340" t="n"/>
      <c r="AB393" s="341" t="n"/>
      <c r="AC393" s="339" t="n"/>
      <c r="AD393" s="339" t="n"/>
      <c r="AE393" s="339" t="n"/>
      <c r="AF393" s="339" t="n">
        <v>1</v>
      </c>
      <c r="AG393" s="340" t="n"/>
      <c r="AH393" s="340" t="n"/>
      <c r="AI393" s="341" t="n"/>
    </row>
    <row r="394" ht="20.1" customHeight="1" s="335">
      <c r="A394" s="358" t="n"/>
      <c r="C394" s="339" t="n">
        <v>3</v>
      </c>
      <c r="D394" s="340" t="n"/>
      <c r="E394" s="341" t="n"/>
      <c r="F394" s="344" t="inlineStr">
        <is>
          <t>IVAR LIMBERT FLORES AYAVIRI</t>
        </is>
      </c>
      <c r="G394" s="344" t="inlineStr">
        <is>
          <t>CEDULAS DE IDENTIDAD</t>
        </is>
      </c>
      <c r="H394" s="341" t="n"/>
      <c r="I394" s="339" t="inlineStr">
        <is>
          <t>H5-P1</t>
        </is>
      </c>
      <c r="J394" s="339" t="n">
        <v>2607596</v>
      </c>
      <c r="K394" s="340" t="n"/>
      <c r="L394" s="341" t="n"/>
      <c r="M394" s="339" t="n">
        <v>2607596</v>
      </c>
      <c r="N394" s="339" t="n">
        <v>1</v>
      </c>
      <c r="O394" s="340" t="n"/>
      <c r="P394" s="341" t="n"/>
      <c r="Q394" s="339" t="n">
        <v>2607596</v>
      </c>
      <c r="R394" s="339" t="n">
        <v>2607596</v>
      </c>
      <c r="S394" s="341" t="n"/>
      <c r="T394" s="346" t="n">
        <v>1</v>
      </c>
      <c r="U394" s="341" t="n"/>
      <c r="V394" s="339" t="n"/>
      <c r="W394" s="339" t="n"/>
      <c r="X394" s="339" t="n"/>
      <c r="Y394" s="339" t="n"/>
      <c r="Z394" s="340" t="n"/>
      <c r="AA394" s="340" t="n"/>
      <c r="AB394" s="341" t="n"/>
      <c r="AC394" s="339" t="n"/>
      <c r="AD394" s="339" t="n"/>
      <c r="AE394" s="339" t="n"/>
      <c r="AF394" s="339" t="n">
        <v>1</v>
      </c>
      <c r="AG394" s="340" t="n"/>
      <c r="AH394" s="340" t="n"/>
      <c r="AI394" s="341" t="n"/>
    </row>
    <row r="395" ht="20.1" customHeight="1" s="335">
      <c r="A395" s="358" t="n"/>
      <c r="C395" s="339" t="n">
        <v>3</v>
      </c>
      <c r="D395" s="340" t="n"/>
      <c r="E395" s="341" t="n"/>
      <c r="F395" s="344" t="inlineStr">
        <is>
          <t>IVAR LIMBERT FLORES AYAVIRI</t>
        </is>
      </c>
      <c r="G395" s="344" t="inlineStr">
        <is>
          <t>CEDULAS DE IDENTIDAD</t>
        </is>
      </c>
      <c r="H395" s="341" t="n"/>
      <c r="I395" s="339" t="inlineStr">
        <is>
          <t>H5-P1</t>
        </is>
      </c>
      <c r="J395" s="339" t="n">
        <v>2607825</v>
      </c>
      <c r="K395" s="340" t="n"/>
      <c r="L395" s="341" t="n"/>
      <c r="M395" s="339" t="n">
        <v>2607825</v>
      </c>
      <c r="N395" s="339" t="n">
        <v>1</v>
      </c>
      <c r="O395" s="340" t="n"/>
      <c r="P395" s="341" t="n"/>
      <c r="Q395" s="339" t="n"/>
      <c r="R395" s="339" t="n"/>
      <c r="S395" s="341" t="n"/>
      <c r="T395" s="346" t="n"/>
      <c r="U395" s="341" t="n"/>
      <c r="V395" s="339" t="n">
        <v>2607825</v>
      </c>
      <c r="W395" s="339" t="n">
        <v>2607825</v>
      </c>
      <c r="X395" s="339" t="n">
        <v>1</v>
      </c>
      <c r="Y395" s="339" t="inlineStr">
        <is>
          <t>ERROR DE IMPRESIÓN</t>
        </is>
      </c>
      <c r="Z395" s="340" t="n"/>
      <c r="AA395" s="340" t="n"/>
      <c r="AB395" s="341" t="n"/>
      <c r="AC395" s="339" t="n"/>
      <c r="AD395" s="339" t="n"/>
      <c r="AE395" s="339" t="n"/>
      <c r="AF395" s="339" t="n">
        <v>1</v>
      </c>
      <c r="AG395" s="340" t="n"/>
      <c r="AH395" s="340" t="n"/>
      <c r="AI395" s="341" t="n"/>
    </row>
    <row r="396" ht="20.1" customHeight="1" s="335">
      <c r="A396" s="358" t="n"/>
      <c r="C396" s="339" t="n">
        <v>3</v>
      </c>
      <c r="D396" s="340" t="n"/>
      <c r="E396" s="341" t="n"/>
      <c r="F396" s="344" t="inlineStr">
        <is>
          <t>IVAR LIMBERT FLORES AYAVIRI</t>
        </is>
      </c>
      <c r="G396" s="344" t="inlineStr">
        <is>
          <t>CEDULAS DE IDENTIDAD</t>
        </is>
      </c>
      <c r="H396" s="341" t="n"/>
      <c r="I396" s="339" t="inlineStr">
        <is>
          <t>H5-P1</t>
        </is>
      </c>
      <c r="J396" s="339" t="n">
        <v>2607826</v>
      </c>
      <c r="K396" s="340" t="n"/>
      <c r="L396" s="341" t="n"/>
      <c r="M396" s="339" t="n">
        <v>2607829</v>
      </c>
      <c r="N396" s="339" t="n">
        <v>4</v>
      </c>
      <c r="O396" s="340" t="n"/>
      <c r="P396" s="341" t="n"/>
      <c r="Q396" s="339" t="n">
        <v>2607826</v>
      </c>
      <c r="R396" s="339" t="n">
        <v>2607829</v>
      </c>
      <c r="S396" s="341" t="n"/>
      <c r="T396" s="346" t="n">
        <v>4</v>
      </c>
      <c r="U396" s="341" t="n"/>
      <c r="V396" s="339" t="n"/>
      <c r="W396" s="339" t="n"/>
      <c r="X396" s="339" t="n"/>
      <c r="Y396" s="339" t="n"/>
      <c r="Z396" s="340" t="n"/>
      <c r="AA396" s="340" t="n"/>
      <c r="AB396" s="341" t="n"/>
      <c r="AC396" s="339" t="n"/>
      <c r="AD396" s="339" t="n"/>
      <c r="AE396" s="339" t="n"/>
      <c r="AF396" s="339" t="n">
        <v>4</v>
      </c>
      <c r="AG396" s="340" t="n"/>
      <c r="AH396" s="340" t="n"/>
      <c r="AI396" s="341" t="n"/>
    </row>
    <row r="397" ht="20.1" customHeight="1" s="335">
      <c r="A397" s="358" t="n"/>
      <c r="C397" s="339" t="n">
        <v>3</v>
      </c>
      <c r="D397" s="340" t="n"/>
      <c r="E397" s="341" t="n"/>
      <c r="F397" s="344" t="inlineStr">
        <is>
          <t>IVAR LIMBERT FLORES AYAVIRI</t>
        </is>
      </c>
      <c r="G397" s="344" t="inlineStr">
        <is>
          <t>CEDULAS DE IDENTIDAD</t>
        </is>
      </c>
      <c r="H397" s="341" t="n"/>
      <c r="I397" s="339" t="inlineStr">
        <is>
          <t>H5-P1</t>
        </is>
      </c>
      <c r="J397" s="339" t="n">
        <v>2607830</v>
      </c>
      <c r="K397" s="340" t="n"/>
      <c r="L397" s="341" t="n"/>
      <c r="M397" s="339" t="n">
        <v>2607830</v>
      </c>
      <c r="N397" s="339" t="n">
        <v>1</v>
      </c>
      <c r="O397" s="340" t="n"/>
      <c r="P397" s="341" t="n"/>
      <c r="Q397" s="339" t="n"/>
      <c r="R397" s="339" t="n"/>
      <c r="S397" s="341" t="n"/>
      <c r="T397" s="346" t="n"/>
      <c r="U397" s="341" t="n"/>
      <c r="V397" s="339" t="n">
        <v>2607830</v>
      </c>
      <c r="W397" s="339" t="n">
        <v>2607830</v>
      </c>
      <c r="X397" s="339" t="n">
        <v>1</v>
      </c>
      <c r="Y397" s="339" t="inlineStr">
        <is>
          <t>ERROR DE IMPRESIÓN</t>
        </is>
      </c>
      <c r="Z397" s="340" t="n"/>
      <c r="AA397" s="340" t="n"/>
      <c r="AB397" s="341" t="n"/>
      <c r="AC397" s="339" t="n"/>
      <c r="AD397" s="339" t="n"/>
      <c r="AE397" s="339" t="n"/>
      <c r="AF397" s="339" t="n">
        <v>1</v>
      </c>
      <c r="AG397" s="340" t="n"/>
      <c r="AH397" s="340" t="n"/>
      <c r="AI397" s="341" t="n"/>
    </row>
    <row r="398" ht="20.1" customHeight="1" s="335">
      <c r="A398" s="358" t="n"/>
      <c r="C398" s="339" t="n">
        <v>3</v>
      </c>
      <c r="D398" s="340" t="n"/>
      <c r="E398" s="341" t="n"/>
      <c r="F398" s="344" t="inlineStr">
        <is>
          <t>IVAR LIMBERT FLORES AYAVIRI</t>
        </is>
      </c>
      <c r="G398" s="344" t="inlineStr">
        <is>
          <t>CEDULAS DE IDENTIDAD</t>
        </is>
      </c>
      <c r="H398" s="341" t="n"/>
      <c r="I398" s="339" t="inlineStr">
        <is>
          <t>H5-P1</t>
        </is>
      </c>
      <c r="J398" s="339" t="n">
        <v>2607831</v>
      </c>
      <c r="K398" s="340" t="n"/>
      <c r="L398" s="341" t="n"/>
      <c r="M398" s="339" t="n">
        <v>2607876</v>
      </c>
      <c r="N398" s="339" t="n">
        <v>46</v>
      </c>
      <c r="O398" s="340" t="n"/>
      <c r="P398" s="341" t="n"/>
      <c r="Q398" s="339" t="n">
        <v>2607831</v>
      </c>
      <c r="R398" s="339" t="n">
        <v>2607876</v>
      </c>
      <c r="S398" s="341" t="n"/>
      <c r="T398" s="346" t="n">
        <v>46</v>
      </c>
      <c r="U398" s="341" t="n"/>
      <c r="V398" s="339" t="n"/>
      <c r="W398" s="339" t="n"/>
      <c r="X398" s="339" t="n"/>
      <c r="Y398" s="339" t="n"/>
      <c r="Z398" s="340" t="n"/>
      <c r="AA398" s="340" t="n"/>
      <c r="AB398" s="341" t="n"/>
      <c r="AC398" s="339" t="n"/>
      <c r="AD398" s="339" t="n"/>
      <c r="AE398" s="339" t="n"/>
      <c r="AF398" s="339" t="n">
        <v>46</v>
      </c>
      <c r="AG398" s="340" t="n"/>
      <c r="AH398" s="340" t="n"/>
      <c r="AI398" s="341" t="n"/>
    </row>
    <row r="399" ht="20.1" customHeight="1" s="335">
      <c r="A399" s="358" t="n"/>
      <c r="C399" s="339" t="n">
        <v>3</v>
      </c>
      <c r="D399" s="340" t="n"/>
      <c r="E399" s="341" t="n"/>
      <c r="F399" s="344" t="inlineStr">
        <is>
          <t>IVAR LIMBERT FLORES AYAVIRI</t>
        </is>
      </c>
      <c r="G399" s="344" t="inlineStr">
        <is>
          <t>CEDULAS DE IDENTIDAD</t>
        </is>
      </c>
      <c r="H399" s="341" t="n"/>
      <c r="I399" s="339" t="inlineStr">
        <is>
          <t>H5-P1</t>
        </is>
      </c>
      <c r="J399" s="339" t="n">
        <v>2607877</v>
      </c>
      <c r="K399" s="340" t="n"/>
      <c r="L399" s="341" t="n"/>
      <c r="M399" s="339" t="n">
        <v>2607896</v>
      </c>
      <c r="N399" s="339" t="n">
        <v>20</v>
      </c>
      <c r="O399" s="340" t="n"/>
      <c r="P399" s="341" t="n"/>
      <c r="Q399" s="339" t="n"/>
      <c r="R399" s="339" t="n"/>
      <c r="S399" s="341" t="n"/>
      <c r="T399" s="346" t="n"/>
      <c r="U399" s="341" t="n"/>
      <c r="V399" s="339" t="n"/>
      <c r="W399" s="339" t="n"/>
      <c r="X399" s="339" t="n"/>
      <c r="Y399" s="339" t="n"/>
      <c r="Z399" s="340" t="n"/>
      <c r="AA399" s="340" t="n"/>
      <c r="AB399" s="341" t="n"/>
      <c r="AC399" s="339" t="n">
        <v>2607877</v>
      </c>
      <c r="AD399" s="339" t="n">
        <v>2607896</v>
      </c>
      <c r="AE399" s="339" t="n">
        <v>20</v>
      </c>
      <c r="AF399" s="339" t="n">
        <v>20</v>
      </c>
      <c r="AG399" s="340" t="n"/>
      <c r="AH399" s="340" t="n"/>
      <c r="AI399" s="341" t="n"/>
    </row>
    <row r="400" ht="20.1" customHeight="1" s="335">
      <c r="A400" s="358" t="n"/>
      <c r="C400" s="339" t="n">
        <v>3</v>
      </c>
      <c r="D400" s="340" t="n"/>
      <c r="E400" s="341" t="n"/>
      <c r="F400" s="344" t="inlineStr">
        <is>
          <t>IVAR LIMBERT FLORES AYAVIRI</t>
        </is>
      </c>
      <c r="G400" s="344" t="inlineStr">
        <is>
          <t>LAMINAS PLASTICAS TIPO FUNDA -POUCHE</t>
        </is>
      </c>
      <c r="H400" s="341" t="n"/>
      <c r="I400" s="339" t="inlineStr">
        <is>
          <t>H5-P1</t>
        </is>
      </c>
      <c r="J400" s="339" t="n">
        <v>648327</v>
      </c>
      <c r="K400" s="340" t="n"/>
      <c r="L400" s="341" t="n"/>
      <c r="M400" s="339" t="n">
        <v>648335</v>
      </c>
      <c r="N400" s="339" t="n">
        <v>9</v>
      </c>
      <c r="O400" s="340" t="n"/>
      <c r="P400" s="341" t="n"/>
      <c r="Q400" s="339" t="n">
        <v>648327</v>
      </c>
      <c r="R400" s="339" t="n">
        <v>648335</v>
      </c>
      <c r="S400" s="341" t="n"/>
      <c r="T400" s="346" t="n">
        <v>9</v>
      </c>
      <c r="U400" s="341" t="n"/>
      <c r="V400" s="339" t="n"/>
      <c r="W400" s="339" t="n"/>
      <c r="X400" s="339" t="n"/>
      <c r="Y400" s="339" t="n"/>
      <c r="Z400" s="340" t="n"/>
      <c r="AA400" s="340" t="n"/>
      <c r="AB400" s="341" t="n"/>
      <c r="AC400" s="339" t="n"/>
      <c r="AD400" s="339" t="n"/>
      <c r="AE400" s="339" t="n"/>
      <c r="AF400" s="339" t="n">
        <v>9</v>
      </c>
      <c r="AG400" s="340" t="n"/>
      <c r="AH400" s="340" t="n"/>
      <c r="AI400" s="341" t="n"/>
    </row>
    <row r="401" ht="20.1" customHeight="1" s="335">
      <c r="A401" s="358" t="n"/>
      <c r="C401" s="339" t="n">
        <v>3</v>
      </c>
      <c r="D401" s="340" t="n"/>
      <c r="E401" s="341" t="n"/>
      <c r="F401" s="344" t="inlineStr">
        <is>
          <t>IVAR LIMBERT FLORES AYAVIRI</t>
        </is>
      </c>
      <c r="G401" s="344" t="inlineStr">
        <is>
          <t>LAMINAS PLASTICAS TIPO FUNDA -POUCHE</t>
        </is>
      </c>
      <c r="H401" s="341" t="n"/>
      <c r="I401" s="339" t="inlineStr">
        <is>
          <t>H5-P1</t>
        </is>
      </c>
      <c r="J401" s="339" t="n">
        <v>648561</v>
      </c>
      <c r="K401" s="340" t="n"/>
      <c r="L401" s="341" t="n"/>
      <c r="M401" s="339" t="n">
        <v>648605</v>
      </c>
      <c r="N401" s="339" t="n">
        <v>45</v>
      </c>
      <c r="O401" s="340" t="n"/>
      <c r="P401" s="341" t="n"/>
      <c r="Q401" s="339" t="n">
        <v>648561</v>
      </c>
      <c r="R401" s="339" t="n">
        <v>648605</v>
      </c>
      <c r="S401" s="341" t="n"/>
      <c r="T401" s="346" t="n">
        <v>45</v>
      </c>
      <c r="U401" s="341" t="n"/>
      <c r="V401" s="339" t="n"/>
      <c r="W401" s="339" t="n"/>
      <c r="X401" s="339" t="n"/>
      <c r="Y401" s="339" t="n"/>
      <c r="Z401" s="340" t="n"/>
      <c r="AA401" s="340" t="n"/>
      <c r="AB401" s="341" t="n"/>
      <c r="AC401" s="339" t="n"/>
      <c r="AD401" s="339" t="n"/>
      <c r="AE401" s="339" t="n"/>
      <c r="AF401" s="339" t="n">
        <v>45</v>
      </c>
      <c r="AG401" s="340" t="n"/>
      <c r="AH401" s="340" t="n"/>
      <c r="AI401" s="341" t="n"/>
    </row>
    <row r="402" ht="20.1" customHeight="1" s="335">
      <c r="A402" s="358" t="n"/>
      <c r="C402" s="339" t="n">
        <v>3</v>
      </c>
      <c r="D402" s="340" t="n"/>
      <c r="E402" s="341" t="n"/>
      <c r="F402" s="344" t="inlineStr">
        <is>
          <t>IVAR LIMBERT FLORES AYAVIRI</t>
        </is>
      </c>
      <c r="G402" s="344" t="inlineStr">
        <is>
          <t>LAMINAS PLASTICAS TIPO FUNDA -POUCHE</t>
        </is>
      </c>
      <c r="H402" s="341" t="n"/>
      <c r="I402" s="339" t="inlineStr">
        <is>
          <t>H5-P1</t>
        </is>
      </c>
      <c r="J402" s="339" t="n">
        <v>648606</v>
      </c>
      <c r="K402" s="340" t="n"/>
      <c r="L402" s="341" t="n"/>
      <c r="M402" s="339" t="n">
        <v>648632</v>
      </c>
      <c r="N402" s="339" t="n">
        <v>27</v>
      </c>
      <c r="O402" s="340" t="n"/>
      <c r="P402" s="341" t="n"/>
      <c r="Q402" s="339" t="n"/>
      <c r="R402" s="339" t="n"/>
      <c r="S402" s="341" t="n"/>
      <c r="T402" s="346" t="n"/>
      <c r="U402" s="341" t="n"/>
      <c r="V402" s="339" t="n"/>
      <c r="W402" s="339" t="n"/>
      <c r="X402" s="339" t="n"/>
      <c r="Y402" s="339" t="n"/>
      <c r="Z402" s="340" t="n"/>
      <c r="AA402" s="340" t="n"/>
      <c r="AB402" s="341" t="n"/>
      <c r="AC402" s="339" t="n">
        <v>648606</v>
      </c>
      <c r="AD402" s="339" t="n">
        <v>648632</v>
      </c>
      <c r="AE402" s="339" t="n">
        <v>27</v>
      </c>
      <c r="AF402" s="339" t="n">
        <v>27</v>
      </c>
      <c r="AG402" s="340" t="n"/>
      <c r="AH402" s="340" t="n"/>
      <c r="AI402" s="341" t="n"/>
    </row>
    <row r="403" ht="20.1" customHeight="1" s="335">
      <c r="A403" s="358" t="n"/>
      <c r="C403" s="339" t="n"/>
      <c r="D403" s="340" t="n"/>
      <c r="E403" s="341" t="n"/>
      <c r="F403" s="344" t="n"/>
      <c r="G403" s="344" t="n"/>
      <c r="H403" s="341" t="n"/>
      <c r="I403" s="339" t="n"/>
      <c r="J403" s="339" t="n"/>
      <c r="K403" s="340" t="n"/>
      <c r="L403" s="341" t="n"/>
      <c r="M403" s="339" t="n"/>
      <c r="N403" s="339" t="n"/>
      <c r="O403" s="340" t="n"/>
      <c r="P403" s="341" t="n"/>
      <c r="Q403" s="339" t="n"/>
      <c r="R403" s="339" t="n"/>
      <c r="S403" s="341" t="n"/>
      <c r="T403" s="346" t="n"/>
      <c r="U403" s="341" t="n"/>
      <c r="V403" s="339" t="n"/>
      <c r="W403" s="339" t="n"/>
      <c r="X403" s="339" t="n"/>
      <c r="Y403" s="339" t="n"/>
      <c r="Z403" s="340" t="n"/>
      <c r="AA403" s="340" t="n"/>
      <c r="AB403" s="341" t="n"/>
      <c r="AC403" s="339" t="n"/>
      <c r="AD403" s="339" t="n"/>
      <c r="AE403" s="339" t="n"/>
      <c r="AF403" s="345">
        <f>SUM(T386:U402)*17/2</f>
        <v/>
      </c>
      <c r="AG403" s="340" t="n"/>
      <c r="AH403" s="340" t="n"/>
      <c r="AI403" s="341" t="n"/>
    </row>
    <row r="404" ht="20.1" customHeight="1" s="335">
      <c r="A404" s="358" t="n"/>
      <c r="C404" s="339" t="n">
        <v>4</v>
      </c>
      <c r="D404" s="340" t="n"/>
      <c r="E404" s="341" t="n"/>
      <c r="F404" s="344" t="inlineStr">
        <is>
          <t>MIGUEL VILLARPANDO MIRANDA</t>
        </is>
      </c>
      <c r="G404" s="344" t="inlineStr">
        <is>
          <t>CEDULAS DE IDENTIDAD</t>
        </is>
      </c>
      <c r="H404" s="341" t="n"/>
      <c r="I404" s="339" t="inlineStr">
        <is>
          <t>H5-P1</t>
        </is>
      </c>
      <c r="J404" s="339" t="n">
        <v>2607638</v>
      </c>
      <c r="K404" s="340" t="n"/>
      <c r="L404" s="341" t="n"/>
      <c r="M404" s="339" t="n">
        <v>2607644</v>
      </c>
      <c r="N404" s="339" t="n">
        <v>7</v>
      </c>
      <c r="O404" s="340" t="n"/>
      <c r="P404" s="341" t="n"/>
      <c r="Q404" s="339" t="n">
        <v>2607638</v>
      </c>
      <c r="R404" s="339" t="n">
        <v>2607644</v>
      </c>
      <c r="S404" s="341" t="n"/>
      <c r="T404" s="346" t="n">
        <v>7</v>
      </c>
      <c r="U404" s="341" t="n"/>
      <c r="V404" s="339" t="n"/>
      <c r="W404" s="339" t="n"/>
      <c r="X404" s="339" t="n"/>
      <c r="Y404" s="339" t="n"/>
      <c r="Z404" s="340" t="n"/>
      <c r="AA404" s="340" t="n"/>
      <c r="AB404" s="341" t="n"/>
      <c r="AC404" s="339" t="n"/>
      <c r="AD404" s="339" t="n"/>
      <c r="AE404" s="339" t="n"/>
      <c r="AF404" s="339" t="n">
        <v>7</v>
      </c>
      <c r="AG404" s="340" t="n"/>
      <c r="AH404" s="340" t="n"/>
      <c r="AI404" s="341" t="n"/>
    </row>
    <row r="405" ht="20.1" customHeight="1" s="335">
      <c r="A405" s="358" t="n"/>
      <c r="C405" s="339" t="n">
        <v>4</v>
      </c>
      <c r="D405" s="340" t="n"/>
      <c r="E405" s="341" t="n"/>
      <c r="F405" s="344" t="inlineStr">
        <is>
          <t>MIGUEL VILLARPANDO MIRANDA</t>
        </is>
      </c>
      <c r="G405" s="344" t="inlineStr">
        <is>
          <t>CEDULAS DE IDENTIDAD</t>
        </is>
      </c>
      <c r="H405" s="341" t="n"/>
      <c r="I405" s="339" t="inlineStr">
        <is>
          <t>H5-P1</t>
        </is>
      </c>
      <c r="J405" s="339" t="n">
        <v>2607897</v>
      </c>
      <c r="K405" s="340" t="n"/>
      <c r="L405" s="341" t="n"/>
      <c r="M405" s="339" t="n">
        <v>2607952</v>
      </c>
      <c r="N405" s="339" t="n">
        <v>56</v>
      </c>
      <c r="O405" s="340" t="n"/>
      <c r="P405" s="341" t="n"/>
      <c r="Q405" s="339" t="n">
        <v>2607897</v>
      </c>
      <c r="R405" s="339" t="n">
        <v>2607952</v>
      </c>
      <c r="S405" s="341" t="n"/>
      <c r="T405" s="346" t="n">
        <v>56</v>
      </c>
      <c r="U405" s="341" t="n"/>
      <c r="V405" s="339" t="n"/>
      <c r="W405" s="339" t="n"/>
      <c r="X405" s="339" t="n"/>
      <c r="Y405" s="339" t="n"/>
      <c r="Z405" s="340" t="n"/>
      <c r="AA405" s="340" t="n"/>
      <c r="AB405" s="341" t="n"/>
      <c r="AC405" s="339" t="n"/>
      <c r="AD405" s="339" t="n"/>
      <c r="AE405" s="339" t="n"/>
      <c r="AF405" s="339" t="n">
        <v>56</v>
      </c>
      <c r="AG405" s="340" t="n"/>
      <c r="AH405" s="340" t="n"/>
      <c r="AI405" s="341" t="n"/>
    </row>
    <row r="406" ht="20.1" customHeight="1" s="335">
      <c r="A406" s="358" t="n"/>
      <c r="C406" s="339" t="n">
        <v>4</v>
      </c>
      <c r="D406" s="340" t="n"/>
      <c r="E406" s="341" t="n"/>
      <c r="F406" s="344" t="inlineStr">
        <is>
          <t>MIGUEL VILLARPANDO MIRANDA</t>
        </is>
      </c>
      <c r="G406" s="344" t="inlineStr">
        <is>
          <t>CEDULAS DE IDENTIDAD</t>
        </is>
      </c>
      <c r="H406" s="341" t="n"/>
      <c r="I406" s="339" t="inlineStr">
        <is>
          <t>H5-P1</t>
        </is>
      </c>
      <c r="J406" s="339" t="n">
        <v>2607953</v>
      </c>
      <c r="K406" s="340" t="n"/>
      <c r="L406" s="341" t="n"/>
      <c r="M406" s="339" t="n">
        <v>2607968</v>
      </c>
      <c r="N406" s="339" t="n">
        <v>16</v>
      </c>
      <c r="O406" s="340" t="n"/>
      <c r="P406" s="341" t="n"/>
      <c r="Q406" s="339" t="n"/>
      <c r="R406" s="339" t="n"/>
      <c r="S406" s="341" t="n"/>
      <c r="T406" s="346" t="n"/>
      <c r="U406" s="341" t="n"/>
      <c r="V406" s="339" t="n"/>
      <c r="W406" s="339" t="n"/>
      <c r="X406" s="339" t="n"/>
      <c r="Y406" s="339" t="n"/>
      <c r="Z406" s="340" t="n"/>
      <c r="AA406" s="340" t="n"/>
      <c r="AB406" s="341" t="n"/>
      <c r="AC406" s="339" t="n">
        <v>2607953</v>
      </c>
      <c r="AD406" s="339" t="n">
        <v>2607968</v>
      </c>
      <c r="AE406" s="339" t="n">
        <v>16</v>
      </c>
      <c r="AF406" s="339" t="n">
        <v>16</v>
      </c>
      <c r="AG406" s="340" t="n"/>
      <c r="AH406" s="340" t="n"/>
      <c r="AI406" s="341" t="n"/>
    </row>
    <row r="407" ht="20.1" customHeight="1" s="335">
      <c r="A407" s="358" t="n"/>
      <c r="C407" s="339" t="n">
        <v>4</v>
      </c>
      <c r="D407" s="340" t="n"/>
      <c r="E407" s="341" t="n"/>
      <c r="F407" s="344" t="inlineStr">
        <is>
          <t>MIGUEL VILLARPANDO MIRANDA</t>
        </is>
      </c>
      <c r="G407" s="344" t="inlineStr">
        <is>
          <t>LAMINAS PLASTICAS TIPO FUNDA -POUCHE</t>
        </is>
      </c>
      <c r="H407" s="341" t="n"/>
      <c r="I407" s="339" t="inlineStr">
        <is>
          <t>H5-P1</t>
        </is>
      </c>
      <c r="J407" s="339" t="n">
        <v>648377</v>
      </c>
      <c r="K407" s="340" t="n"/>
      <c r="L407" s="341" t="n"/>
      <c r="M407" s="339" t="n">
        <v>648383</v>
      </c>
      <c r="N407" s="339" t="n">
        <v>7</v>
      </c>
      <c r="O407" s="340" t="n"/>
      <c r="P407" s="341" t="n"/>
      <c r="Q407" s="339" t="n">
        <v>648377</v>
      </c>
      <c r="R407" s="339" t="n">
        <v>648383</v>
      </c>
      <c r="S407" s="341" t="n"/>
      <c r="T407" s="346" t="n">
        <v>7</v>
      </c>
      <c r="U407" s="341" t="n"/>
      <c r="V407" s="339" t="n"/>
      <c r="W407" s="339" t="n"/>
      <c r="X407" s="339" t="n"/>
      <c r="Y407" s="339" t="n"/>
      <c r="Z407" s="340" t="n"/>
      <c r="AA407" s="340" t="n"/>
      <c r="AB407" s="341" t="n"/>
      <c r="AC407" s="339" t="n"/>
      <c r="AD407" s="339" t="n"/>
      <c r="AE407" s="339" t="n"/>
      <c r="AF407" s="339" t="n">
        <v>7</v>
      </c>
      <c r="AG407" s="340" t="n"/>
      <c r="AH407" s="340" t="n"/>
      <c r="AI407" s="341" t="n"/>
    </row>
    <row r="408" ht="20.1" customHeight="1" s="335">
      <c r="A408" s="358" t="n"/>
      <c r="C408" s="339" t="n">
        <v>4</v>
      </c>
      <c r="D408" s="340" t="n"/>
      <c r="E408" s="341" t="n"/>
      <c r="F408" s="344" t="inlineStr">
        <is>
          <t>MIGUEL VILLARPANDO MIRANDA</t>
        </is>
      </c>
      <c r="G408" s="344" t="inlineStr">
        <is>
          <t>LAMINAS PLASTICAS TIPO FUNDA -POUCHE</t>
        </is>
      </c>
      <c r="H408" s="341" t="n"/>
      <c r="I408" s="339" t="inlineStr">
        <is>
          <t>H5-P1</t>
        </is>
      </c>
      <c r="J408" s="339" t="n">
        <v>648633</v>
      </c>
      <c r="K408" s="340" t="n"/>
      <c r="L408" s="341" t="n"/>
      <c r="M408" s="339" t="n">
        <v>648688</v>
      </c>
      <c r="N408" s="339" t="n">
        <v>56</v>
      </c>
      <c r="O408" s="340" t="n"/>
      <c r="P408" s="341" t="n"/>
      <c r="Q408" s="339" t="n">
        <v>648633</v>
      </c>
      <c r="R408" s="339" t="n">
        <v>648688</v>
      </c>
      <c r="S408" s="341" t="n"/>
      <c r="T408" s="346" t="n">
        <v>56</v>
      </c>
      <c r="U408" s="341" t="n"/>
      <c r="V408" s="339" t="n"/>
      <c r="W408" s="339" t="n"/>
      <c r="X408" s="339" t="n"/>
      <c r="Y408" s="339" t="n"/>
      <c r="Z408" s="340" t="n"/>
      <c r="AA408" s="340" t="n"/>
      <c r="AB408" s="341" t="n"/>
      <c r="AC408" s="339" t="n"/>
      <c r="AD408" s="339" t="n"/>
      <c r="AE408" s="339" t="n"/>
      <c r="AF408" s="339" t="n">
        <v>56</v>
      </c>
      <c r="AG408" s="340" t="n"/>
      <c r="AH408" s="340" t="n"/>
      <c r="AI408" s="341" t="n"/>
    </row>
    <row r="409" ht="20.1" customHeight="1" s="335">
      <c r="A409" s="358" t="n"/>
      <c r="C409" s="339" t="n">
        <v>4</v>
      </c>
      <c r="D409" s="340" t="n"/>
      <c r="E409" s="341" t="n"/>
      <c r="F409" s="344" t="inlineStr">
        <is>
          <t>MIGUEL VILLARPANDO MIRANDA</t>
        </is>
      </c>
      <c r="G409" s="344" t="inlineStr">
        <is>
          <t>LAMINAS PLASTICAS TIPO FUNDA -POUCHE</t>
        </is>
      </c>
      <c r="H409" s="341" t="n"/>
      <c r="I409" s="339" t="inlineStr">
        <is>
          <t>H5-P1</t>
        </is>
      </c>
      <c r="J409" s="339" t="n">
        <v>648689</v>
      </c>
      <c r="K409" s="340" t="n"/>
      <c r="L409" s="341" t="n"/>
      <c r="M409" s="339" t="n">
        <v>648704</v>
      </c>
      <c r="N409" s="339" t="n">
        <v>16</v>
      </c>
      <c r="O409" s="340" t="n"/>
      <c r="P409" s="341" t="n"/>
      <c r="Q409" s="339" t="n"/>
      <c r="R409" s="339" t="n"/>
      <c r="S409" s="341" t="n"/>
      <c r="T409" s="346" t="n"/>
      <c r="U409" s="341" t="n"/>
      <c r="V409" s="339" t="n"/>
      <c r="W409" s="339" t="n"/>
      <c r="X409" s="339" t="n"/>
      <c r="Y409" s="339" t="n"/>
      <c r="Z409" s="340" t="n"/>
      <c r="AA409" s="340" t="n"/>
      <c r="AB409" s="341" t="n"/>
      <c r="AC409" s="339" t="n">
        <v>648689</v>
      </c>
      <c r="AD409" s="339" t="n">
        <v>648704</v>
      </c>
      <c r="AE409" s="339" t="n">
        <v>16</v>
      </c>
      <c r="AF409" s="339" t="n">
        <v>16</v>
      </c>
      <c r="AG409" s="340" t="n"/>
      <c r="AH409" s="340" t="n"/>
      <c r="AI409" s="341" t="n"/>
    </row>
    <row r="410" ht="20.1" customHeight="1" s="335">
      <c r="A410" s="358" t="n"/>
      <c r="C410" s="339" t="n"/>
      <c r="D410" s="340" t="n"/>
      <c r="E410" s="341" t="n"/>
      <c r="F410" s="344" t="n"/>
      <c r="G410" s="344" t="n"/>
      <c r="H410" s="341" t="n"/>
      <c r="I410" s="339" t="n"/>
      <c r="J410" s="339" t="n"/>
      <c r="K410" s="340" t="n"/>
      <c r="L410" s="341" t="n"/>
      <c r="M410" s="339" t="n"/>
      <c r="N410" s="339" t="n"/>
      <c r="O410" s="340" t="n"/>
      <c r="P410" s="341" t="n"/>
      <c r="Q410" s="339" t="n"/>
      <c r="R410" s="339" t="n"/>
      <c r="S410" s="341" t="n"/>
      <c r="T410" s="346" t="n"/>
      <c r="U410" s="341" t="n"/>
      <c r="V410" s="339" t="n"/>
      <c r="W410" s="339" t="n"/>
      <c r="X410" s="339" t="n"/>
      <c r="Y410" s="339" t="n"/>
      <c r="Z410" s="340" t="n"/>
      <c r="AA410" s="340" t="n"/>
      <c r="AB410" s="341" t="n"/>
      <c r="AC410" s="339" t="n"/>
      <c r="AD410" s="339" t="n"/>
      <c r="AE410" s="339" t="n"/>
      <c r="AF410" s="345">
        <f>SUM(T404:U409)*17/2</f>
        <v/>
      </c>
      <c r="AG410" s="340" t="n"/>
      <c r="AH410" s="340" t="n"/>
      <c r="AI410" s="341" t="n"/>
    </row>
    <row r="411" ht="20.1" customHeight="1" s="335">
      <c r="A411" s="358" t="n"/>
      <c r="C411" s="339" t="n">
        <v>1</v>
      </c>
      <c r="D411" s="340" t="n"/>
      <c r="E411" s="341" t="n"/>
      <c r="F411" s="344" t="inlineStr">
        <is>
          <t>VERONICA MEDRANO ARIAS</t>
        </is>
      </c>
      <c r="G411" s="344" t="inlineStr">
        <is>
          <t>CEDULAS DE IDENTIDAD</t>
        </is>
      </c>
      <c r="H411" s="341" t="n"/>
      <c r="I411" s="339" t="inlineStr">
        <is>
          <t>H5-P1</t>
        </is>
      </c>
      <c r="J411" s="339" t="n">
        <v>1025267</v>
      </c>
      <c r="K411" s="340" t="n"/>
      <c r="L411" s="341" t="n"/>
      <c r="M411" s="339" t="n">
        <v>1025269</v>
      </c>
      <c r="N411" s="339" t="n">
        <v>3</v>
      </c>
      <c r="O411" s="340" t="n"/>
      <c r="P411" s="341" t="n"/>
      <c r="Q411" s="339" t="n">
        <v>1025267</v>
      </c>
      <c r="R411" s="339" t="n">
        <v>1025269</v>
      </c>
      <c r="S411" s="341" t="n"/>
      <c r="T411" s="346" t="n">
        <v>3</v>
      </c>
      <c r="U411" s="341" t="n"/>
      <c r="V411" s="339" t="n"/>
      <c r="W411" s="339" t="n"/>
      <c r="X411" s="339" t="n"/>
      <c r="Y411" s="339" t="n"/>
      <c r="Z411" s="340" t="n"/>
      <c r="AA411" s="340" t="n"/>
      <c r="AB411" s="341" t="n"/>
      <c r="AC411" s="339" t="n"/>
      <c r="AD411" s="339" t="n"/>
      <c r="AE411" s="339" t="n"/>
      <c r="AF411" s="339" t="n">
        <v>3</v>
      </c>
      <c r="AG411" s="340" t="n"/>
      <c r="AH411" s="340" t="n"/>
      <c r="AI411" s="341" t="n"/>
    </row>
    <row r="412" ht="20.1" customHeight="1" s="335">
      <c r="A412" s="358" t="n"/>
      <c r="C412" s="339" t="n">
        <v>1</v>
      </c>
      <c r="D412" s="340" t="n"/>
      <c r="E412" s="341" t="n"/>
      <c r="F412" s="344" t="inlineStr">
        <is>
          <t>VERONICA MEDRANO ARIAS</t>
        </is>
      </c>
      <c r="G412" s="344" t="inlineStr">
        <is>
          <t>CEDULAS DE IDENTIDAD</t>
        </is>
      </c>
      <c r="H412" s="341" t="n"/>
      <c r="I412" s="339" t="inlineStr">
        <is>
          <t>H5-P1</t>
        </is>
      </c>
      <c r="J412" s="339" t="n">
        <v>1025270</v>
      </c>
      <c r="K412" s="340" t="n"/>
      <c r="L412" s="341" t="n"/>
      <c r="M412" s="339" t="n">
        <v>1025287</v>
      </c>
      <c r="N412" s="339" t="n">
        <v>18</v>
      </c>
      <c r="O412" s="340" t="n"/>
      <c r="P412" s="341" t="n"/>
      <c r="Q412" s="339" t="n"/>
      <c r="R412" s="339" t="n"/>
      <c r="S412" s="341" t="n"/>
      <c r="T412" s="346" t="n"/>
      <c r="U412" s="341" t="n"/>
      <c r="V412" s="339" t="n"/>
      <c r="W412" s="339" t="n"/>
      <c r="X412" s="339" t="n"/>
      <c r="Y412" s="339" t="n"/>
      <c r="Z412" s="340" t="n"/>
      <c r="AA412" s="340" t="n"/>
      <c r="AB412" s="341" t="n"/>
      <c r="AC412" s="339" t="n">
        <v>1025270</v>
      </c>
      <c r="AD412" s="339" t="n">
        <v>1025287</v>
      </c>
      <c r="AE412" s="339" t="n">
        <v>18</v>
      </c>
      <c r="AF412" s="339" t="n">
        <v>18</v>
      </c>
      <c r="AG412" s="340" t="n"/>
      <c r="AH412" s="340" t="n"/>
      <c r="AI412" s="341" t="n"/>
    </row>
    <row r="413" ht="20.1" customHeight="1" s="335">
      <c r="A413" s="358" t="n"/>
      <c r="C413" s="339" t="n">
        <v>1</v>
      </c>
      <c r="D413" s="340" t="n"/>
      <c r="E413" s="341" t="n"/>
      <c r="F413" s="344" t="inlineStr">
        <is>
          <t>VERONICA MEDRANO ARIAS</t>
        </is>
      </c>
      <c r="G413" s="344" t="inlineStr">
        <is>
          <t>CEDULAS DE IDENTIDAD</t>
        </is>
      </c>
      <c r="H413" s="341" t="n"/>
      <c r="I413" s="339" t="inlineStr">
        <is>
          <t>H5-P1</t>
        </is>
      </c>
      <c r="J413" s="339" t="n">
        <v>2607709</v>
      </c>
      <c r="K413" s="340" t="n"/>
      <c r="L413" s="341" t="n"/>
      <c r="M413" s="339" t="n">
        <v>2607744</v>
      </c>
      <c r="N413" s="339" t="n">
        <v>36</v>
      </c>
      <c r="O413" s="340" t="n"/>
      <c r="P413" s="341" t="n"/>
      <c r="Q413" s="339" t="n">
        <v>2607709</v>
      </c>
      <c r="R413" s="339" t="n">
        <v>2607744</v>
      </c>
      <c r="S413" s="341" t="n"/>
      <c r="T413" s="346" t="n">
        <v>36</v>
      </c>
      <c r="U413" s="341" t="n"/>
      <c r="V413" s="339" t="n"/>
      <c r="W413" s="339" t="n"/>
      <c r="X413" s="339" t="n"/>
      <c r="Y413" s="339" t="n"/>
      <c r="Z413" s="340" t="n"/>
      <c r="AA413" s="340" t="n"/>
      <c r="AB413" s="341" t="n"/>
      <c r="AC413" s="339" t="n"/>
      <c r="AD413" s="339" t="n"/>
      <c r="AE413" s="339" t="n"/>
      <c r="AF413" s="339" t="n">
        <v>36</v>
      </c>
      <c r="AG413" s="340" t="n"/>
      <c r="AH413" s="340" t="n"/>
      <c r="AI413" s="341" t="n"/>
    </row>
    <row r="414" ht="20.1" customHeight="1" s="335">
      <c r="A414" s="358" t="n"/>
      <c r="C414" s="339" t="n">
        <v>1</v>
      </c>
      <c r="D414" s="340" t="n"/>
      <c r="E414" s="341" t="n"/>
      <c r="F414" s="344" t="inlineStr">
        <is>
          <t>VERONICA MEDRANO ARIAS</t>
        </is>
      </c>
      <c r="G414" s="344" t="inlineStr">
        <is>
          <t>CEDULAS DE IDENTIDAD</t>
        </is>
      </c>
      <c r="H414" s="341" t="n"/>
      <c r="I414" s="339" t="inlineStr">
        <is>
          <t>H5-P1</t>
        </is>
      </c>
      <c r="J414" s="339" t="n">
        <v>2607745</v>
      </c>
      <c r="K414" s="340" t="n"/>
      <c r="L414" s="341" t="n"/>
      <c r="M414" s="339" t="n">
        <v>2607784</v>
      </c>
      <c r="N414" s="339" t="n">
        <v>40</v>
      </c>
      <c r="O414" s="340" t="n"/>
      <c r="P414" s="341" t="n"/>
      <c r="Q414" s="339" t="n">
        <v>2607745</v>
      </c>
      <c r="R414" s="339" t="n">
        <v>2607784</v>
      </c>
      <c r="S414" s="341" t="n"/>
      <c r="T414" s="346" t="n">
        <v>40</v>
      </c>
      <c r="U414" s="341" t="n"/>
      <c r="V414" s="339" t="n"/>
      <c r="W414" s="339" t="n"/>
      <c r="X414" s="339" t="n"/>
      <c r="Y414" s="339" t="n"/>
      <c r="Z414" s="340" t="n"/>
      <c r="AA414" s="340" t="n"/>
      <c r="AB414" s="341" t="n"/>
      <c r="AC414" s="339" t="n"/>
      <c r="AD414" s="339" t="n"/>
      <c r="AE414" s="339" t="n"/>
      <c r="AF414" s="339" t="n">
        <v>40</v>
      </c>
      <c r="AG414" s="340" t="n"/>
      <c r="AH414" s="340" t="n"/>
      <c r="AI414" s="341" t="n"/>
    </row>
    <row r="415" ht="20.1" customHeight="1" s="335">
      <c r="A415" s="358" t="n"/>
      <c r="C415" s="339" t="n">
        <v>1</v>
      </c>
      <c r="D415" s="340" t="n"/>
      <c r="E415" s="341" t="n"/>
      <c r="F415" s="344" t="inlineStr">
        <is>
          <t>VERONICA MEDRANO ARIAS</t>
        </is>
      </c>
      <c r="G415" s="344" t="inlineStr">
        <is>
          <t>LAMINAS PLASTICAS TIPO FUNDA -POUCHE</t>
        </is>
      </c>
      <c r="H415" s="341" t="n"/>
      <c r="I415" s="339" t="inlineStr">
        <is>
          <t>08-L3</t>
        </is>
      </c>
      <c r="J415" s="339" t="n">
        <v>3064910</v>
      </c>
      <c r="K415" s="340" t="n"/>
      <c r="L415" s="341" t="n"/>
      <c r="M415" s="339" t="n">
        <v>3064912</v>
      </c>
      <c r="N415" s="339" t="n">
        <v>3</v>
      </c>
      <c r="O415" s="340" t="n"/>
      <c r="P415" s="341" t="n"/>
      <c r="Q415" s="339" t="n">
        <v>3064910</v>
      </c>
      <c r="R415" s="339" t="n">
        <v>3064912</v>
      </c>
      <c r="S415" s="341" t="n"/>
      <c r="T415" s="346" t="n">
        <v>3</v>
      </c>
      <c r="U415" s="341" t="n"/>
      <c r="V415" s="339" t="n"/>
      <c r="W415" s="339" t="n"/>
      <c r="X415" s="339" t="n"/>
      <c r="Y415" s="339" t="n"/>
      <c r="Z415" s="340" t="n"/>
      <c r="AA415" s="340" t="n"/>
      <c r="AB415" s="341" t="n"/>
      <c r="AC415" s="339" t="n"/>
      <c r="AD415" s="339" t="n"/>
      <c r="AE415" s="339" t="n"/>
      <c r="AF415" s="339" t="n">
        <v>3</v>
      </c>
      <c r="AG415" s="340" t="n"/>
      <c r="AH415" s="340" t="n"/>
      <c r="AI415" s="341" t="n"/>
    </row>
    <row r="416" ht="20.1" customHeight="1" s="335">
      <c r="A416" s="358" t="n"/>
      <c r="C416" s="339" t="n">
        <v>1</v>
      </c>
      <c r="D416" s="340" t="n"/>
      <c r="E416" s="341" t="n"/>
      <c r="F416" s="344" t="inlineStr">
        <is>
          <t>VERONICA MEDRANO ARIAS</t>
        </is>
      </c>
      <c r="G416" s="344" t="inlineStr">
        <is>
          <t>LAMINAS PLASTICAS TIPO FUNDA -POUCHE</t>
        </is>
      </c>
      <c r="H416" s="341" t="n"/>
      <c r="I416" s="339" t="inlineStr">
        <is>
          <t>08-L3</t>
        </is>
      </c>
      <c r="J416" s="339" t="n">
        <v>3064913</v>
      </c>
      <c r="K416" s="340" t="n"/>
      <c r="L416" s="341" t="n"/>
      <c r="M416" s="339" t="n">
        <v>3064931</v>
      </c>
      <c r="N416" s="339" t="n">
        <v>19</v>
      </c>
      <c r="O416" s="340" t="n"/>
      <c r="P416" s="341" t="n"/>
      <c r="Q416" s="339" t="n"/>
      <c r="R416" s="339" t="n"/>
      <c r="S416" s="341" t="n"/>
      <c r="T416" s="346" t="n"/>
      <c r="U416" s="341" t="n"/>
      <c r="V416" s="339" t="n"/>
      <c r="W416" s="339" t="n"/>
      <c r="X416" s="339" t="n"/>
      <c r="Y416" s="339" t="n"/>
      <c r="Z416" s="340" t="n"/>
      <c r="AA416" s="340" t="n"/>
      <c r="AB416" s="341" t="n"/>
      <c r="AC416" s="339" t="n">
        <v>3064913</v>
      </c>
      <c r="AD416" s="339" t="n">
        <v>3064931</v>
      </c>
      <c r="AE416" s="339" t="n">
        <v>19</v>
      </c>
      <c r="AF416" s="339" t="n">
        <v>19</v>
      </c>
      <c r="AG416" s="340" t="n"/>
      <c r="AH416" s="340" t="n"/>
      <c r="AI416" s="341" t="n"/>
    </row>
    <row r="417" ht="20.1" customHeight="1" s="335">
      <c r="A417" s="358" t="n"/>
      <c r="C417" s="339" t="n">
        <v>1</v>
      </c>
      <c r="D417" s="340" t="n"/>
      <c r="E417" s="341" t="n"/>
      <c r="F417" s="344" t="inlineStr">
        <is>
          <t>VERONICA MEDRANO ARIAS</t>
        </is>
      </c>
      <c r="G417" s="344" t="inlineStr">
        <is>
          <t>LAMINAS PLASTICAS TIPO FUNDA -POUCHE</t>
        </is>
      </c>
      <c r="H417" s="341" t="n"/>
      <c r="I417" s="339" t="inlineStr">
        <is>
          <t>H5-P1</t>
        </is>
      </c>
      <c r="J417" s="339" t="n">
        <v>648446</v>
      </c>
      <c r="K417" s="340" t="n"/>
      <c r="L417" s="341" t="n"/>
      <c r="M417" s="339" t="n">
        <v>648482</v>
      </c>
      <c r="N417" s="339" t="n">
        <v>37</v>
      </c>
      <c r="O417" s="340" t="n"/>
      <c r="P417" s="341" t="n"/>
      <c r="Q417" s="339" t="n">
        <v>648446</v>
      </c>
      <c r="R417" s="339" t="n">
        <v>648482</v>
      </c>
      <c r="S417" s="341" t="n"/>
      <c r="T417" s="346" t="n">
        <v>37</v>
      </c>
      <c r="U417" s="341" t="n"/>
      <c r="V417" s="339" t="n"/>
      <c r="W417" s="339" t="n"/>
      <c r="X417" s="339" t="n"/>
      <c r="Y417" s="339" t="n"/>
      <c r="Z417" s="340" t="n"/>
      <c r="AA417" s="340" t="n"/>
      <c r="AB417" s="341" t="n"/>
      <c r="AC417" s="339" t="n"/>
      <c r="AD417" s="339" t="n"/>
      <c r="AE417" s="339" t="n"/>
      <c r="AF417" s="339" t="n">
        <v>37</v>
      </c>
      <c r="AG417" s="340" t="n"/>
      <c r="AH417" s="340" t="n"/>
      <c r="AI417" s="341" t="n"/>
    </row>
    <row r="418" ht="20.1" customHeight="1" s="335">
      <c r="A418" s="358" t="n"/>
      <c r="C418" s="339" t="n">
        <v>1</v>
      </c>
      <c r="D418" s="340" t="n"/>
      <c r="E418" s="341" t="n"/>
      <c r="F418" s="344" t="inlineStr">
        <is>
          <t>VERONICA MEDRANO ARIAS</t>
        </is>
      </c>
      <c r="G418" s="344" t="inlineStr">
        <is>
          <t>LAMINAS PLASTICAS TIPO FUNDA -POUCHE</t>
        </is>
      </c>
      <c r="H418" s="341" t="n"/>
      <c r="I418" s="339" t="inlineStr">
        <is>
          <t>H5-P1</t>
        </is>
      </c>
      <c r="J418" s="339" t="n">
        <v>648483</v>
      </c>
      <c r="K418" s="340" t="n"/>
      <c r="L418" s="341" t="n"/>
      <c r="M418" s="339" t="n">
        <v>648521</v>
      </c>
      <c r="N418" s="339" t="n">
        <v>39</v>
      </c>
      <c r="O418" s="340" t="n"/>
      <c r="P418" s="341" t="n"/>
      <c r="Q418" s="339" t="n">
        <v>648483</v>
      </c>
      <c r="R418" s="339" t="n">
        <v>648521</v>
      </c>
      <c r="S418" s="341" t="n"/>
      <c r="T418" s="346" t="n">
        <v>39</v>
      </c>
      <c r="U418" s="341" t="n"/>
      <c r="V418" s="339" t="n"/>
      <c r="W418" s="339" t="n"/>
      <c r="X418" s="339" t="n"/>
      <c r="Y418" s="339" t="n"/>
      <c r="Z418" s="340" t="n"/>
      <c r="AA418" s="340" t="n"/>
      <c r="AB418" s="341" t="n"/>
      <c r="AC418" s="339" t="n"/>
      <c r="AD418" s="339" t="n"/>
      <c r="AE418" s="339" t="n"/>
      <c r="AF418" s="339" t="n">
        <v>39</v>
      </c>
      <c r="AG418" s="340" t="n"/>
      <c r="AH418" s="340" t="n"/>
      <c r="AI418" s="341" t="n"/>
    </row>
    <row r="419" ht="20.1" customHeight="1" s="335">
      <c r="A419" s="358" t="n"/>
      <c r="C419" s="339" t="n"/>
      <c r="D419" s="340" t="n"/>
      <c r="E419" s="341" t="n"/>
      <c r="F419" s="344" t="n"/>
      <c r="G419" s="344" t="n"/>
      <c r="H419" s="341" t="n"/>
      <c r="I419" s="339" t="n"/>
      <c r="J419" s="339" t="n"/>
      <c r="K419" s="340" t="n"/>
      <c r="L419" s="341" t="n"/>
      <c r="M419" s="339" t="n"/>
      <c r="N419" s="339" t="n"/>
      <c r="O419" s="340" t="n"/>
      <c r="P419" s="341" t="n"/>
      <c r="Q419" s="339" t="n"/>
      <c r="R419" s="339" t="n"/>
      <c r="S419" s="341" t="n"/>
      <c r="T419" s="346" t="n"/>
      <c r="U419" s="341" t="n"/>
      <c r="V419" s="339" t="n"/>
      <c r="W419" s="339" t="n"/>
      <c r="X419" s="339" t="n"/>
      <c r="Y419" s="339" t="n"/>
      <c r="Z419" s="340" t="n"/>
      <c r="AA419" s="340" t="n"/>
      <c r="AB419" s="341" t="n"/>
      <c r="AC419" s="339" t="n"/>
      <c r="AD419" s="339" t="n"/>
      <c r="AE419" s="339" t="n"/>
      <c r="AF419" s="345">
        <f>SUM(T411:U418)*17/2</f>
        <v/>
      </c>
      <c r="AG419" s="340" t="n"/>
      <c r="AH419" s="340" t="n"/>
      <c r="AI419" s="341" t="n"/>
    </row>
    <row r="420" ht="20.1" customHeight="1" s="335">
      <c r="A420" s="358" t="n"/>
      <c r="C420" s="339" t="n">
        <v>6</v>
      </c>
      <c r="D420" s="340" t="n"/>
      <c r="E420" s="341" t="n"/>
      <c r="F420" s="344" t="inlineStr">
        <is>
          <t>YANINE MARISEL FRANCO OVANDO</t>
        </is>
      </c>
      <c r="G420" s="344" t="inlineStr">
        <is>
          <t>CEDULAS DE IDENTIDAD</t>
        </is>
      </c>
      <c r="H420" s="341" t="n"/>
      <c r="I420" s="339" t="inlineStr">
        <is>
          <t>H5-P1</t>
        </is>
      </c>
      <c r="J420" s="339" t="n">
        <v>2607691</v>
      </c>
      <c r="K420" s="340" t="n"/>
      <c r="L420" s="341" t="n"/>
      <c r="M420" s="339" t="n">
        <v>2607704</v>
      </c>
      <c r="N420" s="339" t="n">
        <v>14</v>
      </c>
      <c r="O420" s="340" t="n"/>
      <c r="P420" s="341" t="n"/>
      <c r="Q420" s="339" t="n">
        <v>2607691</v>
      </c>
      <c r="R420" s="339" t="n">
        <v>2607704</v>
      </c>
      <c r="S420" s="341" t="n"/>
      <c r="T420" s="346" t="n">
        <v>14</v>
      </c>
      <c r="U420" s="341" t="n"/>
      <c r="V420" s="339" t="n"/>
      <c r="W420" s="339" t="n"/>
      <c r="X420" s="339" t="n"/>
      <c r="Y420" s="339" t="n"/>
      <c r="Z420" s="340" t="n"/>
      <c r="AA420" s="340" t="n"/>
      <c r="AB420" s="341" t="n"/>
      <c r="AC420" s="339" t="n"/>
      <c r="AD420" s="339" t="n"/>
      <c r="AE420" s="339" t="n"/>
      <c r="AF420" s="339" t="n">
        <v>14</v>
      </c>
      <c r="AG420" s="340" t="n"/>
      <c r="AH420" s="340" t="n"/>
      <c r="AI420" s="341" t="n"/>
    </row>
    <row r="421" ht="20.1" customHeight="1" s="335">
      <c r="A421" s="358" t="n"/>
      <c r="C421" s="339" t="n">
        <v>6</v>
      </c>
      <c r="D421" s="340" t="n"/>
      <c r="E421" s="341" t="n"/>
      <c r="F421" s="344" t="inlineStr">
        <is>
          <t>YANINE MARISEL FRANCO OVANDO</t>
        </is>
      </c>
      <c r="G421" s="344" t="inlineStr">
        <is>
          <t>CEDULAS DE IDENTIDAD</t>
        </is>
      </c>
      <c r="H421" s="341" t="n"/>
      <c r="I421" s="339" t="inlineStr">
        <is>
          <t>H5-P1</t>
        </is>
      </c>
      <c r="J421" s="339" t="n">
        <v>2607969</v>
      </c>
      <c r="K421" s="340" t="n"/>
      <c r="L421" s="341" t="n"/>
      <c r="M421" s="339" t="n">
        <v>2607992</v>
      </c>
      <c r="N421" s="339" t="n">
        <v>24</v>
      </c>
      <c r="O421" s="340" t="n"/>
      <c r="P421" s="341" t="n"/>
      <c r="Q421" s="339" t="n">
        <v>2607969</v>
      </c>
      <c r="R421" s="339" t="n">
        <v>2607992</v>
      </c>
      <c r="S421" s="341" t="n"/>
      <c r="T421" s="346" t="n">
        <v>24</v>
      </c>
      <c r="U421" s="341" t="n"/>
      <c r="V421" s="339" t="n"/>
      <c r="W421" s="339" t="n"/>
      <c r="X421" s="339" t="n"/>
      <c r="Y421" s="339" t="n"/>
      <c r="Z421" s="340" t="n"/>
      <c r="AA421" s="340" t="n"/>
      <c r="AB421" s="341" t="n"/>
      <c r="AC421" s="339" t="n"/>
      <c r="AD421" s="339" t="n"/>
      <c r="AE421" s="339" t="n"/>
      <c r="AF421" s="339" t="n">
        <v>24</v>
      </c>
      <c r="AG421" s="340" t="n"/>
      <c r="AH421" s="340" t="n"/>
      <c r="AI421" s="341" t="n"/>
    </row>
    <row r="422" ht="20.1" customHeight="1" s="335">
      <c r="A422" s="358" t="n"/>
      <c r="C422" s="339" t="n">
        <v>6</v>
      </c>
      <c r="D422" s="340" t="n"/>
      <c r="E422" s="341" t="n"/>
      <c r="F422" s="344" t="inlineStr">
        <is>
          <t>YANINE MARISEL FRANCO OVANDO</t>
        </is>
      </c>
      <c r="G422" s="344" t="inlineStr">
        <is>
          <t>CEDULAS DE IDENTIDAD</t>
        </is>
      </c>
      <c r="H422" s="341" t="n"/>
      <c r="I422" s="339" t="inlineStr">
        <is>
          <t>H5-P1</t>
        </is>
      </c>
      <c r="J422" s="339" t="n">
        <v>2607993</v>
      </c>
      <c r="K422" s="340" t="n"/>
      <c r="L422" s="341" t="n"/>
      <c r="M422" s="339" t="n">
        <v>2607993</v>
      </c>
      <c r="N422" s="339" t="n">
        <v>1</v>
      </c>
      <c r="O422" s="340" t="n"/>
      <c r="P422" s="341" t="n"/>
      <c r="Q422" s="339" t="n"/>
      <c r="R422" s="339" t="n"/>
      <c r="S422" s="341" t="n"/>
      <c r="T422" s="346" t="n"/>
      <c r="U422" s="341" t="n"/>
      <c r="V422" s="339" t="n">
        <v>2607993</v>
      </c>
      <c r="W422" s="339" t="n">
        <v>2607993</v>
      </c>
      <c r="X422" s="339" t="n">
        <v>1</v>
      </c>
      <c r="Y422" s="339" t="inlineStr">
        <is>
          <t>ERROR DE IMPRESIÓN</t>
        </is>
      </c>
      <c r="Z422" s="340" t="n"/>
      <c r="AA422" s="340" t="n"/>
      <c r="AB422" s="341" t="n"/>
      <c r="AC422" s="339" t="n"/>
      <c r="AD422" s="339" t="n"/>
      <c r="AE422" s="339" t="n"/>
      <c r="AF422" s="339" t="n">
        <v>1</v>
      </c>
      <c r="AG422" s="340" t="n"/>
      <c r="AH422" s="340" t="n"/>
      <c r="AI422" s="341" t="n"/>
    </row>
    <row r="423" ht="20.1" customHeight="1" s="335">
      <c r="A423" s="358" t="n"/>
      <c r="C423" s="339" t="n">
        <v>6</v>
      </c>
      <c r="D423" s="340" t="n"/>
      <c r="E423" s="341" t="n"/>
      <c r="F423" s="344" t="inlineStr">
        <is>
          <t>YANINE MARISEL FRANCO OVANDO</t>
        </is>
      </c>
      <c r="G423" s="344" t="inlineStr">
        <is>
          <t>CEDULAS DE IDENTIDAD</t>
        </is>
      </c>
      <c r="H423" s="341" t="n"/>
      <c r="I423" s="339" t="inlineStr">
        <is>
          <t>H5-P1</t>
        </is>
      </c>
      <c r="J423" s="339" t="n">
        <v>2607994</v>
      </c>
      <c r="K423" s="340" t="n"/>
      <c r="L423" s="341" t="n"/>
      <c r="M423" s="339" t="n">
        <v>2608020</v>
      </c>
      <c r="N423" s="339" t="n">
        <v>27</v>
      </c>
      <c r="O423" s="340" t="n"/>
      <c r="P423" s="341" t="n"/>
      <c r="Q423" s="339" t="n">
        <v>2607994</v>
      </c>
      <c r="R423" s="339" t="n">
        <v>2608020</v>
      </c>
      <c r="S423" s="341" t="n"/>
      <c r="T423" s="346" t="n">
        <v>27</v>
      </c>
      <c r="U423" s="341" t="n"/>
      <c r="V423" s="339" t="n"/>
      <c r="W423" s="339" t="n"/>
      <c r="X423" s="339" t="n"/>
      <c r="Y423" s="339" t="n"/>
      <c r="Z423" s="340" t="n"/>
      <c r="AA423" s="340" t="n"/>
      <c r="AB423" s="341" t="n"/>
      <c r="AC423" s="339" t="n"/>
      <c r="AD423" s="339" t="n"/>
      <c r="AE423" s="339" t="n"/>
      <c r="AF423" s="339" t="n">
        <v>27</v>
      </c>
      <c r="AG423" s="340" t="n"/>
      <c r="AH423" s="340" t="n"/>
      <c r="AI423" s="341" t="n"/>
    </row>
    <row r="424" ht="20.1" customHeight="1" s="335">
      <c r="A424" s="358" t="n"/>
      <c r="C424" s="339" t="n">
        <v>6</v>
      </c>
      <c r="D424" s="340" t="n"/>
      <c r="E424" s="341" t="n"/>
      <c r="F424" s="344" t="inlineStr">
        <is>
          <t>YANINE MARISEL FRANCO OVANDO</t>
        </is>
      </c>
      <c r="G424" s="344" t="inlineStr">
        <is>
          <t>CEDULAS DE IDENTIDAD</t>
        </is>
      </c>
      <c r="H424" s="341" t="n"/>
      <c r="I424" s="339" t="inlineStr">
        <is>
          <t>H5-P1</t>
        </is>
      </c>
      <c r="J424" s="339" t="n">
        <v>2608021</v>
      </c>
      <c r="K424" s="340" t="n"/>
      <c r="L424" s="341" t="n"/>
      <c r="M424" s="339" t="n">
        <v>2608028</v>
      </c>
      <c r="N424" s="339" t="n">
        <v>8</v>
      </c>
      <c r="O424" s="340" t="n"/>
      <c r="P424" s="341" t="n"/>
      <c r="Q424" s="339" t="n"/>
      <c r="R424" s="339" t="n"/>
      <c r="S424" s="341" t="n"/>
      <c r="T424" s="346" t="n"/>
      <c r="U424" s="341" t="n"/>
      <c r="V424" s="339" t="n"/>
      <c r="W424" s="339" t="n"/>
      <c r="X424" s="339" t="n"/>
      <c r="Y424" s="339" t="n"/>
      <c r="Z424" s="340" t="n"/>
      <c r="AA424" s="340" t="n"/>
      <c r="AB424" s="341" t="n"/>
      <c r="AC424" s="339" t="n">
        <v>2608021</v>
      </c>
      <c r="AD424" s="339" t="n">
        <v>2608028</v>
      </c>
      <c r="AE424" s="339" t="n">
        <v>8</v>
      </c>
      <c r="AF424" s="339" t="n">
        <v>8</v>
      </c>
      <c r="AG424" s="340" t="n"/>
      <c r="AH424" s="340" t="n"/>
      <c r="AI424" s="341" t="n"/>
    </row>
    <row r="425" ht="20.1" customHeight="1" s="335">
      <c r="A425" s="358" t="n"/>
      <c r="C425" s="339" t="n">
        <v>6</v>
      </c>
      <c r="D425" s="340" t="n"/>
      <c r="E425" s="341" t="n"/>
      <c r="F425" s="344" t="inlineStr">
        <is>
          <t>YANINE MARISEL FRANCO OVANDO</t>
        </is>
      </c>
      <c r="G425" s="344" t="inlineStr">
        <is>
          <t>LAMINAS PLASTICAS TIPO FUNDA -POUCHE</t>
        </is>
      </c>
      <c r="H425" s="341" t="n"/>
      <c r="I425" s="339" t="inlineStr">
        <is>
          <t>H5-P1</t>
        </is>
      </c>
      <c r="J425" s="339" t="n">
        <v>648431</v>
      </c>
      <c r="K425" s="340" t="n"/>
      <c r="L425" s="341" t="n"/>
      <c r="M425" s="339" t="n">
        <v>648442</v>
      </c>
      <c r="N425" s="339" t="n">
        <v>12</v>
      </c>
      <c r="O425" s="340" t="n"/>
      <c r="P425" s="341" t="n"/>
      <c r="Q425" s="339" t="n">
        <v>648431</v>
      </c>
      <c r="R425" s="339" t="n">
        <v>648442</v>
      </c>
      <c r="S425" s="341" t="n"/>
      <c r="T425" s="346" t="n">
        <v>12</v>
      </c>
      <c r="U425" s="341" t="n"/>
      <c r="V425" s="339" t="n"/>
      <c r="W425" s="339" t="n"/>
      <c r="X425" s="339" t="n"/>
      <c r="Y425" s="339" t="n"/>
      <c r="Z425" s="340" t="n"/>
      <c r="AA425" s="340" t="n"/>
      <c r="AB425" s="341" t="n"/>
      <c r="AC425" s="339" t="n"/>
      <c r="AD425" s="339" t="n"/>
      <c r="AE425" s="339" t="n"/>
      <c r="AF425" s="339" t="n">
        <v>12</v>
      </c>
      <c r="AG425" s="340" t="n"/>
      <c r="AH425" s="340" t="n"/>
      <c r="AI425" s="341" t="n"/>
    </row>
    <row r="426" ht="20.1" customHeight="1" s="335">
      <c r="A426" s="358" t="n"/>
      <c r="C426" s="339" t="n">
        <v>6</v>
      </c>
      <c r="D426" s="340" t="n"/>
      <c r="E426" s="341" t="n"/>
      <c r="F426" s="344" t="inlineStr">
        <is>
          <t>YANINE MARISEL FRANCO OVANDO</t>
        </is>
      </c>
      <c r="G426" s="344" t="inlineStr">
        <is>
          <t>LAMINAS PLASTICAS TIPO FUNDA -POUCHE</t>
        </is>
      </c>
      <c r="H426" s="341" t="n"/>
      <c r="I426" s="339" t="inlineStr">
        <is>
          <t>H5-P1</t>
        </is>
      </c>
      <c r="J426" s="339" t="n">
        <v>648705</v>
      </c>
      <c r="K426" s="340" t="n"/>
      <c r="L426" s="341" t="n"/>
      <c r="M426" s="339" t="n">
        <v>648757</v>
      </c>
      <c r="N426" s="339" t="n">
        <v>53</v>
      </c>
      <c r="O426" s="340" t="n"/>
      <c r="P426" s="341" t="n"/>
      <c r="Q426" s="339" t="n">
        <v>648705</v>
      </c>
      <c r="R426" s="339" t="n">
        <v>648757</v>
      </c>
      <c r="S426" s="341" t="n"/>
      <c r="T426" s="346" t="n">
        <v>53</v>
      </c>
      <c r="U426" s="341" t="n"/>
      <c r="V426" s="339" t="n"/>
      <c r="W426" s="339" t="n"/>
      <c r="X426" s="339" t="n"/>
      <c r="Y426" s="339" t="n"/>
      <c r="Z426" s="340" t="n"/>
      <c r="AA426" s="340" t="n"/>
      <c r="AB426" s="341" t="n"/>
      <c r="AC426" s="339" t="n"/>
      <c r="AD426" s="339" t="n"/>
      <c r="AE426" s="339" t="n"/>
      <c r="AF426" s="339" t="n">
        <v>53</v>
      </c>
      <c r="AG426" s="340" t="n"/>
      <c r="AH426" s="340" t="n"/>
      <c r="AI426" s="341" t="n"/>
    </row>
    <row r="427" ht="20.1" customHeight="1" s="335">
      <c r="A427" s="358" t="n"/>
      <c r="C427" s="339" t="n">
        <v>6</v>
      </c>
      <c r="D427" s="340" t="n"/>
      <c r="E427" s="341" t="n"/>
      <c r="F427" s="344" t="inlineStr">
        <is>
          <t>YANINE MARISEL FRANCO OVANDO</t>
        </is>
      </c>
      <c r="G427" s="344" t="inlineStr">
        <is>
          <t>LAMINAS PLASTICAS TIPO FUNDA -POUCHE</t>
        </is>
      </c>
      <c r="H427" s="341" t="n"/>
      <c r="I427" s="339" t="inlineStr">
        <is>
          <t>H5-P1</t>
        </is>
      </c>
      <c r="J427" s="339" t="n">
        <v>648758</v>
      </c>
      <c r="K427" s="340" t="n"/>
      <c r="L427" s="341" t="n"/>
      <c r="M427" s="339" t="n">
        <v>648766</v>
      </c>
      <c r="N427" s="339" t="n">
        <v>9</v>
      </c>
      <c r="O427" s="340" t="n"/>
      <c r="P427" s="341" t="n"/>
      <c r="Q427" s="339" t="n"/>
      <c r="R427" s="339" t="n"/>
      <c r="S427" s="341" t="n"/>
      <c r="T427" s="346" t="n"/>
      <c r="U427" s="341" t="n"/>
      <c r="V427" s="339" t="n"/>
      <c r="W427" s="339" t="n"/>
      <c r="X427" s="339" t="n"/>
      <c r="Y427" s="339" t="n"/>
      <c r="Z427" s="340" t="n"/>
      <c r="AA427" s="340" t="n"/>
      <c r="AB427" s="341" t="n"/>
      <c r="AC427" s="339" t="n">
        <v>648758</v>
      </c>
      <c r="AD427" s="339" t="n">
        <v>648766</v>
      </c>
      <c r="AE427" s="339" t="n">
        <v>9</v>
      </c>
      <c r="AF427" s="339" t="n">
        <v>9</v>
      </c>
      <c r="AG427" s="340" t="n"/>
      <c r="AH427" s="340" t="n"/>
      <c r="AI427" s="341" t="n"/>
    </row>
    <row r="428" ht="20.1" customHeight="1" s="335">
      <c r="A428" s="359" t="n"/>
      <c r="C428" s="339" t="n"/>
      <c r="D428" s="340" t="n"/>
      <c r="E428" s="341" t="n"/>
      <c r="F428" s="344" t="n"/>
      <c r="G428" s="344" t="n"/>
      <c r="H428" s="341" t="n"/>
      <c r="I428" s="339" t="n"/>
      <c r="J428" s="339" t="n"/>
      <c r="K428" s="340" t="n"/>
      <c r="L428" s="341" t="n"/>
      <c r="M428" s="339" t="n"/>
      <c r="N428" s="339" t="n"/>
      <c r="O428" s="340" t="n"/>
      <c r="P428" s="341" t="n"/>
      <c r="Q428" s="339" t="n"/>
      <c r="R428" s="339" t="n"/>
      <c r="S428" s="341" t="n"/>
      <c r="T428" s="346" t="n"/>
      <c r="U428" s="341" t="n"/>
      <c r="V428" s="339" t="n"/>
      <c r="W428" s="339" t="n"/>
      <c r="X428" s="339" t="n"/>
      <c r="Y428" s="339" t="n"/>
      <c r="Z428" s="340" t="n"/>
      <c r="AA428" s="340" t="n"/>
      <c r="AB428" s="341" t="n"/>
      <c r="AC428" s="339" t="n"/>
      <c r="AD428" s="339" t="n"/>
      <c r="AE428" s="339" t="n"/>
      <c r="AF428" s="345">
        <f>SUM(T420:U427)*17/2</f>
        <v/>
      </c>
      <c r="AG428" s="340" t="n"/>
      <c r="AH428" s="340" t="n"/>
      <c r="AI428" s="341" t="n"/>
    </row>
    <row r="429" ht="15" customHeight="1" s="335">
      <c r="A429" s="357" t="n"/>
      <c r="C429" s="362" t="inlineStr">
        <is>
          <t xml:space="preserve"> Fecha movimiento: 12/10/2023</t>
        </is>
      </c>
      <c r="D429" s="340" t="n"/>
      <c r="E429" s="340" t="n"/>
      <c r="F429" s="340" t="n"/>
      <c r="G429" s="340" t="n"/>
      <c r="H429" s="341" t="n"/>
      <c r="I429" s="360" t="n"/>
      <c r="J429" s="340" t="n"/>
      <c r="K429" s="340" t="n"/>
      <c r="L429" s="340" t="n"/>
      <c r="M429" s="340" t="n"/>
      <c r="N429" s="340" t="n"/>
      <c r="O429" s="340" t="n"/>
      <c r="P429" s="340" t="n"/>
      <c r="Q429" s="340" t="n"/>
      <c r="R429" s="340" t="n"/>
      <c r="S429" s="340" t="n"/>
      <c r="T429" s="340" t="n"/>
      <c r="U429" s="340" t="n"/>
      <c r="V429" s="340" t="n"/>
      <c r="W429" s="340" t="n"/>
      <c r="X429" s="340" t="n"/>
      <c r="Y429" s="340" t="n"/>
      <c r="Z429" s="340" t="n"/>
      <c r="AA429" s="340" t="n"/>
      <c r="AB429" s="340" t="n"/>
      <c r="AC429" s="340" t="n"/>
      <c r="AD429" s="340" t="n"/>
      <c r="AE429" s="340" t="n"/>
      <c r="AF429" s="340" t="n"/>
      <c r="AG429" s="340" t="n"/>
      <c r="AH429" s="340" t="n"/>
      <c r="AI429" s="341" t="n"/>
    </row>
    <row r="430" ht="20.1" customHeight="1" s="335">
      <c r="A430" s="358" t="n"/>
      <c r="C430" s="339" t="n">
        <v>3</v>
      </c>
      <c r="D430" s="340" t="n"/>
      <c r="E430" s="341" t="n"/>
      <c r="F430" s="344" t="inlineStr">
        <is>
          <t>IVAR LIMBERT FLORES AYAVIRI</t>
        </is>
      </c>
      <c r="G430" s="344" t="inlineStr">
        <is>
          <t>CEDULAS DE IDENTIDAD</t>
        </is>
      </c>
      <c r="H430" s="341" t="n"/>
      <c r="I430" s="339" t="inlineStr">
        <is>
          <t>H5-P1</t>
        </is>
      </c>
      <c r="J430" s="339" t="n">
        <v>1025360</v>
      </c>
      <c r="K430" s="340" t="n"/>
      <c r="L430" s="341" t="n"/>
      <c r="M430" s="339" t="n">
        <v>1025366</v>
      </c>
      <c r="N430" s="339" t="n">
        <v>7</v>
      </c>
      <c r="O430" s="340" t="n"/>
      <c r="P430" s="341" t="n"/>
      <c r="Q430" s="339" t="n">
        <v>1025360</v>
      </c>
      <c r="R430" s="339" t="n">
        <v>1025366</v>
      </c>
      <c r="S430" s="341" t="n"/>
      <c r="T430" s="346" t="n">
        <v>7</v>
      </c>
      <c r="U430" s="341" t="n"/>
      <c r="V430" s="339" t="n"/>
      <c r="W430" s="339" t="n"/>
      <c r="X430" s="339" t="n"/>
      <c r="Y430" s="339" t="n"/>
      <c r="Z430" s="340" t="n"/>
      <c r="AA430" s="340" t="n"/>
      <c r="AB430" s="341" t="n"/>
      <c r="AC430" s="339" t="n"/>
      <c r="AD430" s="339" t="n"/>
      <c r="AE430" s="339" t="n"/>
      <c r="AF430" s="339" t="n">
        <v>7</v>
      </c>
      <c r="AG430" s="340" t="n"/>
      <c r="AH430" s="340" t="n"/>
      <c r="AI430" s="341" t="n"/>
    </row>
    <row r="431" ht="20.1" customHeight="1" s="335">
      <c r="A431" s="358" t="n"/>
      <c r="C431" s="339" t="n">
        <v>3</v>
      </c>
      <c r="D431" s="340" t="n"/>
      <c r="E431" s="341" t="n"/>
      <c r="F431" s="344" t="inlineStr">
        <is>
          <t>IVAR LIMBERT FLORES AYAVIRI</t>
        </is>
      </c>
      <c r="G431" s="344" t="inlineStr">
        <is>
          <t>CEDULAS DE IDENTIDAD</t>
        </is>
      </c>
      <c r="H431" s="341" t="n"/>
      <c r="I431" s="339" t="inlineStr">
        <is>
          <t>H5-P1</t>
        </is>
      </c>
      <c r="J431" s="339" t="n">
        <v>1025367</v>
      </c>
      <c r="K431" s="340" t="n"/>
      <c r="L431" s="341" t="n"/>
      <c r="M431" s="339" t="n">
        <v>1025419</v>
      </c>
      <c r="N431" s="339" t="n">
        <v>53</v>
      </c>
      <c r="O431" s="340" t="n"/>
      <c r="P431" s="341" t="n"/>
      <c r="Q431" s="339" t="n"/>
      <c r="R431" s="339" t="n"/>
      <c r="S431" s="341" t="n"/>
      <c r="T431" s="346" t="n"/>
      <c r="U431" s="341" t="n"/>
      <c r="V431" s="339" t="n"/>
      <c r="W431" s="339" t="n"/>
      <c r="X431" s="339" t="n"/>
      <c r="Y431" s="339" t="n"/>
      <c r="Z431" s="340" t="n"/>
      <c r="AA431" s="340" t="n"/>
      <c r="AB431" s="341" t="n"/>
      <c r="AC431" s="339" t="n">
        <v>1025367</v>
      </c>
      <c r="AD431" s="339" t="n">
        <v>1025419</v>
      </c>
      <c r="AE431" s="339" t="n">
        <v>53</v>
      </c>
      <c r="AF431" s="339" t="n">
        <v>53</v>
      </c>
      <c r="AG431" s="340" t="n"/>
      <c r="AH431" s="340" t="n"/>
      <c r="AI431" s="341" t="n"/>
    </row>
    <row r="432" ht="20.1" customHeight="1" s="335">
      <c r="A432" s="358" t="n"/>
      <c r="C432" s="339" t="n">
        <v>3</v>
      </c>
      <c r="D432" s="340" t="n"/>
      <c r="E432" s="341" t="n"/>
      <c r="F432" s="344" t="inlineStr">
        <is>
          <t>IVAR LIMBERT FLORES AYAVIRI</t>
        </is>
      </c>
      <c r="G432" s="344" t="inlineStr">
        <is>
          <t>CEDULAS DE IDENTIDAD</t>
        </is>
      </c>
      <c r="H432" s="341" t="n"/>
      <c r="I432" s="339" t="inlineStr">
        <is>
          <t>H5-P1</t>
        </is>
      </c>
      <c r="J432" s="339" t="n">
        <v>2607877</v>
      </c>
      <c r="K432" s="340" t="n"/>
      <c r="L432" s="341" t="n"/>
      <c r="M432" s="339" t="n">
        <v>2607880</v>
      </c>
      <c r="N432" s="339" t="n">
        <v>4</v>
      </c>
      <c r="O432" s="340" t="n"/>
      <c r="P432" s="341" t="n"/>
      <c r="Q432" s="339" t="n">
        <v>2607877</v>
      </c>
      <c r="R432" s="339" t="n">
        <v>2607880</v>
      </c>
      <c r="S432" s="341" t="n"/>
      <c r="T432" s="346" t="n">
        <v>4</v>
      </c>
      <c r="U432" s="341" t="n"/>
      <c r="V432" s="339" t="n"/>
      <c r="W432" s="339" t="n"/>
      <c r="X432" s="339" t="n"/>
      <c r="Y432" s="339" t="n"/>
      <c r="Z432" s="340" t="n"/>
      <c r="AA432" s="340" t="n"/>
      <c r="AB432" s="341" t="n"/>
      <c r="AC432" s="339" t="n"/>
      <c r="AD432" s="339" t="n"/>
      <c r="AE432" s="339" t="n"/>
      <c r="AF432" s="339" t="n">
        <v>4</v>
      </c>
      <c r="AG432" s="340" t="n"/>
      <c r="AH432" s="340" t="n"/>
      <c r="AI432" s="341" t="n"/>
    </row>
    <row r="433" ht="20.1" customHeight="1" s="335">
      <c r="A433" s="358" t="n"/>
      <c r="C433" s="339" t="n">
        <v>3</v>
      </c>
      <c r="D433" s="340" t="n"/>
      <c r="E433" s="341" t="n"/>
      <c r="F433" s="344" t="inlineStr">
        <is>
          <t>IVAR LIMBERT FLORES AYAVIRI</t>
        </is>
      </c>
      <c r="G433" s="344" t="inlineStr">
        <is>
          <t>CEDULAS DE IDENTIDAD</t>
        </is>
      </c>
      <c r="H433" s="341" t="n"/>
      <c r="I433" s="339" t="inlineStr">
        <is>
          <t>H5-P1</t>
        </is>
      </c>
      <c r="J433" s="339" t="n">
        <v>2607881</v>
      </c>
      <c r="K433" s="340" t="n"/>
      <c r="L433" s="341" t="n"/>
      <c r="M433" s="339" t="n">
        <v>2607881</v>
      </c>
      <c r="N433" s="339" t="n">
        <v>1</v>
      </c>
      <c r="O433" s="340" t="n"/>
      <c r="P433" s="341" t="n"/>
      <c r="Q433" s="339" t="n"/>
      <c r="R433" s="339" t="n"/>
      <c r="S433" s="341" t="n"/>
      <c r="T433" s="346" t="n"/>
      <c r="U433" s="341" t="n"/>
      <c r="V433" s="339" t="n">
        <v>2607881</v>
      </c>
      <c r="W433" s="339" t="n">
        <v>2607881</v>
      </c>
      <c r="X433" s="339" t="n">
        <v>1</v>
      </c>
      <c r="Y433" s="339" t="inlineStr">
        <is>
          <t>ERROR DE IMPRESIÓN</t>
        </is>
      </c>
      <c r="Z433" s="340" t="n"/>
      <c r="AA433" s="340" t="n"/>
      <c r="AB433" s="341" t="n"/>
      <c r="AC433" s="339" t="n"/>
      <c r="AD433" s="339" t="n"/>
      <c r="AE433" s="339" t="n"/>
      <c r="AF433" s="339" t="n">
        <v>1</v>
      </c>
      <c r="AG433" s="340" t="n"/>
      <c r="AH433" s="340" t="n"/>
      <c r="AI433" s="341" t="n"/>
    </row>
    <row r="434" ht="20.1" customHeight="1" s="335">
      <c r="A434" s="358" t="n"/>
      <c r="C434" s="339" t="n">
        <v>3</v>
      </c>
      <c r="D434" s="340" t="n"/>
      <c r="E434" s="341" t="n"/>
      <c r="F434" s="344" t="inlineStr">
        <is>
          <t>IVAR LIMBERT FLORES AYAVIRI</t>
        </is>
      </c>
      <c r="G434" s="344" t="inlineStr">
        <is>
          <t>CEDULAS DE IDENTIDAD</t>
        </is>
      </c>
      <c r="H434" s="341" t="n"/>
      <c r="I434" s="339" t="inlineStr">
        <is>
          <t>H5-P1</t>
        </is>
      </c>
      <c r="J434" s="339" t="n">
        <v>2607882</v>
      </c>
      <c r="K434" s="340" t="n"/>
      <c r="L434" s="341" t="n"/>
      <c r="M434" s="339" t="n">
        <v>2607887</v>
      </c>
      <c r="N434" s="339" t="n">
        <v>6</v>
      </c>
      <c r="O434" s="340" t="n"/>
      <c r="P434" s="341" t="n"/>
      <c r="Q434" s="339" t="n">
        <v>2607882</v>
      </c>
      <c r="R434" s="339" t="n">
        <v>2607887</v>
      </c>
      <c r="S434" s="341" t="n"/>
      <c r="T434" s="346" t="n">
        <v>6</v>
      </c>
      <c r="U434" s="341" t="n"/>
      <c r="V434" s="339" t="n"/>
      <c r="W434" s="339" t="n"/>
      <c r="X434" s="339" t="n"/>
      <c r="Y434" s="339" t="n"/>
      <c r="Z434" s="340" t="n"/>
      <c r="AA434" s="340" t="n"/>
      <c r="AB434" s="341" t="n"/>
      <c r="AC434" s="339" t="n"/>
      <c r="AD434" s="339" t="n"/>
      <c r="AE434" s="339" t="n"/>
      <c r="AF434" s="339" t="n">
        <v>6</v>
      </c>
      <c r="AG434" s="340" t="n"/>
      <c r="AH434" s="340" t="n"/>
      <c r="AI434" s="341" t="n"/>
    </row>
    <row r="435" ht="20.1" customHeight="1" s="335">
      <c r="A435" s="358" t="n"/>
      <c r="C435" s="339" t="n">
        <v>3</v>
      </c>
      <c r="D435" s="340" t="n"/>
      <c r="E435" s="341" t="n"/>
      <c r="F435" s="344" t="inlineStr">
        <is>
          <t>IVAR LIMBERT FLORES AYAVIRI</t>
        </is>
      </c>
      <c r="G435" s="344" t="inlineStr">
        <is>
          <t>CEDULAS DE IDENTIDAD</t>
        </is>
      </c>
      <c r="H435" s="341" t="n"/>
      <c r="I435" s="339" t="inlineStr">
        <is>
          <t>H5-P1</t>
        </is>
      </c>
      <c r="J435" s="339" t="n">
        <v>2607888</v>
      </c>
      <c r="K435" s="340" t="n"/>
      <c r="L435" s="341" t="n"/>
      <c r="M435" s="339" t="n">
        <v>2607890</v>
      </c>
      <c r="N435" s="339" t="n">
        <v>3</v>
      </c>
      <c r="O435" s="340" t="n"/>
      <c r="P435" s="341" t="n"/>
      <c r="Q435" s="339" t="n"/>
      <c r="R435" s="339" t="n"/>
      <c r="S435" s="341" t="n"/>
      <c r="T435" s="346" t="n"/>
      <c r="U435" s="341" t="n"/>
      <c r="V435" s="339" t="n">
        <v>2607888</v>
      </c>
      <c r="W435" s="339" t="n">
        <v>2607888</v>
      </c>
      <c r="X435" s="339" t="n">
        <v>1</v>
      </c>
      <c r="Y435" s="339" t="inlineStr">
        <is>
          <t>ERROR DE IMPRESIÓN</t>
        </is>
      </c>
      <c r="Z435" s="340" t="n"/>
      <c r="AA435" s="340" t="n"/>
      <c r="AB435" s="341" t="n"/>
      <c r="AC435" s="339" t="n"/>
      <c r="AD435" s="339" t="n"/>
      <c r="AE435" s="339" t="n"/>
      <c r="AF435" s="339" t="n">
        <v>1</v>
      </c>
      <c r="AG435" s="340" t="n"/>
      <c r="AH435" s="340" t="n"/>
      <c r="AI435" s="341" t="n"/>
    </row>
    <row r="436" ht="20.1" customHeight="1" s="335">
      <c r="A436" s="358" t="n"/>
      <c r="C436" s="339" t="n">
        <v>3</v>
      </c>
      <c r="D436" s="340" t="n"/>
      <c r="E436" s="341" t="n"/>
      <c r="F436" s="344" t="inlineStr">
        <is>
          <t>IVAR LIMBERT FLORES AYAVIRI</t>
        </is>
      </c>
      <c r="G436" s="344" t="inlineStr">
        <is>
          <t>CEDULAS DE IDENTIDAD</t>
        </is>
      </c>
      <c r="H436" s="341" t="n"/>
      <c r="I436" s="339" t="n"/>
      <c r="J436" s="339" t="n"/>
      <c r="K436" s="340" t="n"/>
      <c r="L436" s="341" t="n"/>
      <c r="M436" s="339" t="n"/>
      <c r="N436" s="339" t="n"/>
      <c r="O436" s="340" t="n"/>
      <c r="P436" s="341" t="n"/>
      <c r="Q436" s="339" t="n"/>
      <c r="R436" s="339" t="n"/>
      <c r="S436" s="341" t="n"/>
      <c r="T436" s="346" t="n"/>
      <c r="U436" s="341" t="n"/>
      <c r="V436" s="339" t="n">
        <v>2607889</v>
      </c>
      <c r="W436" s="339" t="n">
        <v>2607889</v>
      </c>
      <c r="X436" s="339" t="n">
        <v>1</v>
      </c>
      <c r="Y436" s="339" t="inlineStr">
        <is>
          <t>ERROR DE IMPRESIÓN</t>
        </is>
      </c>
      <c r="Z436" s="340" t="n"/>
      <c r="AA436" s="340" t="n"/>
      <c r="AB436" s="341" t="n"/>
      <c r="AC436" s="339" t="n"/>
      <c r="AD436" s="339" t="n"/>
      <c r="AE436" s="339" t="n"/>
      <c r="AF436" s="339" t="n">
        <v>1</v>
      </c>
      <c r="AG436" s="340" t="n"/>
      <c r="AH436" s="340" t="n"/>
      <c r="AI436" s="341" t="n"/>
    </row>
    <row r="437" ht="20.1" customHeight="1" s="335">
      <c r="A437" s="358" t="n"/>
      <c r="C437" s="339" t="n">
        <v>3</v>
      </c>
      <c r="D437" s="340" t="n"/>
      <c r="E437" s="341" t="n"/>
      <c r="F437" s="344" t="inlineStr">
        <is>
          <t>IVAR LIMBERT FLORES AYAVIRI</t>
        </is>
      </c>
      <c r="G437" s="344" t="inlineStr">
        <is>
          <t>CEDULAS DE IDENTIDAD</t>
        </is>
      </c>
      <c r="H437" s="341" t="n"/>
      <c r="I437" s="339" t="n"/>
      <c r="J437" s="339" t="n"/>
      <c r="K437" s="340" t="n"/>
      <c r="L437" s="341" t="n"/>
      <c r="M437" s="339" t="n"/>
      <c r="N437" s="339" t="n"/>
      <c r="O437" s="340" t="n"/>
      <c r="P437" s="341" t="n"/>
      <c r="Q437" s="339" t="n"/>
      <c r="R437" s="339" t="n"/>
      <c r="S437" s="341" t="n"/>
      <c r="T437" s="346" t="n"/>
      <c r="U437" s="341" t="n"/>
      <c r="V437" s="339" t="n">
        <v>2607890</v>
      </c>
      <c r="W437" s="339" t="n">
        <v>2607890</v>
      </c>
      <c r="X437" s="339" t="n">
        <v>1</v>
      </c>
      <c r="Y437" s="339" t="inlineStr">
        <is>
          <t>ERROR DE IMPRESIÓN</t>
        </is>
      </c>
      <c r="Z437" s="340" t="n"/>
      <c r="AA437" s="340" t="n"/>
      <c r="AB437" s="341" t="n"/>
      <c r="AC437" s="339" t="n"/>
      <c r="AD437" s="339" t="n"/>
      <c r="AE437" s="339" t="n"/>
      <c r="AF437" s="339" t="n">
        <v>1</v>
      </c>
      <c r="AG437" s="340" t="n"/>
      <c r="AH437" s="340" t="n"/>
      <c r="AI437" s="341" t="n"/>
    </row>
    <row r="438" ht="20.1" customHeight="1" s="335">
      <c r="A438" s="358" t="n"/>
      <c r="C438" s="339" t="n">
        <v>3</v>
      </c>
      <c r="D438" s="340" t="n"/>
      <c r="E438" s="341" t="n"/>
      <c r="F438" s="344" t="inlineStr">
        <is>
          <t>IVAR LIMBERT FLORES AYAVIRI</t>
        </is>
      </c>
      <c r="G438" s="344" t="inlineStr">
        <is>
          <t>CEDULAS DE IDENTIDAD</t>
        </is>
      </c>
      <c r="H438" s="341" t="n"/>
      <c r="I438" s="339" t="inlineStr">
        <is>
          <t>H5-P1</t>
        </is>
      </c>
      <c r="J438" s="339" t="n">
        <v>2607891</v>
      </c>
      <c r="K438" s="340" t="n"/>
      <c r="L438" s="341" t="n"/>
      <c r="M438" s="339" t="n">
        <v>2607896</v>
      </c>
      <c r="N438" s="339" t="n">
        <v>6</v>
      </c>
      <c r="O438" s="340" t="n"/>
      <c r="P438" s="341" t="n"/>
      <c r="Q438" s="339" t="n">
        <v>2607891</v>
      </c>
      <c r="R438" s="339" t="n">
        <v>2607896</v>
      </c>
      <c r="S438" s="341" t="n"/>
      <c r="T438" s="346" t="n">
        <v>6</v>
      </c>
      <c r="U438" s="341" t="n"/>
      <c r="V438" s="339" t="n"/>
      <c r="W438" s="339" t="n"/>
      <c r="X438" s="339" t="n"/>
      <c r="Y438" s="339" t="n"/>
      <c r="Z438" s="340" t="n"/>
      <c r="AA438" s="340" t="n"/>
      <c r="AB438" s="341" t="n"/>
      <c r="AC438" s="339" t="n"/>
      <c r="AD438" s="339" t="n"/>
      <c r="AE438" s="339" t="n"/>
      <c r="AF438" s="339" t="n">
        <v>6</v>
      </c>
      <c r="AG438" s="340" t="n"/>
      <c r="AH438" s="340" t="n"/>
      <c r="AI438" s="341" t="n"/>
    </row>
    <row r="439" ht="20.1" customHeight="1" s="335">
      <c r="A439" s="358" t="n"/>
      <c r="C439" s="339" t="n">
        <v>3</v>
      </c>
      <c r="D439" s="340" t="n"/>
      <c r="E439" s="341" t="n"/>
      <c r="F439" s="344" t="inlineStr">
        <is>
          <t>IVAR LIMBERT FLORES AYAVIRI</t>
        </is>
      </c>
      <c r="G439" s="344" t="inlineStr">
        <is>
          <t>LAMINAS PLASTICAS TIPO FUNDA -POUCHE</t>
        </is>
      </c>
      <c r="H439" s="341" t="n"/>
      <c r="I439" s="339" t="inlineStr">
        <is>
          <t>08-L3</t>
        </is>
      </c>
      <c r="J439" s="339" t="n">
        <v>3065002</v>
      </c>
      <c r="K439" s="340" t="n"/>
      <c r="L439" s="341" t="n"/>
      <c r="M439" s="339" t="n">
        <v>3065054</v>
      </c>
      <c r="N439" s="339" t="n">
        <v>53</v>
      </c>
      <c r="O439" s="340" t="n"/>
      <c r="P439" s="341" t="n"/>
      <c r="Q439" s="339" t="n"/>
      <c r="R439" s="339" t="n"/>
      <c r="S439" s="341" t="n"/>
      <c r="T439" s="346" t="n"/>
      <c r="U439" s="341" t="n"/>
      <c r="V439" s="339" t="n"/>
      <c r="W439" s="339" t="n"/>
      <c r="X439" s="339" t="n"/>
      <c r="Y439" s="339" t="n"/>
      <c r="Z439" s="340" t="n"/>
      <c r="AA439" s="340" t="n"/>
      <c r="AB439" s="341" t="n"/>
      <c r="AC439" s="339" t="n">
        <v>3065002</v>
      </c>
      <c r="AD439" s="339" t="n">
        <v>3065054</v>
      </c>
      <c r="AE439" s="339" t="n">
        <v>53</v>
      </c>
      <c r="AF439" s="339" t="n">
        <v>53</v>
      </c>
      <c r="AG439" s="340" t="n"/>
      <c r="AH439" s="340" t="n"/>
      <c r="AI439" s="341" t="n"/>
    </row>
    <row r="440" ht="20.1" customHeight="1" s="335">
      <c r="A440" s="358" t="n"/>
      <c r="C440" s="339" t="n">
        <v>3</v>
      </c>
      <c r="D440" s="340" t="n"/>
      <c r="E440" s="341" t="n"/>
      <c r="F440" s="344" t="inlineStr">
        <is>
          <t>IVAR LIMBERT FLORES AYAVIRI</t>
        </is>
      </c>
      <c r="G440" s="344" t="inlineStr">
        <is>
          <t>LAMINAS PLASTICAS TIPO FUNDA -POUCHE</t>
        </is>
      </c>
      <c r="H440" s="341" t="n"/>
      <c r="I440" s="339" t="inlineStr">
        <is>
          <t>H5-P1</t>
        </is>
      </c>
      <c r="J440" s="339" t="n">
        <v>648606</v>
      </c>
      <c r="K440" s="340" t="n"/>
      <c r="L440" s="341" t="n"/>
      <c r="M440" s="339" t="n">
        <v>648628</v>
      </c>
      <c r="N440" s="339" t="n">
        <v>23</v>
      </c>
      <c r="O440" s="340" t="n"/>
      <c r="P440" s="341" t="n"/>
      <c r="Q440" s="339" t="n">
        <v>648606</v>
      </c>
      <c r="R440" s="339" t="n">
        <v>648628</v>
      </c>
      <c r="S440" s="341" t="n"/>
      <c r="T440" s="346" t="n">
        <v>23</v>
      </c>
      <c r="U440" s="341" t="n"/>
      <c r="V440" s="339" t="n"/>
      <c r="W440" s="339" t="n"/>
      <c r="X440" s="339" t="n"/>
      <c r="Y440" s="339" t="n"/>
      <c r="Z440" s="340" t="n"/>
      <c r="AA440" s="340" t="n"/>
      <c r="AB440" s="341" t="n"/>
      <c r="AC440" s="339" t="n"/>
      <c r="AD440" s="339" t="n"/>
      <c r="AE440" s="339" t="n"/>
      <c r="AF440" s="339" t="n">
        <v>23</v>
      </c>
      <c r="AG440" s="340" t="n"/>
      <c r="AH440" s="340" t="n"/>
      <c r="AI440" s="341" t="n"/>
    </row>
    <row r="441" ht="20.1" customHeight="1" s="335">
      <c r="A441" s="358" t="n"/>
      <c r="C441" s="339" t="n">
        <v>3</v>
      </c>
      <c r="D441" s="340" t="n"/>
      <c r="E441" s="341" t="n"/>
      <c r="F441" s="344" t="inlineStr">
        <is>
          <t>IVAR LIMBERT FLORES AYAVIRI</t>
        </is>
      </c>
      <c r="G441" s="344" t="inlineStr">
        <is>
          <t>LAMINAS PLASTICAS TIPO FUNDA -POUCHE</t>
        </is>
      </c>
      <c r="H441" s="341" t="n"/>
      <c r="I441" s="339" t="inlineStr">
        <is>
          <t>H5-P1</t>
        </is>
      </c>
      <c r="J441" s="339" t="n">
        <v>648629</v>
      </c>
      <c r="K441" s="340" t="n"/>
      <c r="L441" s="341" t="n"/>
      <c r="M441" s="339" t="n">
        <v>648632</v>
      </c>
      <c r="N441" s="339" t="n">
        <v>4</v>
      </c>
      <c r="O441" s="340" t="n"/>
      <c r="P441" s="341" t="n"/>
      <c r="Q441" s="339" t="n"/>
      <c r="R441" s="339" t="n"/>
      <c r="S441" s="341" t="n"/>
      <c r="T441" s="346" t="n"/>
      <c r="U441" s="341" t="n"/>
      <c r="V441" s="339" t="n"/>
      <c r="W441" s="339" t="n"/>
      <c r="X441" s="339" t="n"/>
      <c r="Y441" s="339" t="n"/>
      <c r="Z441" s="340" t="n"/>
      <c r="AA441" s="340" t="n"/>
      <c r="AB441" s="341" t="n"/>
      <c r="AC441" s="339" t="n">
        <v>648629</v>
      </c>
      <c r="AD441" s="339" t="n">
        <v>648632</v>
      </c>
      <c r="AE441" s="339" t="n">
        <v>4</v>
      </c>
      <c r="AF441" s="339" t="n">
        <v>4</v>
      </c>
      <c r="AG441" s="340" t="n"/>
      <c r="AH441" s="340" t="n"/>
      <c r="AI441" s="341" t="n"/>
    </row>
    <row r="442" ht="20.1" customHeight="1" s="335">
      <c r="A442" s="358" t="n"/>
      <c r="C442" s="339" t="n"/>
      <c r="D442" s="340" t="n"/>
      <c r="E442" s="341" t="n"/>
      <c r="F442" s="344" t="n"/>
      <c r="G442" s="344" t="n"/>
      <c r="H442" s="341" t="n"/>
      <c r="I442" s="339" t="n"/>
      <c r="J442" s="339" t="n"/>
      <c r="K442" s="340" t="n"/>
      <c r="L442" s="341" t="n"/>
      <c r="M442" s="339" t="n"/>
      <c r="N442" s="339" t="n"/>
      <c r="O442" s="340" t="n"/>
      <c r="P442" s="341" t="n"/>
      <c r="Q442" s="339" t="n"/>
      <c r="R442" s="339" t="n"/>
      <c r="S442" s="341" t="n"/>
      <c r="T442" s="346" t="n"/>
      <c r="U442" s="341" t="n"/>
      <c r="V442" s="339" t="n"/>
      <c r="W442" s="339" t="n"/>
      <c r="X442" s="339" t="n"/>
      <c r="Y442" s="339" t="n"/>
      <c r="Z442" s="340" t="n"/>
      <c r="AA442" s="340" t="n"/>
      <c r="AB442" s="341" t="n"/>
      <c r="AC442" s="339" t="n"/>
      <c r="AD442" s="339" t="n"/>
      <c r="AE442" s="339" t="n"/>
      <c r="AF442" s="345">
        <f>SUM(T430:U441)*17/2</f>
        <v/>
      </c>
      <c r="AG442" s="340" t="n"/>
      <c r="AH442" s="340" t="n"/>
      <c r="AI442" s="341" t="n"/>
    </row>
    <row r="443" ht="20.1" customHeight="1" s="335">
      <c r="A443" s="358" t="n"/>
      <c r="C443" s="339" t="n">
        <v>5</v>
      </c>
      <c r="D443" s="340" t="n"/>
      <c r="E443" s="341" t="n"/>
      <c r="F443" s="344" t="inlineStr">
        <is>
          <t>MIGUEL ANGEL GARCIA ORTEGA</t>
        </is>
      </c>
      <c r="G443" s="344" t="inlineStr">
        <is>
          <t>CEDULAS DE IDENTIDAD</t>
        </is>
      </c>
      <c r="H443" s="341" t="n"/>
      <c r="I443" s="339" t="inlineStr">
        <is>
          <t>H5-P1</t>
        </is>
      </c>
      <c r="J443" s="339" t="n">
        <v>2608137</v>
      </c>
      <c r="K443" s="340" t="n"/>
      <c r="L443" s="341" t="n"/>
      <c r="M443" s="339" t="n">
        <v>2608169</v>
      </c>
      <c r="N443" s="339" t="n">
        <v>33</v>
      </c>
      <c r="O443" s="340" t="n"/>
      <c r="P443" s="341" t="n"/>
      <c r="Q443" s="339" t="n">
        <v>2608137</v>
      </c>
      <c r="R443" s="339" t="n">
        <v>2608169</v>
      </c>
      <c r="S443" s="341" t="n"/>
      <c r="T443" s="346" t="n">
        <v>33</v>
      </c>
      <c r="U443" s="341" t="n"/>
      <c r="V443" s="339" t="n"/>
      <c r="W443" s="339" t="n"/>
      <c r="X443" s="339" t="n"/>
      <c r="Y443" s="339" t="n"/>
      <c r="Z443" s="340" t="n"/>
      <c r="AA443" s="340" t="n"/>
      <c r="AB443" s="341" t="n"/>
      <c r="AC443" s="339" t="n"/>
      <c r="AD443" s="339" t="n"/>
      <c r="AE443" s="339" t="n"/>
      <c r="AF443" s="339" t="n">
        <v>33</v>
      </c>
      <c r="AG443" s="340" t="n"/>
      <c r="AH443" s="340" t="n"/>
      <c r="AI443" s="341" t="n"/>
    </row>
    <row r="444" ht="20.1" customHeight="1" s="335">
      <c r="A444" s="358" t="n"/>
      <c r="C444" s="339" t="n">
        <v>5</v>
      </c>
      <c r="D444" s="340" t="n"/>
      <c r="E444" s="341" t="n"/>
      <c r="F444" s="344" t="inlineStr">
        <is>
          <t>MIGUEL ANGEL GARCIA ORTEGA</t>
        </is>
      </c>
      <c r="G444" s="344" t="inlineStr">
        <is>
          <t>CEDULAS DE IDENTIDAD</t>
        </is>
      </c>
      <c r="H444" s="341" t="n"/>
      <c r="I444" s="339" t="inlineStr">
        <is>
          <t>H5-P1</t>
        </is>
      </c>
      <c r="J444" s="339" t="n">
        <v>2608170</v>
      </c>
      <c r="K444" s="340" t="n"/>
      <c r="L444" s="341" t="n"/>
      <c r="M444" s="339" t="n">
        <v>2608196</v>
      </c>
      <c r="N444" s="339" t="n">
        <v>27</v>
      </c>
      <c r="O444" s="340" t="n"/>
      <c r="P444" s="341" t="n"/>
      <c r="Q444" s="339" t="n"/>
      <c r="R444" s="339" t="n"/>
      <c r="S444" s="341" t="n"/>
      <c r="T444" s="346" t="n"/>
      <c r="U444" s="341" t="n"/>
      <c r="V444" s="339" t="n"/>
      <c r="W444" s="339" t="n"/>
      <c r="X444" s="339" t="n"/>
      <c r="Y444" s="339" t="n"/>
      <c r="Z444" s="340" t="n"/>
      <c r="AA444" s="340" t="n"/>
      <c r="AB444" s="341" t="n"/>
      <c r="AC444" s="339" t="n">
        <v>2608170</v>
      </c>
      <c r="AD444" s="339" t="n">
        <v>2608196</v>
      </c>
      <c r="AE444" s="339" t="n">
        <v>27</v>
      </c>
      <c r="AF444" s="339" t="n">
        <v>27</v>
      </c>
      <c r="AG444" s="340" t="n"/>
      <c r="AH444" s="340" t="n"/>
      <c r="AI444" s="341" t="n"/>
    </row>
    <row r="445" ht="20.1" customHeight="1" s="335">
      <c r="A445" s="358" t="n"/>
      <c r="C445" s="339" t="n">
        <v>5</v>
      </c>
      <c r="D445" s="340" t="n"/>
      <c r="E445" s="341" t="n"/>
      <c r="F445" s="344" t="inlineStr">
        <is>
          <t>MIGUEL ANGEL GARCIA ORTEGA</t>
        </is>
      </c>
      <c r="G445" s="344" t="inlineStr">
        <is>
          <t>LAMINAS PLASTICAS TIPO FUNDA -POUCHE</t>
        </is>
      </c>
      <c r="H445" s="341" t="n"/>
      <c r="I445" s="339" t="inlineStr">
        <is>
          <t>H5-P1</t>
        </is>
      </c>
      <c r="J445" s="339" t="n">
        <v>648864</v>
      </c>
      <c r="K445" s="340" t="n"/>
      <c r="L445" s="341" t="n"/>
      <c r="M445" s="339" t="n">
        <v>648896</v>
      </c>
      <c r="N445" s="339" t="n">
        <v>33</v>
      </c>
      <c r="O445" s="340" t="n"/>
      <c r="P445" s="341" t="n"/>
      <c r="Q445" s="339" t="n">
        <v>648864</v>
      </c>
      <c r="R445" s="339" t="n">
        <v>648896</v>
      </c>
      <c r="S445" s="341" t="n"/>
      <c r="T445" s="346" t="n">
        <v>33</v>
      </c>
      <c r="U445" s="341" t="n"/>
      <c r="V445" s="339" t="n"/>
      <c r="W445" s="339" t="n"/>
      <c r="X445" s="339" t="n"/>
      <c r="Y445" s="339" t="n"/>
      <c r="Z445" s="340" t="n"/>
      <c r="AA445" s="340" t="n"/>
      <c r="AB445" s="341" t="n"/>
      <c r="AC445" s="339" t="n"/>
      <c r="AD445" s="339" t="n"/>
      <c r="AE445" s="339" t="n"/>
      <c r="AF445" s="339" t="n">
        <v>33</v>
      </c>
      <c r="AG445" s="340" t="n"/>
      <c r="AH445" s="340" t="n"/>
      <c r="AI445" s="341" t="n"/>
    </row>
    <row r="446" ht="20.1" customHeight="1" s="335">
      <c r="A446" s="358" t="n"/>
      <c r="C446" s="339" t="n">
        <v>5</v>
      </c>
      <c r="D446" s="340" t="n"/>
      <c r="E446" s="341" t="n"/>
      <c r="F446" s="344" t="inlineStr">
        <is>
          <t>MIGUEL ANGEL GARCIA ORTEGA</t>
        </is>
      </c>
      <c r="G446" s="344" t="inlineStr">
        <is>
          <t>LAMINAS PLASTICAS TIPO FUNDA -POUCHE</t>
        </is>
      </c>
      <c r="H446" s="341" t="n"/>
      <c r="I446" s="339" t="inlineStr">
        <is>
          <t>H5-P1</t>
        </is>
      </c>
      <c r="J446" s="339" t="n">
        <v>648897</v>
      </c>
      <c r="K446" s="340" t="n"/>
      <c r="L446" s="341" t="n"/>
      <c r="M446" s="339" t="n">
        <v>648923</v>
      </c>
      <c r="N446" s="339" t="n">
        <v>27</v>
      </c>
      <c r="O446" s="340" t="n"/>
      <c r="P446" s="341" t="n"/>
      <c r="Q446" s="339" t="n"/>
      <c r="R446" s="339" t="n"/>
      <c r="S446" s="341" t="n"/>
      <c r="T446" s="346" t="n"/>
      <c r="U446" s="341" t="n"/>
      <c r="V446" s="339" t="n"/>
      <c r="W446" s="339" t="n"/>
      <c r="X446" s="339" t="n"/>
      <c r="Y446" s="339" t="n"/>
      <c r="Z446" s="340" t="n"/>
      <c r="AA446" s="340" t="n"/>
      <c r="AB446" s="341" t="n"/>
      <c r="AC446" s="339" t="n">
        <v>648897</v>
      </c>
      <c r="AD446" s="339" t="n">
        <v>648923</v>
      </c>
      <c r="AE446" s="339" t="n">
        <v>27</v>
      </c>
      <c r="AF446" s="339" t="n">
        <v>27</v>
      </c>
      <c r="AG446" s="340" t="n"/>
      <c r="AH446" s="340" t="n"/>
      <c r="AI446" s="341" t="n"/>
    </row>
    <row r="447" ht="20.1" customHeight="1" s="335">
      <c r="A447" s="358" t="n"/>
      <c r="C447" s="339" t="n"/>
      <c r="D447" s="340" t="n"/>
      <c r="E447" s="341" t="n"/>
      <c r="F447" s="344" t="n"/>
      <c r="G447" s="344" t="n"/>
      <c r="H447" s="341" t="n"/>
      <c r="I447" s="339" t="n"/>
      <c r="J447" s="339" t="n"/>
      <c r="K447" s="340" t="n"/>
      <c r="L447" s="341" t="n"/>
      <c r="M447" s="339" t="n"/>
      <c r="N447" s="339" t="n"/>
      <c r="O447" s="340" t="n"/>
      <c r="P447" s="341" t="n"/>
      <c r="Q447" s="339" t="n"/>
      <c r="R447" s="339" t="n"/>
      <c r="S447" s="341" t="n"/>
      <c r="T447" s="346" t="n"/>
      <c r="U447" s="341" t="n"/>
      <c r="V447" s="339" t="n"/>
      <c r="W447" s="339" t="n"/>
      <c r="X447" s="339" t="n"/>
      <c r="Y447" s="339" t="n"/>
      <c r="Z447" s="340" t="n"/>
      <c r="AA447" s="340" t="n"/>
      <c r="AB447" s="341" t="n"/>
      <c r="AC447" s="339" t="n"/>
      <c r="AD447" s="339" t="n"/>
      <c r="AE447" s="339" t="n"/>
      <c r="AF447" s="345">
        <f>SUM(T443:U446)*17/2</f>
        <v/>
      </c>
      <c r="AG447" s="340" t="n"/>
      <c r="AH447" s="340" t="n"/>
      <c r="AI447" s="341" t="n"/>
    </row>
    <row r="448" ht="20.1" customHeight="1" s="335">
      <c r="A448" s="358" t="n"/>
      <c r="C448" s="339" t="n">
        <v>4</v>
      </c>
      <c r="D448" s="340" t="n"/>
      <c r="E448" s="341" t="n"/>
      <c r="F448" s="344" t="inlineStr">
        <is>
          <t>MIGUEL VILLARPANDO MIRANDA</t>
        </is>
      </c>
      <c r="G448" s="344" t="inlineStr">
        <is>
          <t>CEDULAS DE IDENTIDAD</t>
        </is>
      </c>
      <c r="H448" s="341" t="n"/>
      <c r="I448" s="339" t="inlineStr">
        <is>
          <t>H5-P1</t>
        </is>
      </c>
      <c r="J448" s="339" t="n">
        <v>1025420</v>
      </c>
      <c r="K448" s="340" t="n"/>
      <c r="L448" s="341" t="n"/>
      <c r="M448" s="339" t="n">
        <v>1025454</v>
      </c>
      <c r="N448" s="339" t="n">
        <v>35</v>
      </c>
      <c r="O448" s="340" t="n"/>
      <c r="P448" s="341" t="n"/>
      <c r="Q448" s="339" t="n">
        <v>1025420</v>
      </c>
      <c r="R448" s="339" t="n">
        <v>1025454</v>
      </c>
      <c r="S448" s="341" t="n"/>
      <c r="T448" s="346" t="n">
        <v>35</v>
      </c>
      <c r="U448" s="341" t="n"/>
      <c r="V448" s="339" t="n"/>
      <c r="W448" s="339" t="n"/>
      <c r="X448" s="339" t="n"/>
      <c r="Y448" s="339" t="n"/>
      <c r="Z448" s="340" t="n"/>
      <c r="AA448" s="340" t="n"/>
      <c r="AB448" s="341" t="n"/>
      <c r="AC448" s="339" t="n"/>
      <c r="AD448" s="339" t="n"/>
      <c r="AE448" s="339" t="n"/>
      <c r="AF448" s="339" t="n">
        <v>35</v>
      </c>
      <c r="AG448" s="340" t="n"/>
      <c r="AH448" s="340" t="n"/>
      <c r="AI448" s="341" t="n"/>
    </row>
    <row r="449" ht="20.1" customHeight="1" s="335">
      <c r="A449" s="358" t="n"/>
      <c r="C449" s="339" t="n">
        <v>4</v>
      </c>
      <c r="D449" s="340" t="n"/>
      <c r="E449" s="341" t="n"/>
      <c r="F449" s="344" t="inlineStr">
        <is>
          <t>MIGUEL VILLARPANDO MIRANDA</t>
        </is>
      </c>
      <c r="G449" s="344" t="inlineStr">
        <is>
          <t>CEDULAS DE IDENTIDAD</t>
        </is>
      </c>
      <c r="H449" s="341" t="n"/>
      <c r="I449" s="339" t="inlineStr">
        <is>
          <t>H5-P1</t>
        </is>
      </c>
      <c r="J449" s="339" t="n">
        <v>1025455</v>
      </c>
      <c r="K449" s="340" t="n"/>
      <c r="L449" s="341" t="n"/>
      <c r="M449" s="339" t="n">
        <v>1025456</v>
      </c>
      <c r="N449" s="339" t="n">
        <v>2</v>
      </c>
      <c r="O449" s="340" t="n"/>
      <c r="P449" s="341" t="n"/>
      <c r="Q449" s="339" t="n"/>
      <c r="R449" s="339" t="n"/>
      <c r="S449" s="341" t="n"/>
      <c r="T449" s="346" t="n"/>
      <c r="U449" s="341" t="n"/>
      <c r="V449" s="339" t="n"/>
      <c r="W449" s="339" t="n"/>
      <c r="X449" s="339" t="n"/>
      <c r="Y449" s="339" t="n"/>
      <c r="Z449" s="340" t="n"/>
      <c r="AA449" s="340" t="n"/>
      <c r="AB449" s="341" t="n"/>
      <c r="AC449" s="339" t="n">
        <v>1025455</v>
      </c>
      <c r="AD449" s="339" t="n">
        <v>1025456</v>
      </c>
      <c r="AE449" s="339" t="n">
        <v>2</v>
      </c>
      <c r="AF449" s="339" t="n">
        <v>2</v>
      </c>
      <c r="AG449" s="340" t="n"/>
      <c r="AH449" s="340" t="n"/>
      <c r="AI449" s="341" t="n"/>
    </row>
    <row r="450" ht="20.1" customHeight="1" s="335">
      <c r="A450" s="358" t="n"/>
      <c r="C450" s="339" t="n">
        <v>4</v>
      </c>
      <c r="D450" s="340" t="n"/>
      <c r="E450" s="341" t="n"/>
      <c r="F450" s="344" t="inlineStr">
        <is>
          <t>MIGUEL VILLARPANDO MIRANDA</t>
        </is>
      </c>
      <c r="G450" s="344" t="inlineStr">
        <is>
          <t>CEDULAS DE IDENTIDAD</t>
        </is>
      </c>
      <c r="H450" s="341" t="n"/>
      <c r="I450" s="339" t="inlineStr">
        <is>
          <t>H5-P1</t>
        </is>
      </c>
      <c r="J450" s="339" t="n">
        <v>2607953</v>
      </c>
      <c r="K450" s="340" t="n"/>
      <c r="L450" s="341" t="n"/>
      <c r="M450" s="339" t="n">
        <v>2607968</v>
      </c>
      <c r="N450" s="339" t="n">
        <v>16</v>
      </c>
      <c r="O450" s="340" t="n"/>
      <c r="P450" s="341" t="n"/>
      <c r="Q450" s="339" t="n">
        <v>2607953</v>
      </c>
      <c r="R450" s="339" t="n">
        <v>2607968</v>
      </c>
      <c r="S450" s="341" t="n"/>
      <c r="T450" s="346" t="n">
        <v>16</v>
      </c>
      <c r="U450" s="341" t="n"/>
      <c r="V450" s="339" t="n"/>
      <c r="W450" s="339" t="n"/>
      <c r="X450" s="339" t="n"/>
      <c r="Y450" s="339" t="n"/>
      <c r="Z450" s="340" t="n"/>
      <c r="AA450" s="340" t="n"/>
      <c r="AB450" s="341" t="n"/>
      <c r="AC450" s="339" t="n"/>
      <c r="AD450" s="339" t="n"/>
      <c r="AE450" s="339" t="n"/>
      <c r="AF450" s="339" t="n">
        <v>16</v>
      </c>
      <c r="AG450" s="340" t="n"/>
      <c r="AH450" s="340" t="n"/>
      <c r="AI450" s="341" t="n"/>
    </row>
    <row r="451" ht="20.1" customHeight="1" s="335">
      <c r="A451" s="358" t="n"/>
      <c r="C451" s="339" t="n">
        <v>4</v>
      </c>
      <c r="D451" s="340" t="n"/>
      <c r="E451" s="341" t="n"/>
      <c r="F451" s="344" t="inlineStr">
        <is>
          <t>MIGUEL VILLARPANDO MIRANDA</t>
        </is>
      </c>
      <c r="G451" s="344" t="inlineStr">
        <is>
          <t>LAMINAS PLASTICAS TIPO FUNDA -POUCHE</t>
        </is>
      </c>
      <c r="H451" s="341" t="n"/>
      <c r="I451" s="339" t="inlineStr">
        <is>
          <t>08-L3</t>
        </is>
      </c>
      <c r="J451" s="339" t="n">
        <v>3065055</v>
      </c>
      <c r="K451" s="340" t="n"/>
      <c r="L451" s="341" t="n"/>
      <c r="M451" s="339" t="n">
        <v>3065089</v>
      </c>
      <c r="N451" s="339" t="n">
        <v>35</v>
      </c>
      <c r="O451" s="340" t="n"/>
      <c r="P451" s="341" t="n"/>
      <c r="Q451" s="339" t="n">
        <v>3065055</v>
      </c>
      <c r="R451" s="339" t="n">
        <v>3065089</v>
      </c>
      <c r="S451" s="341" t="n"/>
      <c r="T451" s="346" t="n">
        <v>35</v>
      </c>
      <c r="U451" s="341" t="n"/>
      <c r="V451" s="339" t="n"/>
      <c r="W451" s="339" t="n"/>
      <c r="X451" s="339" t="n"/>
      <c r="Y451" s="339" t="n"/>
      <c r="Z451" s="340" t="n"/>
      <c r="AA451" s="340" t="n"/>
      <c r="AB451" s="341" t="n"/>
      <c r="AC451" s="339" t="n"/>
      <c r="AD451" s="339" t="n"/>
      <c r="AE451" s="339" t="n"/>
      <c r="AF451" s="339" t="n">
        <v>35</v>
      </c>
      <c r="AG451" s="340" t="n"/>
      <c r="AH451" s="340" t="n"/>
      <c r="AI451" s="341" t="n"/>
    </row>
    <row r="452" ht="20.1" customHeight="1" s="335">
      <c r="A452" s="358" t="n"/>
      <c r="C452" s="339" t="n">
        <v>4</v>
      </c>
      <c r="D452" s="340" t="n"/>
      <c r="E452" s="341" t="n"/>
      <c r="F452" s="344" t="inlineStr">
        <is>
          <t>MIGUEL VILLARPANDO MIRANDA</t>
        </is>
      </c>
      <c r="G452" s="344" t="inlineStr">
        <is>
          <t>LAMINAS PLASTICAS TIPO FUNDA -POUCHE</t>
        </is>
      </c>
      <c r="H452" s="341" t="n"/>
      <c r="I452" s="339" t="inlineStr">
        <is>
          <t>08-L3</t>
        </is>
      </c>
      <c r="J452" s="339" t="n">
        <v>3065090</v>
      </c>
      <c r="K452" s="340" t="n"/>
      <c r="L452" s="341" t="n"/>
      <c r="M452" s="339" t="n">
        <v>3065091</v>
      </c>
      <c r="N452" s="339" t="n">
        <v>2</v>
      </c>
      <c r="O452" s="340" t="n"/>
      <c r="P452" s="341" t="n"/>
      <c r="Q452" s="339" t="n"/>
      <c r="R452" s="339" t="n"/>
      <c r="S452" s="341" t="n"/>
      <c r="T452" s="346" t="n"/>
      <c r="U452" s="341" t="n"/>
      <c r="V452" s="339" t="n"/>
      <c r="W452" s="339" t="n"/>
      <c r="X452" s="339" t="n"/>
      <c r="Y452" s="339" t="n"/>
      <c r="Z452" s="340" t="n"/>
      <c r="AA452" s="340" t="n"/>
      <c r="AB452" s="341" t="n"/>
      <c r="AC452" s="339" t="n">
        <v>3065090</v>
      </c>
      <c r="AD452" s="339" t="n">
        <v>3065091</v>
      </c>
      <c r="AE452" s="339" t="n">
        <v>2</v>
      </c>
      <c r="AF452" s="339" t="n">
        <v>2</v>
      </c>
      <c r="AG452" s="340" t="n"/>
      <c r="AH452" s="340" t="n"/>
      <c r="AI452" s="341" t="n"/>
    </row>
    <row r="453" ht="20.1" customHeight="1" s="335">
      <c r="A453" s="358" t="n"/>
      <c r="C453" s="339" t="n">
        <v>4</v>
      </c>
      <c r="D453" s="340" t="n"/>
      <c r="E453" s="341" t="n"/>
      <c r="F453" s="344" t="inlineStr">
        <is>
          <t>MIGUEL VILLARPANDO MIRANDA</t>
        </is>
      </c>
      <c r="G453" s="344" t="inlineStr">
        <is>
          <t>LAMINAS PLASTICAS TIPO FUNDA -POUCHE</t>
        </is>
      </c>
      <c r="H453" s="341" t="n"/>
      <c r="I453" s="339" t="inlineStr">
        <is>
          <t>H5-P1</t>
        </is>
      </c>
      <c r="J453" s="339" t="n">
        <v>648689</v>
      </c>
      <c r="K453" s="340" t="n"/>
      <c r="L453" s="341" t="n"/>
      <c r="M453" s="339" t="n">
        <v>648704</v>
      </c>
      <c r="N453" s="339" t="n">
        <v>16</v>
      </c>
      <c r="O453" s="340" t="n"/>
      <c r="P453" s="341" t="n"/>
      <c r="Q453" s="339" t="n">
        <v>648689</v>
      </c>
      <c r="R453" s="339" t="n">
        <v>648704</v>
      </c>
      <c r="S453" s="341" t="n"/>
      <c r="T453" s="346" t="n">
        <v>16</v>
      </c>
      <c r="U453" s="341" t="n"/>
      <c r="V453" s="339" t="n"/>
      <c r="W453" s="339" t="n"/>
      <c r="X453" s="339" t="n"/>
      <c r="Y453" s="339" t="n"/>
      <c r="Z453" s="340" t="n"/>
      <c r="AA453" s="340" t="n"/>
      <c r="AB453" s="341" t="n"/>
      <c r="AC453" s="339" t="n"/>
      <c r="AD453" s="339" t="n"/>
      <c r="AE453" s="339" t="n"/>
      <c r="AF453" s="339" t="n">
        <v>16</v>
      </c>
      <c r="AG453" s="340" t="n"/>
      <c r="AH453" s="340" t="n"/>
      <c r="AI453" s="341" t="n"/>
    </row>
    <row r="454" ht="20.1" customHeight="1" s="335">
      <c r="A454" s="358" t="n"/>
      <c r="C454" s="339" t="n"/>
      <c r="D454" s="340" t="n"/>
      <c r="E454" s="341" t="n"/>
      <c r="F454" s="344" t="n"/>
      <c r="G454" s="344" t="n"/>
      <c r="H454" s="341" t="n"/>
      <c r="I454" s="339" t="n"/>
      <c r="J454" s="339" t="n"/>
      <c r="K454" s="340" t="n"/>
      <c r="L454" s="341" t="n"/>
      <c r="M454" s="339" t="n"/>
      <c r="N454" s="339" t="n"/>
      <c r="O454" s="340" t="n"/>
      <c r="P454" s="341" t="n"/>
      <c r="Q454" s="339" t="n"/>
      <c r="R454" s="339" t="n"/>
      <c r="S454" s="341" t="n"/>
      <c r="T454" s="346" t="n"/>
      <c r="U454" s="341" t="n"/>
      <c r="V454" s="339" t="n"/>
      <c r="W454" s="339" t="n"/>
      <c r="X454" s="339" t="n"/>
      <c r="Y454" s="339" t="n"/>
      <c r="Z454" s="340" t="n"/>
      <c r="AA454" s="340" t="n"/>
      <c r="AB454" s="341" t="n"/>
      <c r="AC454" s="339" t="n"/>
      <c r="AD454" s="339" t="n"/>
      <c r="AE454" s="339" t="n"/>
      <c r="AF454" s="345">
        <f>SUM(T448:U453)*17/2</f>
        <v/>
      </c>
      <c r="AG454" s="340" t="n"/>
      <c r="AH454" s="340" t="n"/>
      <c r="AI454" s="341" t="n"/>
    </row>
    <row r="455" ht="20.1" customHeight="1" s="335">
      <c r="A455" s="358" t="n"/>
      <c r="C455" s="339" t="n">
        <v>7</v>
      </c>
      <c r="D455" s="340" t="n"/>
      <c r="E455" s="341" t="n"/>
      <c r="F455" s="344" t="inlineStr">
        <is>
          <t>NERY MOJICA HERBAS</t>
        </is>
      </c>
      <c r="G455" s="344" t="inlineStr">
        <is>
          <t>CEDULAS DE IDENTIDAD</t>
        </is>
      </c>
      <c r="H455" s="341" t="n"/>
      <c r="I455" s="339" t="inlineStr">
        <is>
          <t>H5-P1</t>
        </is>
      </c>
      <c r="J455" s="339" t="n">
        <v>1025288</v>
      </c>
      <c r="K455" s="340" t="n"/>
      <c r="L455" s="341" t="n"/>
      <c r="M455" s="339" t="n">
        <v>1025293</v>
      </c>
      <c r="N455" s="339" t="n">
        <v>6</v>
      </c>
      <c r="O455" s="340" t="n"/>
      <c r="P455" s="341" t="n"/>
      <c r="Q455" s="339" t="n">
        <v>1025288</v>
      </c>
      <c r="R455" s="339" t="n">
        <v>1025293</v>
      </c>
      <c r="S455" s="341" t="n"/>
      <c r="T455" s="346" t="n">
        <v>6</v>
      </c>
      <c r="U455" s="341" t="n"/>
      <c r="V455" s="339" t="n"/>
      <c r="W455" s="339" t="n"/>
      <c r="X455" s="339" t="n"/>
      <c r="Y455" s="339" t="n"/>
      <c r="Z455" s="340" t="n"/>
      <c r="AA455" s="340" t="n"/>
      <c r="AB455" s="341" t="n"/>
      <c r="AC455" s="339" t="n"/>
      <c r="AD455" s="339" t="n"/>
      <c r="AE455" s="339" t="n"/>
      <c r="AF455" s="339" t="n">
        <v>6</v>
      </c>
      <c r="AG455" s="340" t="n"/>
      <c r="AH455" s="340" t="n"/>
      <c r="AI455" s="341" t="n"/>
    </row>
    <row r="456" ht="20.1" customHeight="1" s="335">
      <c r="A456" s="358" t="n"/>
      <c r="C456" s="339" t="n">
        <v>7</v>
      </c>
      <c r="D456" s="340" t="n"/>
      <c r="E456" s="341" t="n"/>
      <c r="F456" s="344" t="inlineStr">
        <is>
          <t>NERY MOJICA HERBAS</t>
        </is>
      </c>
      <c r="G456" s="344" t="inlineStr">
        <is>
          <t>CEDULAS DE IDENTIDAD</t>
        </is>
      </c>
      <c r="H456" s="341" t="n"/>
      <c r="I456" s="339" t="inlineStr">
        <is>
          <t>H5-P1</t>
        </is>
      </c>
      <c r="J456" s="339" t="n">
        <v>1025294</v>
      </c>
      <c r="K456" s="340" t="n"/>
      <c r="L456" s="341" t="n"/>
      <c r="M456" s="339" t="n">
        <v>1025307</v>
      </c>
      <c r="N456" s="339" t="n">
        <v>14</v>
      </c>
      <c r="O456" s="340" t="n"/>
      <c r="P456" s="341" t="n"/>
      <c r="Q456" s="339" t="n"/>
      <c r="R456" s="339" t="n"/>
      <c r="S456" s="341" t="n"/>
      <c r="T456" s="346" t="n"/>
      <c r="U456" s="341" t="n"/>
      <c r="V456" s="339" t="n"/>
      <c r="W456" s="339" t="n"/>
      <c r="X456" s="339" t="n"/>
      <c r="Y456" s="339" t="n"/>
      <c r="Z456" s="340" t="n"/>
      <c r="AA456" s="340" t="n"/>
      <c r="AB456" s="341" t="n"/>
      <c r="AC456" s="339" t="n">
        <v>1025294</v>
      </c>
      <c r="AD456" s="339" t="n">
        <v>1025307</v>
      </c>
      <c r="AE456" s="339" t="n">
        <v>14</v>
      </c>
      <c r="AF456" s="339" t="n">
        <v>14</v>
      </c>
      <c r="AG456" s="340" t="n"/>
      <c r="AH456" s="340" t="n"/>
      <c r="AI456" s="341" t="n"/>
    </row>
    <row r="457" ht="20.1" customHeight="1" s="335">
      <c r="A457" s="358" t="n"/>
      <c r="C457" s="339" t="n">
        <v>7</v>
      </c>
      <c r="D457" s="340" t="n"/>
      <c r="E457" s="341" t="n"/>
      <c r="F457" s="344" t="inlineStr">
        <is>
          <t>NERY MOJICA HERBAS</t>
        </is>
      </c>
      <c r="G457" s="344" t="inlineStr">
        <is>
          <t>CEDULAS DE IDENTIDAD</t>
        </is>
      </c>
      <c r="H457" s="341" t="n"/>
      <c r="I457" s="339" t="inlineStr">
        <is>
          <t>H5-P1</t>
        </is>
      </c>
      <c r="J457" s="339" t="n">
        <v>2607795</v>
      </c>
      <c r="K457" s="340" t="n"/>
      <c r="L457" s="341" t="n"/>
      <c r="M457" s="339" t="n">
        <v>2607796</v>
      </c>
      <c r="N457" s="339" t="n">
        <v>2</v>
      </c>
      <c r="O457" s="340" t="n"/>
      <c r="P457" s="341" t="n"/>
      <c r="Q457" s="339" t="n">
        <v>2607795</v>
      </c>
      <c r="R457" s="339" t="n">
        <v>2607796</v>
      </c>
      <c r="S457" s="341" t="n"/>
      <c r="T457" s="346" t="n">
        <v>2</v>
      </c>
      <c r="U457" s="341" t="n"/>
      <c r="V457" s="339" t="n"/>
      <c r="W457" s="339" t="n"/>
      <c r="X457" s="339" t="n"/>
      <c r="Y457" s="339" t="n"/>
      <c r="Z457" s="340" t="n"/>
      <c r="AA457" s="340" t="n"/>
      <c r="AB457" s="341" t="n"/>
      <c r="AC457" s="339" t="n"/>
      <c r="AD457" s="339" t="n"/>
      <c r="AE457" s="339" t="n"/>
      <c r="AF457" s="339" t="n">
        <v>2</v>
      </c>
      <c r="AG457" s="340" t="n"/>
      <c r="AH457" s="340" t="n"/>
      <c r="AI457" s="341" t="n"/>
    </row>
    <row r="458" ht="20.1" customHeight="1" s="335">
      <c r="A458" s="358" t="n"/>
      <c r="C458" s="339" t="n">
        <v>7</v>
      </c>
      <c r="D458" s="340" t="n"/>
      <c r="E458" s="341" t="n"/>
      <c r="F458" s="344" t="inlineStr">
        <is>
          <t>NERY MOJICA HERBAS</t>
        </is>
      </c>
      <c r="G458" s="344" t="inlineStr">
        <is>
          <t>CEDULAS DE IDENTIDAD</t>
        </is>
      </c>
      <c r="H458" s="341" t="n"/>
      <c r="I458" s="339" t="inlineStr">
        <is>
          <t>H5-P1</t>
        </is>
      </c>
      <c r="J458" s="339" t="n">
        <v>2607797</v>
      </c>
      <c r="K458" s="340" t="n"/>
      <c r="L458" s="341" t="n"/>
      <c r="M458" s="339" t="n">
        <v>2607797</v>
      </c>
      <c r="N458" s="339" t="n">
        <v>1</v>
      </c>
      <c r="O458" s="340" t="n"/>
      <c r="P458" s="341" t="n"/>
      <c r="Q458" s="339" t="n"/>
      <c r="R458" s="339" t="n"/>
      <c r="S458" s="341" t="n"/>
      <c r="T458" s="346" t="n"/>
      <c r="U458" s="341" t="n"/>
      <c r="V458" s="339" t="n">
        <v>2607797</v>
      </c>
      <c r="W458" s="339" t="n">
        <v>2607797</v>
      </c>
      <c r="X458" s="339" t="n">
        <v>1</v>
      </c>
      <c r="Y458" s="339" t="inlineStr">
        <is>
          <t>ERROR DE IMPRESIÓN</t>
        </is>
      </c>
      <c r="Z458" s="340" t="n"/>
      <c r="AA458" s="340" t="n"/>
      <c r="AB458" s="341" t="n"/>
      <c r="AC458" s="339" t="n"/>
      <c r="AD458" s="339" t="n"/>
      <c r="AE458" s="339" t="n"/>
      <c r="AF458" s="339" t="n">
        <v>1</v>
      </c>
      <c r="AG458" s="340" t="n"/>
      <c r="AH458" s="340" t="n"/>
      <c r="AI458" s="341" t="n"/>
    </row>
    <row r="459" ht="20.1" customHeight="1" s="335">
      <c r="A459" s="358" t="n"/>
      <c r="C459" s="339" t="n">
        <v>7</v>
      </c>
      <c r="D459" s="340" t="n"/>
      <c r="E459" s="341" t="n"/>
      <c r="F459" s="344" t="inlineStr">
        <is>
          <t>NERY MOJICA HERBAS</t>
        </is>
      </c>
      <c r="G459" s="344" t="inlineStr">
        <is>
          <t>CEDULAS DE IDENTIDAD</t>
        </is>
      </c>
      <c r="H459" s="341" t="n"/>
      <c r="I459" s="339" t="inlineStr">
        <is>
          <t>H5-P1</t>
        </is>
      </c>
      <c r="J459" s="339" t="n">
        <v>2607798</v>
      </c>
      <c r="K459" s="340" t="n"/>
      <c r="L459" s="341" t="n"/>
      <c r="M459" s="339" t="n">
        <v>2607824</v>
      </c>
      <c r="N459" s="339" t="n">
        <v>27</v>
      </c>
      <c r="O459" s="340" t="n"/>
      <c r="P459" s="341" t="n"/>
      <c r="Q459" s="339" t="n">
        <v>2607798</v>
      </c>
      <c r="R459" s="339" t="n">
        <v>2607824</v>
      </c>
      <c r="S459" s="341" t="n"/>
      <c r="T459" s="346" t="n">
        <v>27</v>
      </c>
      <c r="U459" s="341" t="n"/>
      <c r="V459" s="339" t="n"/>
      <c r="W459" s="339" t="n"/>
      <c r="X459" s="339" t="n"/>
      <c r="Y459" s="339" t="n"/>
      <c r="Z459" s="340" t="n"/>
      <c r="AA459" s="340" t="n"/>
      <c r="AB459" s="341" t="n"/>
      <c r="AC459" s="339" t="n"/>
      <c r="AD459" s="339" t="n"/>
      <c r="AE459" s="339" t="n"/>
      <c r="AF459" s="339" t="n">
        <v>27</v>
      </c>
      <c r="AG459" s="340" t="n"/>
      <c r="AH459" s="340" t="n"/>
      <c r="AI459" s="341" t="n"/>
    </row>
    <row r="460" ht="20.1" customHeight="1" s="335">
      <c r="A460" s="358" t="n"/>
      <c r="C460" s="339" t="n">
        <v>7</v>
      </c>
      <c r="D460" s="340" t="n"/>
      <c r="E460" s="341" t="n"/>
      <c r="F460" s="344" t="inlineStr">
        <is>
          <t>NERY MOJICA HERBAS</t>
        </is>
      </c>
      <c r="G460" s="344" t="inlineStr">
        <is>
          <t>LAMINAS PLASTICAS TIPO FUNDA -POUCHE</t>
        </is>
      </c>
      <c r="H460" s="341" t="n"/>
      <c r="I460" s="339" t="inlineStr">
        <is>
          <t>08-L3</t>
        </is>
      </c>
      <c r="J460" s="339" t="n">
        <v>3064932</v>
      </c>
      <c r="K460" s="340" t="n"/>
      <c r="L460" s="341" t="n"/>
      <c r="M460" s="339" t="n">
        <v>3064933</v>
      </c>
      <c r="N460" s="339" t="n">
        <v>2</v>
      </c>
      <c r="O460" s="340" t="n"/>
      <c r="P460" s="341" t="n"/>
      <c r="Q460" s="339" t="n">
        <v>3064932</v>
      </c>
      <c r="R460" s="339" t="n">
        <v>3064933</v>
      </c>
      <c r="S460" s="341" t="n"/>
      <c r="T460" s="346" t="n">
        <v>2</v>
      </c>
      <c r="U460" s="341" t="n"/>
      <c r="V460" s="339" t="n"/>
      <c r="W460" s="339" t="n"/>
      <c r="X460" s="339" t="n"/>
      <c r="Y460" s="339" t="n"/>
      <c r="Z460" s="340" t="n"/>
      <c r="AA460" s="340" t="n"/>
      <c r="AB460" s="341" t="n"/>
      <c r="AC460" s="339" t="n"/>
      <c r="AD460" s="339" t="n"/>
      <c r="AE460" s="339" t="n"/>
      <c r="AF460" s="339" t="n">
        <v>2</v>
      </c>
      <c r="AG460" s="340" t="n"/>
      <c r="AH460" s="340" t="n"/>
      <c r="AI460" s="341" t="n"/>
    </row>
    <row r="461" ht="20.1" customHeight="1" s="335">
      <c r="A461" s="358" t="n"/>
      <c r="C461" s="339" t="n">
        <v>7</v>
      </c>
      <c r="D461" s="340" t="n"/>
      <c r="E461" s="341" t="n"/>
      <c r="F461" s="344" t="inlineStr">
        <is>
          <t>NERY MOJICA HERBAS</t>
        </is>
      </c>
      <c r="G461" s="344" t="inlineStr">
        <is>
          <t>LAMINAS PLASTICAS TIPO FUNDA -POUCHE</t>
        </is>
      </c>
      <c r="H461" s="341" t="n"/>
      <c r="I461" s="339" t="inlineStr">
        <is>
          <t>08-L3</t>
        </is>
      </c>
      <c r="J461" s="339" t="n">
        <v>3064934</v>
      </c>
      <c r="K461" s="340" t="n"/>
      <c r="L461" s="341" t="n"/>
      <c r="M461" s="339" t="n">
        <v>3064950</v>
      </c>
      <c r="N461" s="339" t="n">
        <v>17</v>
      </c>
      <c r="O461" s="340" t="n"/>
      <c r="P461" s="341" t="n"/>
      <c r="Q461" s="339" t="n"/>
      <c r="R461" s="339" t="n"/>
      <c r="S461" s="341" t="n"/>
      <c r="T461" s="346" t="n"/>
      <c r="U461" s="341" t="n"/>
      <c r="V461" s="339" t="n"/>
      <c r="W461" s="339" t="n"/>
      <c r="X461" s="339" t="n"/>
      <c r="Y461" s="339" t="n"/>
      <c r="Z461" s="340" t="n"/>
      <c r="AA461" s="340" t="n"/>
      <c r="AB461" s="341" t="n"/>
      <c r="AC461" s="339" t="n">
        <v>3064934</v>
      </c>
      <c r="AD461" s="339" t="n">
        <v>3064950</v>
      </c>
      <c r="AE461" s="339" t="n">
        <v>17</v>
      </c>
      <c r="AF461" s="339" t="n">
        <v>17</v>
      </c>
      <c r="AG461" s="340" t="n"/>
      <c r="AH461" s="340" t="n"/>
      <c r="AI461" s="341" t="n"/>
    </row>
    <row r="462" ht="20.1" customHeight="1" s="335">
      <c r="A462" s="358" t="n"/>
      <c r="C462" s="339" t="n">
        <v>7</v>
      </c>
      <c r="D462" s="340" t="n"/>
      <c r="E462" s="341" t="n"/>
      <c r="F462" s="344" t="inlineStr">
        <is>
          <t>NERY MOJICA HERBAS</t>
        </is>
      </c>
      <c r="G462" s="344" t="inlineStr">
        <is>
          <t>LAMINAS PLASTICAS TIPO FUNDA -POUCHE</t>
        </is>
      </c>
      <c r="H462" s="341" t="n"/>
      <c r="I462" s="339" t="inlineStr">
        <is>
          <t>H5-P1</t>
        </is>
      </c>
      <c r="J462" s="339" t="n">
        <v>648528</v>
      </c>
      <c r="K462" s="340" t="n"/>
      <c r="L462" s="341" t="n"/>
      <c r="M462" s="339" t="n">
        <v>648560</v>
      </c>
      <c r="N462" s="339" t="n">
        <v>33</v>
      </c>
      <c r="O462" s="340" t="n"/>
      <c r="P462" s="341" t="n"/>
      <c r="Q462" s="339" t="n">
        <v>648528</v>
      </c>
      <c r="R462" s="339" t="n">
        <v>648560</v>
      </c>
      <c r="S462" s="341" t="n"/>
      <c r="T462" s="346" t="n">
        <v>33</v>
      </c>
      <c r="U462" s="341" t="n"/>
      <c r="V462" s="339" t="n"/>
      <c r="W462" s="339" t="n"/>
      <c r="X462" s="339" t="n"/>
      <c r="Y462" s="339" t="n"/>
      <c r="Z462" s="340" t="n"/>
      <c r="AA462" s="340" t="n"/>
      <c r="AB462" s="341" t="n"/>
      <c r="AC462" s="339" t="n"/>
      <c r="AD462" s="339" t="n"/>
      <c r="AE462" s="339" t="n"/>
      <c r="AF462" s="339" t="n">
        <v>33</v>
      </c>
      <c r="AG462" s="340" t="n"/>
      <c r="AH462" s="340" t="n"/>
      <c r="AI462" s="341" t="n"/>
    </row>
    <row r="463" ht="20.1" customHeight="1" s="335">
      <c r="A463" s="358" t="n"/>
      <c r="C463" s="339" t="n"/>
      <c r="D463" s="340" t="n"/>
      <c r="E463" s="341" t="n"/>
      <c r="F463" s="344" t="n"/>
      <c r="G463" s="344" t="n"/>
      <c r="H463" s="341" t="n"/>
      <c r="I463" s="339" t="n"/>
      <c r="J463" s="339" t="n"/>
      <c r="K463" s="340" t="n"/>
      <c r="L463" s="341" t="n"/>
      <c r="M463" s="339" t="n"/>
      <c r="N463" s="339" t="n"/>
      <c r="O463" s="340" t="n"/>
      <c r="P463" s="341" t="n"/>
      <c r="Q463" s="339" t="n"/>
      <c r="R463" s="339" t="n"/>
      <c r="S463" s="341" t="n"/>
      <c r="T463" s="346" t="n"/>
      <c r="U463" s="341" t="n"/>
      <c r="V463" s="339" t="n"/>
      <c r="W463" s="339" t="n"/>
      <c r="X463" s="339" t="n"/>
      <c r="Y463" s="339" t="n"/>
      <c r="Z463" s="340" t="n"/>
      <c r="AA463" s="340" t="n"/>
      <c r="AB463" s="341" t="n"/>
      <c r="AC463" s="339" t="n"/>
      <c r="AD463" s="339" t="n"/>
      <c r="AE463" s="339" t="n"/>
      <c r="AF463" s="345">
        <f>SUM(T455:U462)*17/2</f>
        <v/>
      </c>
      <c r="AG463" s="340" t="n"/>
      <c r="AH463" s="340" t="n"/>
      <c r="AI463" s="341" t="n"/>
    </row>
    <row r="464" ht="20.1" customHeight="1" s="335">
      <c r="A464" s="358" t="n"/>
      <c r="C464" s="339" t="n">
        <v>1</v>
      </c>
      <c r="D464" s="340" t="n"/>
      <c r="E464" s="341" t="n"/>
      <c r="F464" s="344" t="inlineStr">
        <is>
          <t>VERONICA MEDRANO ARIAS</t>
        </is>
      </c>
      <c r="G464" s="344" t="inlineStr">
        <is>
          <t>CEDULAS DE IDENTIDAD</t>
        </is>
      </c>
      <c r="H464" s="341" t="n"/>
      <c r="I464" s="339" t="inlineStr">
        <is>
          <t>H5-P1</t>
        </is>
      </c>
      <c r="J464" s="339" t="n">
        <v>1025270</v>
      </c>
      <c r="K464" s="340" t="n"/>
      <c r="L464" s="341" t="n"/>
      <c r="M464" s="339" t="n">
        <v>1025287</v>
      </c>
      <c r="N464" s="339" t="n">
        <v>18</v>
      </c>
      <c r="O464" s="340" t="n"/>
      <c r="P464" s="341" t="n"/>
      <c r="Q464" s="339" t="n">
        <v>1025270</v>
      </c>
      <c r="R464" s="339" t="n">
        <v>1025287</v>
      </c>
      <c r="S464" s="341" t="n"/>
      <c r="T464" s="346" t="n">
        <v>18</v>
      </c>
      <c r="U464" s="341" t="n"/>
      <c r="V464" s="339" t="n"/>
      <c r="W464" s="339" t="n"/>
      <c r="X464" s="339" t="n"/>
      <c r="Y464" s="339" t="n"/>
      <c r="Z464" s="340" t="n"/>
      <c r="AA464" s="340" t="n"/>
      <c r="AB464" s="341" t="n"/>
      <c r="AC464" s="339" t="n"/>
      <c r="AD464" s="339" t="n"/>
      <c r="AE464" s="339" t="n"/>
      <c r="AF464" s="339" t="n">
        <v>18</v>
      </c>
      <c r="AG464" s="340" t="n"/>
      <c r="AH464" s="340" t="n"/>
      <c r="AI464" s="341" t="n"/>
    </row>
    <row r="465" ht="20.1" customHeight="1" s="335">
      <c r="A465" s="358" t="n"/>
      <c r="C465" s="339" t="n">
        <v>1</v>
      </c>
      <c r="D465" s="340" t="n"/>
      <c r="E465" s="341" t="n"/>
      <c r="F465" s="344" t="inlineStr">
        <is>
          <t>VERONICA MEDRANO ARIAS</t>
        </is>
      </c>
      <c r="G465" s="344" t="inlineStr">
        <is>
          <t>CEDULAS DE IDENTIDAD</t>
        </is>
      </c>
      <c r="H465" s="341" t="n"/>
      <c r="I465" s="339" t="inlineStr">
        <is>
          <t>H5-P1</t>
        </is>
      </c>
      <c r="J465" s="339" t="n">
        <v>1025308</v>
      </c>
      <c r="K465" s="340" t="n"/>
      <c r="L465" s="341" t="n"/>
      <c r="M465" s="339" t="n">
        <v>1025357</v>
      </c>
      <c r="N465" s="339" t="n">
        <v>50</v>
      </c>
      <c r="O465" s="340" t="n"/>
      <c r="P465" s="341" t="n"/>
      <c r="Q465" s="339" t="n">
        <v>1025308</v>
      </c>
      <c r="R465" s="339" t="n">
        <v>1025357</v>
      </c>
      <c r="S465" s="341" t="n"/>
      <c r="T465" s="346" t="n">
        <v>50</v>
      </c>
      <c r="U465" s="341" t="n"/>
      <c r="V465" s="339" t="n"/>
      <c r="W465" s="339" t="n"/>
      <c r="X465" s="339" t="n"/>
      <c r="Y465" s="339" t="n"/>
      <c r="Z465" s="340" t="n"/>
      <c r="AA465" s="340" t="n"/>
      <c r="AB465" s="341" t="n"/>
      <c r="AC465" s="339" t="n"/>
      <c r="AD465" s="339" t="n"/>
      <c r="AE465" s="339" t="n"/>
      <c r="AF465" s="339" t="n">
        <v>50</v>
      </c>
      <c r="AG465" s="340" t="n"/>
      <c r="AH465" s="340" t="n"/>
      <c r="AI465" s="341" t="n"/>
    </row>
    <row r="466" ht="20.1" customHeight="1" s="335">
      <c r="A466" s="358" t="n"/>
      <c r="C466" s="339" t="n">
        <v>1</v>
      </c>
      <c r="D466" s="340" t="n"/>
      <c r="E466" s="341" t="n"/>
      <c r="F466" s="344" t="inlineStr">
        <is>
          <t>VERONICA MEDRANO ARIAS</t>
        </is>
      </c>
      <c r="G466" s="344" t="inlineStr">
        <is>
          <t>CEDULAS DE IDENTIDAD</t>
        </is>
      </c>
      <c r="H466" s="341" t="n"/>
      <c r="I466" s="339" t="inlineStr">
        <is>
          <t>H5-P1</t>
        </is>
      </c>
      <c r="J466" s="339" t="n">
        <v>1025358</v>
      </c>
      <c r="K466" s="340" t="n"/>
      <c r="L466" s="341" t="n"/>
      <c r="M466" s="339" t="n">
        <v>1025359</v>
      </c>
      <c r="N466" s="339" t="n">
        <v>2</v>
      </c>
      <c r="O466" s="340" t="n"/>
      <c r="P466" s="341" t="n"/>
      <c r="Q466" s="339" t="n"/>
      <c r="R466" s="339" t="n"/>
      <c r="S466" s="341" t="n"/>
      <c r="T466" s="346" t="n"/>
      <c r="U466" s="341" t="n"/>
      <c r="V466" s="339" t="n"/>
      <c r="W466" s="339" t="n"/>
      <c r="X466" s="339" t="n"/>
      <c r="Y466" s="339" t="n"/>
      <c r="Z466" s="340" t="n"/>
      <c r="AA466" s="340" t="n"/>
      <c r="AB466" s="341" t="n"/>
      <c r="AC466" s="339" t="n">
        <v>1025358</v>
      </c>
      <c r="AD466" s="339" t="n">
        <v>1025359</v>
      </c>
      <c r="AE466" s="339" t="n">
        <v>2</v>
      </c>
      <c r="AF466" s="339" t="n">
        <v>2</v>
      </c>
      <c r="AG466" s="340" t="n"/>
      <c r="AH466" s="340" t="n"/>
      <c r="AI466" s="341" t="n"/>
    </row>
    <row r="467" ht="20.1" customHeight="1" s="335">
      <c r="A467" s="358" t="n"/>
      <c r="C467" s="339" t="n">
        <v>1</v>
      </c>
      <c r="D467" s="340" t="n"/>
      <c r="E467" s="341" t="n"/>
      <c r="F467" s="344" t="inlineStr">
        <is>
          <t>VERONICA MEDRANO ARIAS</t>
        </is>
      </c>
      <c r="G467" s="344" t="inlineStr">
        <is>
          <t>LAMINAS PLASTICAS TIPO FUNDA -POUCHE</t>
        </is>
      </c>
      <c r="H467" s="341" t="n"/>
      <c r="I467" s="339" t="inlineStr">
        <is>
          <t>08-L3</t>
        </is>
      </c>
      <c r="J467" s="339" t="n">
        <v>3064913</v>
      </c>
      <c r="K467" s="340" t="n"/>
      <c r="L467" s="341" t="n"/>
      <c r="M467" s="339" t="n">
        <v>3064931</v>
      </c>
      <c r="N467" s="339" t="n">
        <v>19</v>
      </c>
      <c r="O467" s="340" t="n"/>
      <c r="P467" s="341" t="n"/>
      <c r="Q467" s="339" t="n">
        <v>3064913</v>
      </c>
      <c r="R467" s="339" t="n">
        <v>3064931</v>
      </c>
      <c r="S467" s="341" t="n"/>
      <c r="T467" s="346" t="n">
        <v>19</v>
      </c>
      <c r="U467" s="341" t="n"/>
      <c r="V467" s="339" t="n"/>
      <c r="W467" s="339" t="n"/>
      <c r="X467" s="339" t="n"/>
      <c r="Y467" s="339" t="n"/>
      <c r="Z467" s="340" t="n"/>
      <c r="AA467" s="340" t="n"/>
      <c r="AB467" s="341" t="n"/>
      <c r="AC467" s="339" t="n"/>
      <c r="AD467" s="339" t="n"/>
      <c r="AE467" s="339" t="n"/>
      <c r="AF467" s="339" t="n">
        <v>19</v>
      </c>
      <c r="AG467" s="340" t="n"/>
      <c r="AH467" s="340" t="n"/>
      <c r="AI467" s="341" t="n"/>
    </row>
    <row r="468" ht="20.1" customHeight="1" s="335">
      <c r="A468" s="358" t="n"/>
      <c r="C468" s="339" t="n">
        <v>1</v>
      </c>
      <c r="D468" s="340" t="n"/>
      <c r="E468" s="341" t="n"/>
      <c r="F468" s="344" t="inlineStr">
        <is>
          <t>VERONICA MEDRANO ARIAS</t>
        </is>
      </c>
      <c r="G468" s="344" t="inlineStr">
        <is>
          <t>LAMINAS PLASTICAS TIPO FUNDA -POUCHE</t>
        </is>
      </c>
      <c r="H468" s="341" t="n"/>
      <c r="I468" s="339" t="inlineStr">
        <is>
          <t>08-L3</t>
        </is>
      </c>
      <c r="J468" s="339" t="n">
        <v>3064951</v>
      </c>
      <c r="K468" s="340" t="n"/>
      <c r="L468" s="341" t="n"/>
      <c r="M468" s="339" t="n">
        <v>3064999</v>
      </c>
      <c r="N468" s="339" t="n">
        <v>49</v>
      </c>
      <c r="O468" s="340" t="n"/>
      <c r="P468" s="341" t="n"/>
      <c r="Q468" s="339" t="n">
        <v>3064951</v>
      </c>
      <c r="R468" s="339" t="n">
        <v>3064999</v>
      </c>
      <c r="S468" s="341" t="n"/>
      <c r="T468" s="346" t="n">
        <v>49</v>
      </c>
      <c r="U468" s="341" t="n"/>
      <c r="V468" s="339" t="n"/>
      <c r="W468" s="339" t="n"/>
      <c r="X468" s="339" t="n"/>
      <c r="Y468" s="339" t="n"/>
      <c r="Z468" s="340" t="n"/>
      <c r="AA468" s="340" t="n"/>
      <c r="AB468" s="341" t="n"/>
      <c r="AC468" s="339" t="n"/>
      <c r="AD468" s="339" t="n"/>
      <c r="AE468" s="339" t="n"/>
      <c r="AF468" s="339" t="n">
        <v>49</v>
      </c>
      <c r="AG468" s="340" t="n"/>
      <c r="AH468" s="340" t="n"/>
      <c r="AI468" s="341" t="n"/>
    </row>
    <row r="469" ht="20.1" customHeight="1" s="335">
      <c r="A469" s="358" t="n"/>
      <c r="C469" s="339" t="n">
        <v>1</v>
      </c>
      <c r="D469" s="340" t="n"/>
      <c r="E469" s="341" t="n"/>
      <c r="F469" s="344" t="inlineStr">
        <is>
          <t>VERONICA MEDRANO ARIAS</t>
        </is>
      </c>
      <c r="G469" s="344" t="inlineStr">
        <is>
          <t>LAMINAS PLASTICAS TIPO FUNDA -POUCHE</t>
        </is>
      </c>
      <c r="H469" s="341" t="n"/>
      <c r="I469" s="339" t="inlineStr">
        <is>
          <t>08-L3</t>
        </is>
      </c>
      <c r="J469" s="339" t="n">
        <v>3065000</v>
      </c>
      <c r="K469" s="340" t="n"/>
      <c r="L469" s="341" t="n"/>
      <c r="M469" s="339" t="n">
        <v>3065001</v>
      </c>
      <c r="N469" s="339" t="n">
        <v>2</v>
      </c>
      <c r="O469" s="340" t="n"/>
      <c r="P469" s="341" t="n"/>
      <c r="Q469" s="339" t="n"/>
      <c r="R469" s="339" t="n"/>
      <c r="S469" s="341" t="n"/>
      <c r="T469" s="346" t="n"/>
      <c r="U469" s="341" t="n"/>
      <c r="V469" s="339" t="n"/>
      <c r="W469" s="339" t="n"/>
      <c r="X469" s="339" t="n"/>
      <c r="Y469" s="339" t="n"/>
      <c r="Z469" s="340" t="n"/>
      <c r="AA469" s="340" t="n"/>
      <c r="AB469" s="341" t="n"/>
      <c r="AC469" s="339" t="n">
        <v>3065000</v>
      </c>
      <c r="AD469" s="339" t="n">
        <v>3065001</v>
      </c>
      <c r="AE469" s="339" t="n">
        <v>2</v>
      </c>
      <c r="AF469" s="339" t="n">
        <v>2</v>
      </c>
      <c r="AG469" s="340" t="n"/>
      <c r="AH469" s="340" t="n"/>
      <c r="AI469" s="341" t="n"/>
    </row>
    <row r="470" ht="20.1" customHeight="1" s="335">
      <c r="A470" s="358" t="n"/>
      <c r="C470" s="339" t="n"/>
      <c r="D470" s="340" t="n"/>
      <c r="E470" s="341" t="n"/>
      <c r="F470" s="344" t="n"/>
      <c r="G470" s="344" t="n"/>
      <c r="H470" s="341" t="n"/>
      <c r="I470" s="339" t="n"/>
      <c r="J470" s="339" t="n"/>
      <c r="K470" s="340" t="n"/>
      <c r="L470" s="341" t="n"/>
      <c r="M470" s="339" t="n"/>
      <c r="N470" s="339" t="n"/>
      <c r="O470" s="340" t="n"/>
      <c r="P470" s="341" t="n"/>
      <c r="Q470" s="339" t="n"/>
      <c r="R470" s="339" t="n"/>
      <c r="S470" s="341" t="n"/>
      <c r="T470" s="346" t="n"/>
      <c r="U470" s="341" t="n"/>
      <c r="V470" s="339" t="n"/>
      <c r="W470" s="339" t="n"/>
      <c r="X470" s="339" t="n"/>
      <c r="Y470" s="339" t="n"/>
      <c r="Z470" s="340" t="n"/>
      <c r="AA470" s="340" t="n"/>
      <c r="AB470" s="341" t="n"/>
      <c r="AC470" s="339" t="n"/>
      <c r="AD470" s="339" t="n"/>
      <c r="AE470" s="339" t="n"/>
      <c r="AF470" s="345">
        <f>SUM(T464:U469)*17/2</f>
        <v/>
      </c>
      <c r="AG470" s="340" t="n"/>
      <c r="AH470" s="340" t="n"/>
      <c r="AI470" s="341" t="n"/>
    </row>
    <row r="471" ht="20.1" customHeight="1" s="335">
      <c r="A471" s="358" t="n"/>
      <c r="C471" s="339" t="n">
        <v>6</v>
      </c>
      <c r="D471" s="340" t="n"/>
      <c r="E471" s="341" t="n"/>
      <c r="F471" s="344" t="inlineStr">
        <is>
          <t>YANINE MARISEL FRANCO OVANDO</t>
        </is>
      </c>
      <c r="G471" s="344" t="inlineStr">
        <is>
          <t>CEDULAS DE IDENTIDAD</t>
        </is>
      </c>
      <c r="H471" s="341" t="n"/>
      <c r="I471" s="339" t="inlineStr">
        <is>
          <t>H5-P1</t>
        </is>
      </c>
      <c r="J471" s="339" t="n">
        <v>2608021</v>
      </c>
      <c r="K471" s="340" t="n"/>
      <c r="L471" s="341" t="n"/>
      <c r="M471" s="339" t="n">
        <v>2608028</v>
      </c>
      <c r="N471" s="339" t="n">
        <v>8</v>
      </c>
      <c r="O471" s="340" t="n"/>
      <c r="P471" s="341" t="n"/>
      <c r="Q471" s="339" t="n">
        <v>2608021</v>
      </c>
      <c r="R471" s="339" t="n">
        <v>2608028</v>
      </c>
      <c r="S471" s="341" t="n"/>
      <c r="T471" s="346" t="n">
        <v>8</v>
      </c>
      <c r="U471" s="341" t="n"/>
      <c r="V471" s="339" t="n"/>
      <c r="W471" s="339" t="n"/>
      <c r="X471" s="339" t="n"/>
      <c r="Y471" s="339" t="n"/>
      <c r="Z471" s="340" t="n"/>
      <c r="AA471" s="340" t="n"/>
      <c r="AB471" s="341" t="n"/>
      <c r="AC471" s="339" t="n"/>
      <c r="AD471" s="339" t="n"/>
      <c r="AE471" s="339" t="n"/>
      <c r="AF471" s="339" t="n">
        <v>8</v>
      </c>
      <c r="AG471" s="340" t="n"/>
      <c r="AH471" s="340" t="n"/>
      <c r="AI471" s="341" t="n"/>
    </row>
    <row r="472" ht="20.1" customHeight="1" s="335">
      <c r="A472" s="358" t="n"/>
      <c r="C472" s="339" t="n">
        <v>6</v>
      </c>
      <c r="D472" s="340" t="n"/>
      <c r="E472" s="341" t="n"/>
      <c r="F472" s="344" t="inlineStr">
        <is>
          <t>YANINE MARISEL FRANCO OVANDO</t>
        </is>
      </c>
      <c r="G472" s="344" t="inlineStr">
        <is>
          <t>CEDULAS DE IDENTIDAD</t>
        </is>
      </c>
      <c r="H472" s="341" t="n"/>
      <c r="I472" s="339" t="inlineStr">
        <is>
          <t>H5-P1</t>
        </is>
      </c>
      <c r="J472" s="339" t="n">
        <v>2608069</v>
      </c>
      <c r="K472" s="340" t="n"/>
      <c r="L472" s="341" t="n"/>
      <c r="M472" s="339" t="n">
        <v>2608069</v>
      </c>
      <c r="N472" s="339" t="n">
        <v>1</v>
      </c>
      <c r="O472" s="340" t="n"/>
      <c r="P472" s="341" t="n"/>
      <c r="Q472" s="339" t="n"/>
      <c r="R472" s="339" t="n"/>
      <c r="S472" s="341" t="n"/>
      <c r="T472" s="346" t="n"/>
      <c r="U472" s="341" t="n"/>
      <c r="V472" s="339" t="n">
        <v>2608069</v>
      </c>
      <c r="W472" s="339" t="n">
        <v>2608069</v>
      </c>
      <c r="X472" s="339" t="n">
        <v>1</v>
      </c>
      <c r="Y472" s="339" t="inlineStr">
        <is>
          <t>ERROR DE IMPRESIÓN</t>
        </is>
      </c>
      <c r="Z472" s="340" t="n"/>
      <c r="AA472" s="340" t="n"/>
      <c r="AB472" s="341" t="n"/>
      <c r="AC472" s="339" t="n"/>
      <c r="AD472" s="339" t="n"/>
      <c r="AE472" s="339" t="n"/>
      <c r="AF472" s="339" t="n">
        <v>1</v>
      </c>
      <c r="AG472" s="340" t="n"/>
      <c r="AH472" s="340" t="n"/>
      <c r="AI472" s="341" t="n"/>
    </row>
    <row r="473" ht="20.1" customHeight="1" s="335">
      <c r="A473" s="358" t="n"/>
      <c r="C473" s="339" t="n">
        <v>6</v>
      </c>
      <c r="D473" s="340" t="n"/>
      <c r="E473" s="341" t="n"/>
      <c r="F473" s="344" t="inlineStr">
        <is>
          <t>YANINE MARISEL FRANCO OVANDO</t>
        </is>
      </c>
      <c r="G473" s="344" t="inlineStr">
        <is>
          <t>CEDULAS DE IDENTIDAD</t>
        </is>
      </c>
      <c r="H473" s="341" t="n"/>
      <c r="I473" s="339" t="inlineStr">
        <is>
          <t>H5-P1</t>
        </is>
      </c>
      <c r="J473" s="339" t="n">
        <v>2608070</v>
      </c>
      <c r="K473" s="340" t="n"/>
      <c r="L473" s="341" t="n"/>
      <c r="M473" s="339" t="n">
        <v>2608107</v>
      </c>
      <c r="N473" s="339" t="n">
        <v>38</v>
      </c>
      <c r="O473" s="340" t="n"/>
      <c r="P473" s="341" t="n"/>
      <c r="Q473" s="339" t="n">
        <v>2608070</v>
      </c>
      <c r="R473" s="339" t="n">
        <v>2608107</v>
      </c>
      <c r="S473" s="341" t="n"/>
      <c r="T473" s="346" t="n">
        <v>38</v>
      </c>
      <c r="U473" s="341" t="n"/>
      <c r="V473" s="339" t="n"/>
      <c r="W473" s="339" t="n"/>
      <c r="X473" s="339" t="n"/>
      <c r="Y473" s="339" t="n"/>
      <c r="Z473" s="340" t="n"/>
      <c r="AA473" s="340" t="n"/>
      <c r="AB473" s="341" t="n"/>
      <c r="AC473" s="339" t="n"/>
      <c r="AD473" s="339" t="n"/>
      <c r="AE473" s="339" t="n"/>
      <c r="AF473" s="339" t="n">
        <v>38</v>
      </c>
      <c r="AG473" s="340" t="n"/>
      <c r="AH473" s="340" t="n"/>
      <c r="AI473" s="341" t="n"/>
    </row>
    <row r="474" ht="20.1" customHeight="1" s="335">
      <c r="A474" s="358" t="n"/>
      <c r="C474" s="339" t="n">
        <v>6</v>
      </c>
      <c r="D474" s="340" t="n"/>
      <c r="E474" s="341" t="n"/>
      <c r="F474" s="344" t="inlineStr">
        <is>
          <t>YANINE MARISEL FRANCO OVANDO</t>
        </is>
      </c>
      <c r="G474" s="344" t="inlineStr">
        <is>
          <t>CEDULAS DE IDENTIDAD</t>
        </is>
      </c>
      <c r="H474" s="341" t="n"/>
      <c r="I474" s="339" t="inlineStr">
        <is>
          <t>H5-P1</t>
        </is>
      </c>
      <c r="J474" s="339" t="n">
        <v>2608108</v>
      </c>
      <c r="K474" s="340" t="n"/>
      <c r="L474" s="341" t="n"/>
      <c r="M474" s="339" t="n">
        <v>2608136</v>
      </c>
      <c r="N474" s="339" t="n">
        <v>29</v>
      </c>
      <c r="O474" s="340" t="n"/>
      <c r="P474" s="341" t="n"/>
      <c r="Q474" s="339" t="n"/>
      <c r="R474" s="339" t="n"/>
      <c r="S474" s="341" t="n"/>
      <c r="T474" s="346" t="n"/>
      <c r="U474" s="341" t="n"/>
      <c r="V474" s="339" t="n"/>
      <c r="W474" s="339" t="n"/>
      <c r="X474" s="339" t="n"/>
      <c r="Y474" s="339" t="n"/>
      <c r="Z474" s="340" t="n"/>
      <c r="AA474" s="340" t="n"/>
      <c r="AB474" s="341" t="n"/>
      <c r="AC474" s="339" t="n">
        <v>2608108</v>
      </c>
      <c r="AD474" s="339" t="n">
        <v>2608136</v>
      </c>
      <c r="AE474" s="339" t="n">
        <v>29</v>
      </c>
      <c r="AF474" s="339" t="n">
        <v>29</v>
      </c>
      <c r="AG474" s="340" t="n"/>
      <c r="AH474" s="340" t="n"/>
      <c r="AI474" s="341" t="n"/>
    </row>
    <row r="475" ht="20.1" customHeight="1" s="335">
      <c r="A475" s="358" t="n"/>
      <c r="C475" s="339" t="n">
        <v>6</v>
      </c>
      <c r="D475" s="340" t="n"/>
      <c r="E475" s="341" t="n"/>
      <c r="F475" s="344" t="inlineStr">
        <is>
          <t>YANINE MARISEL FRANCO OVANDO</t>
        </is>
      </c>
      <c r="G475" s="344" t="inlineStr">
        <is>
          <t>LAMINAS PLASTICAS TIPO FUNDA -POUCHE</t>
        </is>
      </c>
      <c r="H475" s="341" t="n"/>
      <c r="I475" s="339" t="inlineStr">
        <is>
          <t>08-L3</t>
        </is>
      </c>
      <c r="J475" s="339" t="n">
        <v>3065092</v>
      </c>
      <c r="K475" s="340" t="n"/>
      <c r="L475" s="341" t="n"/>
      <c r="M475" s="339" t="n">
        <v>3065100</v>
      </c>
      <c r="N475" s="339" t="n">
        <v>9</v>
      </c>
      <c r="O475" s="340" t="n"/>
      <c r="P475" s="341" t="n"/>
      <c r="Q475" s="339" t="n">
        <v>3065092</v>
      </c>
      <c r="R475" s="339" t="n">
        <v>3065100</v>
      </c>
      <c r="S475" s="341" t="n"/>
      <c r="T475" s="346" t="n">
        <v>9</v>
      </c>
      <c r="U475" s="341" t="n"/>
      <c r="V475" s="339" t="n"/>
      <c r="W475" s="339" t="n"/>
      <c r="X475" s="339" t="n"/>
      <c r="Y475" s="339" t="n"/>
      <c r="Z475" s="340" t="n"/>
      <c r="AA475" s="340" t="n"/>
      <c r="AB475" s="341" t="n"/>
      <c r="AC475" s="339" t="n"/>
      <c r="AD475" s="339" t="n"/>
      <c r="AE475" s="339" t="n"/>
      <c r="AF475" s="339" t="n">
        <v>9</v>
      </c>
      <c r="AG475" s="340" t="n"/>
      <c r="AH475" s="340" t="n"/>
      <c r="AI475" s="341" t="n"/>
    </row>
    <row r="476" ht="20.1" customHeight="1" s="335">
      <c r="A476" s="358" t="n"/>
      <c r="C476" s="339" t="n">
        <v>6</v>
      </c>
      <c r="D476" s="340" t="n"/>
      <c r="E476" s="341" t="n"/>
      <c r="F476" s="344" t="inlineStr">
        <is>
          <t>YANINE MARISEL FRANCO OVANDO</t>
        </is>
      </c>
      <c r="G476" s="344" t="inlineStr">
        <is>
          <t>LAMINAS PLASTICAS TIPO FUNDA -POUCHE</t>
        </is>
      </c>
      <c r="H476" s="341" t="n"/>
      <c r="I476" s="339" t="inlineStr">
        <is>
          <t>H5-P1</t>
        </is>
      </c>
      <c r="J476" s="339" t="n">
        <v>648758</v>
      </c>
      <c r="K476" s="340" t="n"/>
      <c r="L476" s="341" t="n"/>
      <c r="M476" s="339" t="n">
        <v>648766</v>
      </c>
      <c r="N476" s="339" t="n">
        <v>9</v>
      </c>
      <c r="O476" s="340" t="n"/>
      <c r="P476" s="341" t="n"/>
      <c r="Q476" s="339" t="n">
        <v>648758</v>
      </c>
      <c r="R476" s="339" t="n">
        <v>648766</v>
      </c>
      <c r="S476" s="341" t="n"/>
      <c r="T476" s="346" t="n">
        <v>9</v>
      </c>
      <c r="U476" s="341" t="n"/>
      <c r="V476" s="339" t="n"/>
      <c r="W476" s="339" t="n"/>
      <c r="X476" s="339" t="n"/>
      <c r="Y476" s="339" t="n"/>
      <c r="Z476" s="340" t="n"/>
      <c r="AA476" s="340" t="n"/>
      <c r="AB476" s="341" t="n"/>
      <c r="AC476" s="339" t="n"/>
      <c r="AD476" s="339" t="n"/>
      <c r="AE476" s="339" t="n"/>
      <c r="AF476" s="339" t="n">
        <v>9</v>
      </c>
      <c r="AG476" s="340" t="n"/>
      <c r="AH476" s="340" t="n"/>
      <c r="AI476" s="341" t="n"/>
    </row>
    <row r="477" ht="20.1" customHeight="1" s="335">
      <c r="A477" s="358" t="n"/>
      <c r="C477" s="339" t="n">
        <v>6</v>
      </c>
      <c r="D477" s="340" t="n"/>
      <c r="E477" s="341" t="n"/>
      <c r="F477" s="344" t="inlineStr">
        <is>
          <t>YANINE MARISEL FRANCO OVANDO</t>
        </is>
      </c>
      <c r="G477" s="344" t="inlineStr">
        <is>
          <t>LAMINAS PLASTICAS TIPO FUNDA -POUCHE</t>
        </is>
      </c>
      <c r="H477" s="341" t="n"/>
      <c r="I477" s="339" t="inlineStr">
        <is>
          <t>H5-P1</t>
        </is>
      </c>
      <c r="J477" s="339" t="n">
        <v>648806</v>
      </c>
      <c r="K477" s="340" t="n"/>
      <c r="L477" s="341" t="n"/>
      <c r="M477" s="339" t="n">
        <v>648833</v>
      </c>
      <c r="N477" s="339" t="n">
        <v>28</v>
      </c>
      <c r="O477" s="340" t="n"/>
      <c r="P477" s="341" t="n"/>
      <c r="Q477" s="339" t="n">
        <v>648806</v>
      </c>
      <c r="R477" s="339" t="n">
        <v>648833</v>
      </c>
      <c r="S477" s="341" t="n"/>
      <c r="T477" s="346" t="n">
        <v>28</v>
      </c>
      <c r="U477" s="341" t="n"/>
      <c r="V477" s="339" t="n"/>
      <c r="W477" s="339" t="n"/>
      <c r="X477" s="339" t="n"/>
      <c r="Y477" s="339" t="n"/>
      <c r="Z477" s="340" t="n"/>
      <c r="AA477" s="340" t="n"/>
      <c r="AB477" s="341" t="n"/>
      <c r="AC477" s="339" t="n"/>
      <c r="AD477" s="339" t="n"/>
      <c r="AE477" s="339" t="n"/>
      <c r="AF477" s="339" t="n">
        <v>28</v>
      </c>
      <c r="AG477" s="340" t="n"/>
      <c r="AH477" s="340" t="n"/>
      <c r="AI477" s="341" t="n"/>
    </row>
    <row r="478" ht="20.1" customHeight="1" s="335">
      <c r="A478" s="358" t="n"/>
      <c r="C478" s="339" t="n">
        <v>6</v>
      </c>
      <c r="D478" s="340" t="n"/>
      <c r="E478" s="341" t="n"/>
      <c r="F478" s="344" t="inlineStr">
        <is>
          <t>YANINE MARISEL FRANCO OVANDO</t>
        </is>
      </c>
      <c r="G478" s="344" t="inlineStr">
        <is>
          <t>LAMINAS PLASTICAS TIPO FUNDA -POUCHE</t>
        </is>
      </c>
      <c r="H478" s="341" t="n"/>
      <c r="I478" s="339" t="inlineStr">
        <is>
          <t>H5-P1</t>
        </is>
      </c>
      <c r="J478" s="339" t="n">
        <v>648834</v>
      </c>
      <c r="K478" s="340" t="n"/>
      <c r="L478" s="341" t="n"/>
      <c r="M478" s="339" t="n">
        <v>648863</v>
      </c>
      <c r="N478" s="339" t="n">
        <v>30</v>
      </c>
      <c r="O478" s="340" t="n"/>
      <c r="P478" s="341" t="n"/>
      <c r="Q478" s="339" t="n"/>
      <c r="R478" s="339" t="n"/>
      <c r="S478" s="341" t="n"/>
      <c r="T478" s="346" t="n"/>
      <c r="U478" s="341" t="n"/>
      <c r="V478" s="339" t="n"/>
      <c r="W478" s="339" t="n"/>
      <c r="X478" s="339" t="n"/>
      <c r="Y478" s="339" t="n"/>
      <c r="Z478" s="340" t="n"/>
      <c r="AA478" s="340" t="n"/>
      <c r="AB478" s="341" t="n"/>
      <c r="AC478" s="339" t="n">
        <v>648834</v>
      </c>
      <c r="AD478" s="339" t="n">
        <v>648863</v>
      </c>
      <c r="AE478" s="339" t="n">
        <v>30</v>
      </c>
      <c r="AF478" s="339" t="n">
        <v>30</v>
      </c>
      <c r="AG478" s="340" t="n"/>
      <c r="AH478" s="340" t="n"/>
      <c r="AI478" s="341" t="n"/>
    </row>
    <row r="479" ht="20.1" customHeight="1" s="335">
      <c r="A479" s="359" t="n"/>
      <c r="C479" s="339" t="n"/>
      <c r="D479" s="340" t="n"/>
      <c r="E479" s="341" t="n"/>
      <c r="F479" s="344" t="n"/>
      <c r="G479" s="344" t="n"/>
      <c r="H479" s="341" t="n"/>
      <c r="I479" s="339" t="n"/>
      <c r="J479" s="339" t="n"/>
      <c r="K479" s="340" t="n"/>
      <c r="L479" s="341" t="n"/>
      <c r="M479" s="339" t="n"/>
      <c r="N479" s="339" t="n"/>
      <c r="O479" s="340" t="n"/>
      <c r="P479" s="341" t="n"/>
      <c r="Q479" s="339" t="n"/>
      <c r="R479" s="339" t="n"/>
      <c r="S479" s="341" t="n"/>
      <c r="T479" s="346" t="n"/>
      <c r="U479" s="341" t="n"/>
      <c r="V479" s="339" t="n"/>
      <c r="W479" s="339" t="n"/>
      <c r="X479" s="339" t="n"/>
      <c r="Y479" s="339" t="n"/>
      <c r="Z479" s="340" t="n"/>
      <c r="AA479" s="340" t="n"/>
      <c r="AB479" s="341" t="n"/>
      <c r="AC479" s="339" t="n"/>
      <c r="AD479" s="339" t="n"/>
      <c r="AE479" s="339" t="n"/>
      <c r="AF479" s="345">
        <f>SUM(T471:U478)*17/2</f>
        <v/>
      </c>
      <c r="AG479" s="340" t="n"/>
      <c r="AH479" s="340" t="n"/>
      <c r="AI479" s="341" t="n"/>
    </row>
    <row r="480" ht="15" customHeight="1" s="335">
      <c r="A480" s="357" t="n"/>
      <c r="C480" s="362" t="inlineStr">
        <is>
          <t xml:space="preserve"> Fecha movimiento: 13/10/2023</t>
        </is>
      </c>
      <c r="D480" s="340" t="n"/>
      <c r="E480" s="340" t="n"/>
      <c r="F480" s="340" t="n"/>
      <c r="G480" s="340" t="n"/>
      <c r="H480" s="341" t="n"/>
      <c r="I480" s="360" t="n"/>
      <c r="J480" s="340" t="n"/>
      <c r="K480" s="340" t="n"/>
      <c r="L480" s="340" t="n"/>
      <c r="M480" s="340" t="n"/>
      <c r="N480" s="340" t="n"/>
      <c r="O480" s="340" t="n"/>
      <c r="P480" s="340" t="n"/>
      <c r="Q480" s="340" t="n"/>
      <c r="R480" s="340" t="n"/>
      <c r="S480" s="340" t="n"/>
      <c r="T480" s="340" t="n"/>
      <c r="U480" s="340" t="n"/>
      <c r="V480" s="340" t="n"/>
      <c r="W480" s="340" t="n"/>
      <c r="X480" s="340" t="n"/>
      <c r="Y480" s="340" t="n"/>
      <c r="Z480" s="340" t="n"/>
      <c r="AA480" s="340" t="n"/>
      <c r="AB480" s="340" t="n"/>
      <c r="AC480" s="340" t="n"/>
      <c r="AD480" s="340" t="n"/>
      <c r="AE480" s="340" t="n"/>
      <c r="AF480" s="340" t="n"/>
      <c r="AG480" s="340" t="n"/>
      <c r="AH480" s="340" t="n"/>
      <c r="AI480" s="341" t="n"/>
    </row>
    <row r="481" ht="20.1" customHeight="1" s="335">
      <c r="A481" s="358" t="n"/>
      <c r="C481" s="339" t="n">
        <v>3</v>
      </c>
      <c r="D481" s="340" t="n"/>
      <c r="E481" s="341" t="n"/>
      <c r="F481" s="344" t="inlineStr">
        <is>
          <t>IVAR LIMBERT FLORES AYAVIRI</t>
        </is>
      </c>
      <c r="G481" s="344" t="inlineStr">
        <is>
          <t>CEDULAS DE IDENTIDAD</t>
        </is>
      </c>
      <c r="H481" s="341" t="n"/>
      <c r="I481" s="339" t="inlineStr">
        <is>
          <t>H5-P1</t>
        </is>
      </c>
      <c r="J481" s="339" t="n">
        <v>1025367</v>
      </c>
      <c r="K481" s="340" t="n"/>
      <c r="L481" s="341" t="n"/>
      <c r="M481" s="339" t="n">
        <v>1025405</v>
      </c>
      <c r="N481" s="339" t="n">
        <v>39</v>
      </c>
      <c r="O481" s="340" t="n"/>
      <c r="P481" s="341" t="n"/>
      <c r="Q481" s="339" t="n">
        <v>1025367</v>
      </c>
      <c r="R481" s="339" t="n">
        <v>1025405</v>
      </c>
      <c r="S481" s="341" t="n"/>
      <c r="T481" s="346" t="n">
        <v>39</v>
      </c>
      <c r="U481" s="341" t="n"/>
      <c r="V481" s="339" t="n"/>
      <c r="W481" s="339" t="n"/>
      <c r="X481" s="339" t="n"/>
      <c r="Y481" s="339" t="n"/>
      <c r="Z481" s="340" t="n"/>
      <c r="AA481" s="340" t="n"/>
      <c r="AB481" s="341" t="n"/>
      <c r="AC481" s="339" t="n"/>
      <c r="AD481" s="339" t="n"/>
      <c r="AE481" s="339" t="n"/>
      <c r="AF481" s="339" t="n">
        <v>39</v>
      </c>
      <c r="AG481" s="340" t="n"/>
      <c r="AH481" s="340" t="n"/>
      <c r="AI481" s="341" t="n"/>
    </row>
    <row r="482" ht="20.1" customHeight="1" s="335">
      <c r="A482" s="358" t="n"/>
      <c r="C482" s="339" t="n">
        <v>3</v>
      </c>
      <c r="D482" s="340" t="n"/>
      <c r="E482" s="341" t="n"/>
      <c r="F482" s="344" t="inlineStr">
        <is>
          <t>IVAR LIMBERT FLORES AYAVIRI</t>
        </is>
      </c>
      <c r="G482" s="344" t="inlineStr">
        <is>
          <t>CEDULAS DE IDENTIDAD</t>
        </is>
      </c>
      <c r="H482" s="341" t="n"/>
      <c r="I482" s="339" t="inlineStr">
        <is>
          <t>H5-P1</t>
        </is>
      </c>
      <c r="J482" s="339" t="n">
        <v>1025406</v>
      </c>
      <c r="K482" s="340" t="n"/>
      <c r="L482" s="341" t="n"/>
      <c r="M482" s="339" t="n">
        <v>1025419</v>
      </c>
      <c r="N482" s="339" t="n">
        <v>14</v>
      </c>
      <c r="O482" s="340" t="n"/>
      <c r="P482" s="341" t="n"/>
      <c r="Q482" s="339" t="n"/>
      <c r="R482" s="339" t="n"/>
      <c r="S482" s="341" t="n"/>
      <c r="T482" s="346" t="n"/>
      <c r="U482" s="341" t="n"/>
      <c r="V482" s="339" t="n"/>
      <c r="W482" s="339" t="n"/>
      <c r="X482" s="339" t="n"/>
      <c r="Y482" s="339" t="n"/>
      <c r="Z482" s="340" t="n"/>
      <c r="AA482" s="340" t="n"/>
      <c r="AB482" s="341" t="n"/>
      <c r="AC482" s="339" t="n">
        <v>1025406</v>
      </c>
      <c r="AD482" s="339" t="n">
        <v>1025419</v>
      </c>
      <c r="AE482" s="339" t="n">
        <v>14</v>
      </c>
      <c r="AF482" s="339" t="n">
        <v>14</v>
      </c>
      <c r="AG482" s="340" t="n"/>
      <c r="AH482" s="340" t="n"/>
      <c r="AI482" s="341" t="n"/>
    </row>
    <row r="483" ht="20.1" customHeight="1" s="335">
      <c r="A483" s="358" t="n"/>
      <c r="C483" s="339" t="n">
        <v>3</v>
      </c>
      <c r="D483" s="340" t="n"/>
      <c r="E483" s="341" t="n"/>
      <c r="F483" s="344" t="inlineStr">
        <is>
          <t>IVAR LIMBERT FLORES AYAVIRI</t>
        </is>
      </c>
      <c r="G483" s="344" t="inlineStr">
        <is>
          <t>LAMINAS PLASTICAS TIPO FUNDA -POUCHE</t>
        </is>
      </c>
      <c r="H483" s="341" t="n"/>
      <c r="I483" s="339" t="inlineStr">
        <is>
          <t>08-L3</t>
        </is>
      </c>
      <c r="J483" s="339" t="n">
        <v>3065002</v>
      </c>
      <c r="K483" s="340" t="n"/>
      <c r="L483" s="341" t="n"/>
      <c r="M483" s="339" t="n">
        <v>3065036</v>
      </c>
      <c r="N483" s="339" t="n">
        <v>35</v>
      </c>
      <c r="O483" s="340" t="n"/>
      <c r="P483" s="341" t="n"/>
      <c r="Q483" s="339" t="n">
        <v>3065002</v>
      </c>
      <c r="R483" s="339" t="n">
        <v>3065036</v>
      </c>
      <c r="S483" s="341" t="n"/>
      <c r="T483" s="346" t="n">
        <v>35</v>
      </c>
      <c r="U483" s="341" t="n"/>
      <c r="V483" s="339" t="n"/>
      <c r="W483" s="339" t="n"/>
      <c r="X483" s="339" t="n"/>
      <c r="Y483" s="339" t="n"/>
      <c r="Z483" s="340" t="n"/>
      <c r="AA483" s="340" t="n"/>
      <c r="AB483" s="341" t="n"/>
      <c r="AC483" s="339" t="n"/>
      <c r="AD483" s="339" t="n"/>
      <c r="AE483" s="339" t="n"/>
      <c r="AF483" s="339" t="n">
        <v>35</v>
      </c>
      <c r="AG483" s="340" t="n"/>
      <c r="AH483" s="340" t="n"/>
      <c r="AI483" s="341" t="n"/>
    </row>
    <row r="484" ht="20.1" customHeight="1" s="335">
      <c r="A484" s="358" t="n"/>
      <c r="C484" s="339" t="n">
        <v>3</v>
      </c>
      <c r="D484" s="340" t="n"/>
      <c r="E484" s="341" t="n"/>
      <c r="F484" s="344" t="inlineStr">
        <is>
          <t>IVAR LIMBERT FLORES AYAVIRI</t>
        </is>
      </c>
      <c r="G484" s="344" t="inlineStr">
        <is>
          <t>LAMINAS PLASTICAS TIPO FUNDA -POUCHE</t>
        </is>
      </c>
      <c r="H484" s="341" t="n"/>
      <c r="I484" s="339" t="inlineStr">
        <is>
          <t>08-L3</t>
        </is>
      </c>
      <c r="J484" s="339" t="n">
        <v>3065037</v>
      </c>
      <c r="K484" s="340" t="n"/>
      <c r="L484" s="341" t="n"/>
      <c r="M484" s="339" t="n">
        <v>3065054</v>
      </c>
      <c r="N484" s="339" t="n">
        <v>18</v>
      </c>
      <c r="O484" s="340" t="n"/>
      <c r="P484" s="341" t="n"/>
      <c r="Q484" s="339" t="n"/>
      <c r="R484" s="339" t="n"/>
      <c r="S484" s="341" t="n"/>
      <c r="T484" s="346" t="n"/>
      <c r="U484" s="341" t="n"/>
      <c r="V484" s="339" t="n"/>
      <c r="W484" s="339" t="n"/>
      <c r="X484" s="339" t="n"/>
      <c r="Y484" s="339" t="n"/>
      <c r="Z484" s="340" t="n"/>
      <c r="AA484" s="340" t="n"/>
      <c r="AB484" s="341" t="n"/>
      <c r="AC484" s="339" t="n">
        <v>3065037</v>
      </c>
      <c r="AD484" s="339" t="n">
        <v>3065054</v>
      </c>
      <c r="AE484" s="339" t="n">
        <v>18</v>
      </c>
      <c r="AF484" s="339" t="n">
        <v>18</v>
      </c>
      <c r="AG484" s="340" t="n"/>
      <c r="AH484" s="340" t="n"/>
      <c r="AI484" s="341" t="n"/>
    </row>
    <row r="485" ht="20.1" customHeight="1" s="335">
      <c r="A485" s="358" t="n"/>
      <c r="C485" s="339" t="n">
        <v>3</v>
      </c>
      <c r="D485" s="340" t="n"/>
      <c r="E485" s="341" t="n"/>
      <c r="F485" s="344" t="inlineStr">
        <is>
          <t>IVAR LIMBERT FLORES AYAVIRI</t>
        </is>
      </c>
      <c r="G485" s="344" t="inlineStr">
        <is>
          <t>LAMINAS PLASTICAS TIPO FUNDA -POUCHE</t>
        </is>
      </c>
      <c r="H485" s="341" t="n"/>
      <c r="I485" s="339" t="inlineStr">
        <is>
          <t>H5-P1</t>
        </is>
      </c>
      <c r="J485" s="339" t="n">
        <v>648629</v>
      </c>
      <c r="K485" s="340" t="n"/>
      <c r="L485" s="341" t="n"/>
      <c r="M485" s="339" t="n">
        <v>648632</v>
      </c>
      <c r="N485" s="339" t="n">
        <v>4</v>
      </c>
      <c r="O485" s="340" t="n"/>
      <c r="P485" s="341" t="n"/>
      <c r="Q485" s="339" t="n">
        <v>648629</v>
      </c>
      <c r="R485" s="339" t="n">
        <v>648632</v>
      </c>
      <c r="S485" s="341" t="n"/>
      <c r="T485" s="346" t="n">
        <v>4</v>
      </c>
      <c r="U485" s="341" t="n"/>
      <c r="V485" s="339" t="n"/>
      <c r="W485" s="339" t="n"/>
      <c r="X485" s="339" t="n"/>
      <c r="Y485" s="339" t="n"/>
      <c r="Z485" s="340" t="n"/>
      <c r="AA485" s="340" t="n"/>
      <c r="AB485" s="341" t="n"/>
      <c r="AC485" s="339" t="n"/>
      <c r="AD485" s="339" t="n"/>
      <c r="AE485" s="339" t="n"/>
      <c r="AF485" s="339" t="n">
        <v>4</v>
      </c>
      <c r="AG485" s="340" t="n"/>
      <c r="AH485" s="340" t="n"/>
      <c r="AI485" s="341" t="n"/>
    </row>
    <row r="486" ht="20.1" customHeight="1" s="335">
      <c r="A486" s="358" t="n"/>
      <c r="C486" s="339" t="n"/>
      <c r="D486" s="340" t="n"/>
      <c r="E486" s="341" t="n"/>
      <c r="F486" s="344" t="n"/>
      <c r="G486" s="344" t="n"/>
      <c r="H486" s="341" t="n"/>
      <c r="I486" s="339" t="n"/>
      <c r="J486" s="339" t="n"/>
      <c r="K486" s="340" t="n"/>
      <c r="L486" s="341" t="n"/>
      <c r="M486" s="339" t="n"/>
      <c r="N486" s="339" t="n"/>
      <c r="O486" s="340" t="n"/>
      <c r="P486" s="341" t="n"/>
      <c r="Q486" s="339" t="n"/>
      <c r="R486" s="339" t="n"/>
      <c r="S486" s="341" t="n"/>
      <c r="T486" s="346" t="n"/>
      <c r="U486" s="341" t="n"/>
      <c r="V486" s="339" t="n"/>
      <c r="W486" s="339" t="n"/>
      <c r="X486" s="339" t="n"/>
      <c r="Y486" s="339" t="n"/>
      <c r="Z486" s="340" t="n"/>
      <c r="AA486" s="340" t="n"/>
      <c r="AB486" s="341" t="n"/>
      <c r="AC486" s="339" t="n"/>
      <c r="AD486" s="339" t="n"/>
      <c r="AE486" s="339" t="n"/>
      <c r="AF486" s="345">
        <f>SUM(T481:U485)*17/2</f>
        <v/>
      </c>
      <c r="AG486" s="340" t="n"/>
      <c r="AH486" s="340" t="n"/>
      <c r="AI486" s="341" t="n"/>
    </row>
    <row r="487" ht="20.1" customHeight="1" s="335">
      <c r="A487" s="358" t="n"/>
      <c r="C487" s="339" t="n">
        <v>5</v>
      </c>
      <c r="D487" s="340" t="n"/>
      <c r="E487" s="341" t="n"/>
      <c r="F487" s="344" t="inlineStr">
        <is>
          <t>MIGUEL ANGEL GARCIA ORTEGA</t>
        </is>
      </c>
      <c r="G487" s="344" t="inlineStr">
        <is>
          <t>CEDULAS DE IDENTIDAD</t>
        </is>
      </c>
      <c r="H487" s="341" t="n"/>
      <c r="I487" s="339" t="inlineStr">
        <is>
          <t>H5-P1</t>
        </is>
      </c>
      <c r="J487" s="339" t="n">
        <v>2608059</v>
      </c>
      <c r="K487" s="340" t="n"/>
      <c r="L487" s="341" t="n"/>
      <c r="M487" s="339" t="n">
        <v>2608068</v>
      </c>
      <c r="N487" s="339" t="n">
        <v>10</v>
      </c>
      <c r="O487" s="340" t="n"/>
      <c r="P487" s="341" t="n"/>
      <c r="Q487" s="339" t="n">
        <v>2608059</v>
      </c>
      <c r="R487" s="339" t="n">
        <v>2608068</v>
      </c>
      <c r="S487" s="341" t="n"/>
      <c r="T487" s="346" t="n">
        <v>10</v>
      </c>
      <c r="U487" s="341" t="n"/>
      <c r="V487" s="339" t="n"/>
      <c r="W487" s="339" t="n"/>
      <c r="X487" s="339" t="n"/>
      <c r="Y487" s="339" t="n"/>
      <c r="Z487" s="340" t="n"/>
      <c r="AA487" s="340" t="n"/>
      <c r="AB487" s="341" t="n"/>
      <c r="AC487" s="339" t="n"/>
      <c r="AD487" s="339" t="n"/>
      <c r="AE487" s="339" t="n"/>
      <c r="AF487" s="339" t="n">
        <v>10</v>
      </c>
      <c r="AG487" s="340" t="n"/>
      <c r="AH487" s="340" t="n"/>
      <c r="AI487" s="341" t="n"/>
    </row>
    <row r="488" ht="20.1" customHeight="1" s="335">
      <c r="A488" s="358" t="n"/>
      <c r="C488" s="339" t="n">
        <v>5</v>
      </c>
      <c r="D488" s="340" t="n"/>
      <c r="E488" s="341" t="n"/>
      <c r="F488" s="344" t="inlineStr">
        <is>
          <t>MIGUEL ANGEL GARCIA ORTEGA</t>
        </is>
      </c>
      <c r="G488" s="344" t="inlineStr">
        <is>
          <t>CEDULAS DE IDENTIDAD</t>
        </is>
      </c>
      <c r="H488" s="341" t="n"/>
      <c r="I488" s="339" t="inlineStr">
        <is>
          <t>H5-P1</t>
        </is>
      </c>
      <c r="J488" s="339" t="n">
        <v>2608170</v>
      </c>
      <c r="K488" s="340" t="n"/>
      <c r="L488" s="341" t="n"/>
      <c r="M488" s="339" t="n">
        <v>2608196</v>
      </c>
      <c r="N488" s="339" t="n">
        <v>27</v>
      </c>
      <c r="O488" s="340" t="n"/>
      <c r="P488" s="341" t="n"/>
      <c r="Q488" s="339" t="n">
        <v>2608170</v>
      </c>
      <c r="R488" s="339" t="n">
        <v>2608196</v>
      </c>
      <c r="S488" s="341" t="n"/>
      <c r="T488" s="346" t="n">
        <v>27</v>
      </c>
      <c r="U488" s="341" t="n"/>
      <c r="V488" s="339" t="n"/>
      <c r="W488" s="339" t="n"/>
      <c r="X488" s="339" t="n"/>
      <c r="Y488" s="339" t="n"/>
      <c r="Z488" s="340" t="n"/>
      <c r="AA488" s="340" t="n"/>
      <c r="AB488" s="341" t="n"/>
      <c r="AC488" s="339" t="n"/>
      <c r="AD488" s="339" t="n"/>
      <c r="AE488" s="339" t="n"/>
      <c r="AF488" s="339" t="n">
        <v>27</v>
      </c>
      <c r="AG488" s="340" t="n"/>
      <c r="AH488" s="340" t="n"/>
      <c r="AI488" s="341" t="n"/>
    </row>
    <row r="489" ht="20.1" customHeight="1" s="335">
      <c r="A489" s="358" t="n"/>
      <c r="C489" s="339" t="n">
        <v>5</v>
      </c>
      <c r="D489" s="340" t="n"/>
      <c r="E489" s="341" t="n"/>
      <c r="F489" s="344" t="inlineStr">
        <is>
          <t>MIGUEL ANGEL GARCIA ORTEGA</t>
        </is>
      </c>
      <c r="G489" s="344" t="inlineStr">
        <is>
          <t>CEDULAS DE IDENTIDAD</t>
        </is>
      </c>
      <c r="H489" s="341" t="n"/>
      <c r="I489" s="339" t="inlineStr">
        <is>
          <t>H5-P1</t>
        </is>
      </c>
      <c r="J489" s="339" t="n">
        <v>2608333</v>
      </c>
      <c r="K489" s="340" t="n"/>
      <c r="L489" s="341" t="n"/>
      <c r="M489" s="339" t="n">
        <v>2608339</v>
      </c>
      <c r="N489" s="339" t="n">
        <v>7</v>
      </c>
      <c r="O489" s="340" t="n"/>
      <c r="P489" s="341" t="n"/>
      <c r="Q489" s="339" t="n">
        <v>2608333</v>
      </c>
      <c r="R489" s="339" t="n">
        <v>2608339</v>
      </c>
      <c r="S489" s="341" t="n"/>
      <c r="T489" s="346" t="n">
        <v>7</v>
      </c>
      <c r="U489" s="341" t="n"/>
      <c r="V489" s="339" t="n"/>
      <c r="W489" s="339" t="n"/>
      <c r="X489" s="339" t="n"/>
      <c r="Y489" s="339" t="n"/>
      <c r="Z489" s="340" t="n"/>
      <c r="AA489" s="340" t="n"/>
      <c r="AB489" s="341" t="n"/>
      <c r="AC489" s="339" t="n"/>
      <c r="AD489" s="339" t="n"/>
      <c r="AE489" s="339" t="n"/>
      <c r="AF489" s="339" t="n">
        <v>7</v>
      </c>
      <c r="AG489" s="340" t="n"/>
      <c r="AH489" s="340" t="n"/>
      <c r="AI489" s="341" t="n"/>
    </row>
    <row r="490" ht="20.1" customHeight="1" s="335">
      <c r="A490" s="358" t="n"/>
      <c r="C490" s="339" t="n">
        <v>5</v>
      </c>
      <c r="D490" s="340" t="n"/>
      <c r="E490" s="341" t="n"/>
      <c r="F490" s="344" t="inlineStr">
        <is>
          <t>MIGUEL ANGEL GARCIA ORTEGA</t>
        </is>
      </c>
      <c r="G490" s="344" t="inlineStr">
        <is>
          <t>CEDULAS DE IDENTIDAD</t>
        </is>
      </c>
      <c r="H490" s="341" t="n"/>
      <c r="I490" s="339" t="inlineStr">
        <is>
          <t>H5-P1</t>
        </is>
      </c>
      <c r="J490" s="339" t="n">
        <v>2608340</v>
      </c>
      <c r="K490" s="340" t="n"/>
      <c r="L490" s="341" t="n"/>
      <c r="M490" s="339" t="n">
        <v>2608372</v>
      </c>
      <c r="N490" s="339" t="n">
        <v>33</v>
      </c>
      <c r="O490" s="340" t="n"/>
      <c r="P490" s="341" t="n"/>
      <c r="Q490" s="339" t="n"/>
      <c r="R490" s="339" t="n"/>
      <c r="S490" s="341" t="n"/>
      <c r="T490" s="346" t="n"/>
      <c r="U490" s="341" t="n"/>
      <c r="V490" s="339" t="n"/>
      <c r="W490" s="339" t="n"/>
      <c r="X490" s="339" t="n"/>
      <c r="Y490" s="339" t="n"/>
      <c r="Z490" s="340" t="n"/>
      <c r="AA490" s="340" t="n"/>
      <c r="AB490" s="341" t="n"/>
      <c r="AC490" s="339" t="n">
        <v>2608340</v>
      </c>
      <c r="AD490" s="339" t="n">
        <v>2608372</v>
      </c>
      <c r="AE490" s="339" t="n">
        <v>33</v>
      </c>
      <c r="AF490" s="339" t="n">
        <v>33</v>
      </c>
      <c r="AG490" s="340" t="n"/>
      <c r="AH490" s="340" t="n"/>
      <c r="AI490" s="341" t="n"/>
    </row>
    <row r="491" ht="20.1" customHeight="1" s="335">
      <c r="A491" s="358" t="n"/>
      <c r="C491" s="339" t="n">
        <v>5</v>
      </c>
      <c r="D491" s="340" t="n"/>
      <c r="E491" s="341" t="n"/>
      <c r="F491" s="344" t="inlineStr">
        <is>
          <t>MIGUEL ANGEL GARCIA ORTEGA</t>
        </is>
      </c>
      <c r="G491" s="344" t="inlineStr">
        <is>
          <t>LAMINAS PLASTICAS TIPO FUNDA -POUCHE</t>
        </is>
      </c>
      <c r="H491" s="341" t="n"/>
      <c r="I491" s="339" t="inlineStr">
        <is>
          <t>H5-P1</t>
        </is>
      </c>
      <c r="J491" s="339" t="n">
        <v>648796</v>
      </c>
      <c r="K491" s="340" t="n"/>
      <c r="L491" s="341" t="n"/>
      <c r="M491" s="339" t="n">
        <v>648805</v>
      </c>
      <c r="N491" s="339" t="n">
        <v>10</v>
      </c>
      <c r="O491" s="340" t="n"/>
      <c r="P491" s="341" t="n"/>
      <c r="Q491" s="339" t="n">
        <v>648796</v>
      </c>
      <c r="R491" s="339" t="n">
        <v>648805</v>
      </c>
      <c r="S491" s="341" t="n"/>
      <c r="T491" s="346" t="n">
        <v>10</v>
      </c>
      <c r="U491" s="341" t="n"/>
      <c r="V491" s="339" t="n"/>
      <c r="W491" s="339" t="n"/>
      <c r="X491" s="339" t="n"/>
      <c r="Y491" s="339" t="n"/>
      <c r="Z491" s="340" t="n"/>
      <c r="AA491" s="340" t="n"/>
      <c r="AB491" s="341" t="n"/>
      <c r="AC491" s="339" t="n"/>
      <c r="AD491" s="339" t="n"/>
      <c r="AE491" s="339" t="n"/>
      <c r="AF491" s="339" t="n">
        <v>10</v>
      </c>
      <c r="AG491" s="340" t="n"/>
      <c r="AH491" s="340" t="n"/>
      <c r="AI491" s="341" t="n"/>
    </row>
    <row r="492" ht="20.1" customHeight="1" s="335">
      <c r="A492" s="358" t="n"/>
      <c r="C492" s="339" t="n">
        <v>5</v>
      </c>
      <c r="D492" s="340" t="n"/>
      <c r="E492" s="341" t="n"/>
      <c r="F492" s="344" t="inlineStr">
        <is>
          <t>MIGUEL ANGEL GARCIA ORTEGA</t>
        </is>
      </c>
      <c r="G492" s="344" t="inlineStr">
        <is>
          <t>LAMINAS PLASTICAS TIPO FUNDA -POUCHE</t>
        </is>
      </c>
      <c r="H492" s="341" t="n"/>
      <c r="I492" s="339" t="inlineStr">
        <is>
          <t>H5-P1</t>
        </is>
      </c>
      <c r="J492" s="339" t="n">
        <v>648897</v>
      </c>
      <c r="K492" s="340" t="n"/>
      <c r="L492" s="341" t="n"/>
      <c r="M492" s="339" t="n">
        <v>648923</v>
      </c>
      <c r="N492" s="339" t="n">
        <v>27</v>
      </c>
      <c r="O492" s="340" t="n"/>
      <c r="P492" s="341" t="n"/>
      <c r="Q492" s="339" t="n">
        <v>648897</v>
      </c>
      <c r="R492" s="339" t="n">
        <v>648923</v>
      </c>
      <c r="S492" s="341" t="n"/>
      <c r="T492" s="346" t="n">
        <v>27</v>
      </c>
      <c r="U492" s="341" t="n"/>
      <c r="V492" s="339" t="n"/>
      <c r="W492" s="339" t="n"/>
      <c r="X492" s="339" t="n"/>
      <c r="Y492" s="339" t="n"/>
      <c r="Z492" s="340" t="n"/>
      <c r="AA492" s="340" t="n"/>
      <c r="AB492" s="341" t="n"/>
      <c r="AC492" s="339" t="n"/>
      <c r="AD492" s="339" t="n"/>
      <c r="AE492" s="339" t="n"/>
      <c r="AF492" s="339" t="n">
        <v>27</v>
      </c>
      <c r="AG492" s="340" t="n"/>
      <c r="AH492" s="340" t="n"/>
      <c r="AI492" s="341" t="n"/>
    </row>
    <row r="493" ht="20.1" customHeight="1" s="335">
      <c r="A493" s="358" t="n"/>
      <c r="C493" s="339" t="n">
        <v>5</v>
      </c>
      <c r="D493" s="340" t="n"/>
      <c r="E493" s="341" t="n"/>
      <c r="F493" s="344" t="inlineStr">
        <is>
          <t>MIGUEL ANGEL GARCIA ORTEGA</t>
        </is>
      </c>
      <c r="G493" s="344" t="inlineStr">
        <is>
          <t>LAMINAS PLASTICAS TIPO FUNDA -POUCHE</t>
        </is>
      </c>
      <c r="H493" s="341" t="n"/>
      <c r="I493" s="339" t="inlineStr">
        <is>
          <t>H5-P1</t>
        </is>
      </c>
      <c r="J493" s="339" t="n">
        <v>649060</v>
      </c>
      <c r="K493" s="340" t="n"/>
      <c r="L493" s="341" t="n"/>
      <c r="M493" s="339" t="n">
        <v>649066</v>
      </c>
      <c r="N493" s="339" t="n">
        <v>7</v>
      </c>
      <c r="O493" s="340" t="n"/>
      <c r="P493" s="341" t="n"/>
      <c r="Q493" s="339" t="n">
        <v>649060</v>
      </c>
      <c r="R493" s="339" t="n">
        <v>649066</v>
      </c>
      <c r="S493" s="341" t="n"/>
      <c r="T493" s="346" t="n">
        <v>7</v>
      </c>
      <c r="U493" s="341" t="n"/>
      <c r="V493" s="339" t="n"/>
      <c r="W493" s="339" t="n"/>
      <c r="X493" s="339" t="n"/>
      <c r="Y493" s="339" t="n"/>
      <c r="Z493" s="340" t="n"/>
      <c r="AA493" s="340" t="n"/>
      <c r="AB493" s="341" t="n"/>
      <c r="AC493" s="339" t="n"/>
      <c r="AD493" s="339" t="n"/>
      <c r="AE493" s="339" t="n"/>
      <c r="AF493" s="339" t="n">
        <v>7</v>
      </c>
      <c r="AG493" s="340" t="n"/>
      <c r="AH493" s="340" t="n"/>
      <c r="AI493" s="341" t="n"/>
    </row>
    <row r="494" ht="20.1" customHeight="1" s="335">
      <c r="A494" s="358" t="n"/>
      <c r="C494" s="339" t="n">
        <v>5</v>
      </c>
      <c r="D494" s="340" t="n"/>
      <c r="E494" s="341" t="n"/>
      <c r="F494" s="344" t="inlineStr">
        <is>
          <t>MIGUEL ANGEL GARCIA ORTEGA</t>
        </is>
      </c>
      <c r="G494" s="344" t="inlineStr">
        <is>
          <t>LAMINAS PLASTICAS TIPO FUNDA -POUCHE</t>
        </is>
      </c>
      <c r="H494" s="341" t="n"/>
      <c r="I494" s="339" t="inlineStr">
        <is>
          <t>H5-P1</t>
        </is>
      </c>
      <c r="J494" s="339" t="n">
        <v>649067</v>
      </c>
      <c r="K494" s="340" t="n"/>
      <c r="L494" s="341" t="n"/>
      <c r="M494" s="339" t="n">
        <v>649099</v>
      </c>
      <c r="N494" s="339" t="n">
        <v>33</v>
      </c>
      <c r="O494" s="340" t="n"/>
      <c r="P494" s="341" t="n"/>
      <c r="Q494" s="339" t="n"/>
      <c r="R494" s="339" t="n"/>
      <c r="S494" s="341" t="n"/>
      <c r="T494" s="346" t="n"/>
      <c r="U494" s="341" t="n"/>
      <c r="V494" s="339" t="n"/>
      <c r="W494" s="339" t="n"/>
      <c r="X494" s="339" t="n"/>
      <c r="Y494" s="339" t="n"/>
      <c r="Z494" s="340" t="n"/>
      <c r="AA494" s="340" t="n"/>
      <c r="AB494" s="341" t="n"/>
      <c r="AC494" s="339" t="n">
        <v>649067</v>
      </c>
      <c r="AD494" s="339" t="n">
        <v>649099</v>
      </c>
      <c r="AE494" s="339" t="n">
        <v>33</v>
      </c>
      <c r="AF494" s="339" t="n">
        <v>33</v>
      </c>
      <c r="AG494" s="340" t="n"/>
      <c r="AH494" s="340" t="n"/>
      <c r="AI494" s="341" t="n"/>
    </row>
    <row r="495" ht="20.1" customHeight="1" s="335">
      <c r="A495" s="358" t="n"/>
      <c r="C495" s="339" t="n"/>
      <c r="D495" s="340" t="n"/>
      <c r="E495" s="341" t="n"/>
      <c r="F495" s="344" t="n"/>
      <c r="G495" s="344" t="n"/>
      <c r="H495" s="341" t="n"/>
      <c r="I495" s="339" t="n"/>
      <c r="J495" s="339" t="n"/>
      <c r="K495" s="340" t="n"/>
      <c r="L495" s="341" t="n"/>
      <c r="M495" s="339" t="n"/>
      <c r="N495" s="339" t="n"/>
      <c r="O495" s="340" t="n"/>
      <c r="P495" s="341" t="n"/>
      <c r="Q495" s="339" t="n"/>
      <c r="R495" s="339" t="n"/>
      <c r="S495" s="341" t="n"/>
      <c r="T495" s="346" t="n"/>
      <c r="U495" s="341" t="n"/>
      <c r="V495" s="339" t="n"/>
      <c r="W495" s="339" t="n"/>
      <c r="X495" s="339" t="n"/>
      <c r="Y495" s="339" t="n"/>
      <c r="Z495" s="340" t="n"/>
      <c r="AA495" s="340" t="n"/>
      <c r="AB495" s="341" t="n"/>
      <c r="AC495" s="339" t="n"/>
      <c r="AD495" s="339" t="n"/>
      <c r="AE495" s="339" t="n"/>
      <c r="AF495" s="345">
        <f>SUM(T487:U494)*17/2</f>
        <v/>
      </c>
      <c r="AG495" s="340" t="n"/>
      <c r="AH495" s="340" t="n"/>
      <c r="AI495" s="341" t="n"/>
    </row>
    <row r="496" ht="20.1" customHeight="1" s="335">
      <c r="A496" s="358" t="n"/>
      <c r="C496" s="339" t="n">
        <v>4</v>
      </c>
      <c r="D496" s="340" t="n"/>
      <c r="E496" s="341" t="n"/>
      <c r="F496" s="344" t="inlineStr">
        <is>
          <t>MIGUEL VILLARPANDO MIRANDA</t>
        </is>
      </c>
      <c r="G496" s="344" t="inlineStr">
        <is>
          <t>CEDULAS DE IDENTIDAD</t>
        </is>
      </c>
      <c r="H496" s="341" t="n"/>
      <c r="I496" s="339" t="inlineStr">
        <is>
          <t>H5-P1</t>
        </is>
      </c>
      <c r="J496" s="339" t="n">
        <v>1025455</v>
      </c>
      <c r="K496" s="340" t="n"/>
      <c r="L496" s="341" t="n"/>
      <c r="M496" s="339" t="n">
        <v>1025456</v>
      </c>
      <c r="N496" s="339" t="n">
        <v>2</v>
      </c>
      <c r="O496" s="340" t="n"/>
      <c r="P496" s="341" t="n"/>
      <c r="Q496" s="339" t="n">
        <v>1025455</v>
      </c>
      <c r="R496" s="339" t="n">
        <v>1025456</v>
      </c>
      <c r="S496" s="341" t="n"/>
      <c r="T496" s="346" t="n">
        <v>2</v>
      </c>
      <c r="U496" s="341" t="n"/>
      <c r="V496" s="339" t="n"/>
      <c r="W496" s="339" t="n"/>
      <c r="X496" s="339" t="n"/>
      <c r="Y496" s="339" t="n"/>
      <c r="Z496" s="340" t="n"/>
      <c r="AA496" s="340" t="n"/>
      <c r="AB496" s="341" t="n"/>
      <c r="AC496" s="339" t="n"/>
      <c r="AD496" s="339" t="n"/>
      <c r="AE496" s="339" t="n"/>
      <c r="AF496" s="339" t="n">
        <v>2</v>
      </c>
      <c r="AG496" s="340" t="n"/>
      <c r="AH496" s="340" t="n"/>
      <c r="AI496" s="341" t="n"/>
    </row>
    <row r="497" ht="20.1" customHeight="1" s="335">
      <c r="A497" s="358" t="n"/>
      <c r="C497" s="339" t="n">
        <v>4</v>
      </c>
      <c r="D497" s="340" t="n"/>
      <c r="E497" s="341" t="n"/>
      <c r="F497" s="344" t="inlineStr">
        <is>
          <t>MIGUEL VILLARPANDO MIRANDA</t>
        </is>
      </c>
      <c r="G497" s="344" t="inlineStr">
        <is>
          <t>CEDULAS DE IDENTIDAD</t>
        </is>
      </c>
      <c r="H497" s="341" t="n"/>
      <c r="I497" s="339" t="inlineStr">
        <is>
          <t>H5-P1</t>
        </is>
      </c>
      <c r="J497" s="339" t="n">
        <v>2608265</v>
      </c>
      <c r="K497" s="340" t="n"/>
      <c r="L497" s="341" t="n"/>
      <c r="M497" s="339" t="n">
        <v>2608286</v>
      </c>
      <c r="N497" s="339" t="n">
        <v>22</v>
      </c>
      <c r="O497" s="340" t="n"/>
      <c r="P497" s="341" t="n"/>
      <c r="Q497" s="339" t="n">
        <v>2608265</v>
      </c>
      <c r="R497" s="339" t="n">
        <v>2608286</v>
      </c>
      <c r="S497" s="341" t="n"/>
      <c r="T497" s="346" t="n">
        <v>22</v>
      </c>
      <c r="U497" s="341" t="n"/>
      <c r="V497" s="339" t="n"/>
      <c r="W497" s="339" t="n"/>
      <c r="X497" s="339" t="n"/>
      <c r="Y497" s="339" t="n"/>
      <c r="Z497" s="340" t="n"/>
      <c r="AA497" s="340" t="n"/>
      <c r="AB497" s="341" t="n"/>
      <c r="AC497" s="339" t="n"/>
      <c r="AD497" s="339" t="n"/>
      <c r="AE497" s="339" t="n"/>
      <c r="AF497" s="339" t="n">
        <v>22</v>
      </c>
      <c r="AG497" s="340" t="n"/>
      <c r="AH497" s="340" t="n"/>
      <c r="AI497" s="341" t="n"/>
    </row>
    <row r="498" ht="20.1" customHeight="1" s="335">
      <c r="A498" s="358" t="n"/>
      <c r="C498" s="339" t="n">
        <v>4</v>
      </c>
      <c r="D498" s="340" t="n"/>
      <c r="E498" s="341" t="n"/>
      <c r="F498" s="344" t="inlineStr">
        <is>
          <t>MIGUEL VILLARPANDO MIRANDA</t>
        </is>
      </c>
      <c r="G498" s="344" t="inlineStr">
        <is>
          <t>CEDULAS DE IDENTIDAD</t>
        </is>
      </c>
      <c r="H498" s="341" t="n"/>
      <c r="I498" s="339" t="inlineStr">
        <is>
          <t>H5-P1</t>
        </is>
      </c>
      <c r="J498" s="339" t="n">
        <v>2608287</v>
      </c>
      <c r="K498" s="340" t="n"/>
      <c r="L498" s="341" t="n"/>
      <c r="M498" s="339" t="n">
        <v>2608332</v>
      </c>
      <c r="N498" s="339" t="n">
        <v>46</v>
      </c>
      <c r="O498" s="340" t="n"/>
      <c r="P498" s="341" t="n"/>
      <c r="Q498" s="339" t="n"/>
      <c r="R498" s="339" t="n"/>
      <c r="S498" s="341" t="n"/>
      <c r="T498" s="346" t="n"/>
      <c r="U498" s="341" t="n"/>
      <c r="V498" s="339" t="n"/>
      <c r="W498" s="339" t="n"/>
      <c r="X498" s="339" t="n"/>
      <c r="Y498" s="339" t="n"/>
      <c r="Z498" s="340" t="n"/>
      <c r="AA498" s="340" t="n"/>
      <c r="AB498" s="341" t="n"/>
      <c r="AC498" s="339" t="n">
        <v>2608287</v>
      </c>
      <c r="AD498" s="339" t="n">
        <v>2608332</v>
      </c>
      <c r="AE498" s="339" t="n">
        <v>46</v>
      </c>
      <c r="AF498" s="339" t="n">
        <v>46</v>
      </c>
      <c r="AG498" s="340" t="n"/>
      <c r="AH498" s="340" t="n"/>
      <c r="AI498" s="341" t="n"/>
    </row>
    <row r="499" ht="20.1" customHeight="1" s="335">
      <c r="A499" s="358" t="n"/>
      <c r="C499" s="339" t="n">
        <v>4</v>
      </c>
      <c r="D499" s="340" t="n"/>
      <c r="E499" s="341" t="n"/>
      <c r="F499" s="344" t="inlineStr">
        <is>
          <t>MIGUEL VILLARPANDO MIRANDA</t>
        </is>
      </c>
      <c r="G499" s="344" t="inlineStr">
        <is>
          <t>LAMINAS PLASTICAS TIPO FUNDA -POUCHE</t>
        </is>
      </c>
      <c r="H499" s="341" t="n"/>
      <c r="I499" s="339" t="inlineStr">
        <is>
          <t>08-L3</t>
        </is>
      </c>
      <c r="J499" s="339" t="n">
        <v>3065090</v>
      </c>
      <c r="K499" s="340" t="n"/>
      <c r="L499" s="341" t="n"/>
      <c r="M499" s="339" t="n">
        <v>3065091</v>
      </c>
      <c r="N499" s="339" t="n">
        <v>2</v>
      </c>
      <c r="O499" s="340" t="n"/>
      <c r="P499" s="341" t="n"/>
      <c r="Q499" s="339" t="n">
        <v>3065090</v>
      </c>
      <c r="R499" s="339" t="n">
        <v>3065091</v>
      </c>
      <c r="S499" s="341" t="n"/>
      <c r="T499" s="346" t="n">
        <v>2</v>
      </c>
      <c r="U499" s="341" t="n"/>
      <c r="V499" s="339" t="n"/>
      <c r="W499" s="339" t="n"/>
      <c r="X499" s="339" t="n"/>
      <c r="Y499" s="339" t="n"/>
      <c r="Z499" s="340" t="n"/>
      <c r="AA499" s="340" t="n"/>
      <c r="AB499" s="341" t="n"/>
      <c r="AC499" s="339" t="n"/>
      <c r="AD499" s="339" t="n"/>
      <c r="AE499" s="339" t="n"/>
      <c r="AF499" s="339" t="n">
        <v>2</v>
      </c>
      <c r="AG499" s="340" t="n"/>
      <c r="AH499" s="340" t="n"/>
      <c r="AI499" s="341" t="n"/>
    </row>
    <row r="500" ht="20.1" customHeight="1" s="335">
      <c r="A500" s="358" t="n"/>
      <c r="C500" s="339" t="n">
        <v>4</v>
      </c>
      <c r="D500" s="340" t="n"/>
      <c r="E500" s="341" t="n"/>
      <c r="F500" s="344" t="inlineStr">
        <is>
          <t>MIGUEL VILLARPANDO MIRANDA</t>
        </is>
      </c>
      <c r="G500" s="344" t="inlineStr">
        <is>
          <t>LAMINAS PLASTICAS TIPO FUNDA -POUCHE</t>
        </is>
      </c>
      <c r="H500" s="341" t="n"/>
      <c r="I500" s="339" t="inlineStr">
        <is>
          <t>H5-P1</t>
        </is>
      </c>
      <c r="J500" s="339" t="n">
        <v>648992</v>
      </c>
      <c r="K500" s="340" t="n"/>
      <c r="L500" s="341" t="n"/>
      <c r="M500" s="339" t="n">
        <v>649013</v>
      </c>
      <c r="N500" s="339" t="n">
        <v>22</v>
      </c>
      <c r="O500" s="340" t="n"/>
      <c r="P500" s="341" t="n"/>
      <c r="Q500" s="339" t="n">
        <v>648992</v>
      </c>
      <c r="R500" s="339" t="n">
        <v>649013</v>
      </c>
      <c r="S500" s="341" t="n"/>
      <c r="T500" s="346" t="n">
        <v>22</v>
      </c>
      <c r="U500" s="341" t="n"/>
      <c r="V500" s="339" t="n"/>
      <c r="W500" s="339" t="n"/>
      <c r="X500" s="339" t="n"/>
      <c r="Y500" s="339" t="n"/>
      <c r="Z500" s="340" t="n"/>
      <c r="AA500" s="340" t="n"/>
      <c r="AB500" s="341" t="n"/>
      <c r="AC500" s="339" t="n"/>
      <c r="AD500" s="339" t="n"/>
      <c r="AE500" s="339" t="n"/>
      <c r="AF500" s="339" t="n">
        <v>22</v>
      </c>
      <c r="AG500" s="340" t="n"/>
      <c r="AH500" s="340" t="n"/>
      <c r="AI500" s="341" t="n"/>
    </row>
    <row r="501" ht="20.1" customHeight="1" s="335">
      <c r="A501" s="358" t="n"/>
      <c r="C501" s="339" t="n">
        <v>4</v>
      </c>
      <c r="D501" s="340" t="n"/>
      <c r="E501" s="341" t="n"/>
      <c r="F501" s="344" t="inlineStr">
        <is>
          <t>MIGUEL VILLARPANDO MIRANDA</t>
        </is>
      </c>
      <c r="G501" s="344" t="inlineStr">
        <is>
          <t>LAMINAS PLASTICAS TIPO FUNDA -POUCHE</t>
        </is>
      </c>
      <c r="H501" s="341" t="n"/>
      <c r="I501" s="339" t="inlineStr">
        <is>
          <t>H5-P1</t>
        </is>
      </c>
      <c r="J501" s="339" t="n">
        <v>649014</v>
      </c>
      <c r="K501" s="340" t="n"/>
      <c r="L501" s="341" t="n"/>
      <c r="M501" s="339" t="n">
        <v>649059</v>
      </c>
      <c r="N501" s="339" t="n">
        <v>46</v>
      </c>
      <c r="O501" s="340" t="n"/>
      <c r="P501" s="341" t="n"/>
      <c r="Q501" s="339" t="n"/>
      <c r="R501" s="339" t="n"/>
      <c r="S501" s="341" t="n"/>
      <c r="T501" s="346" t="n"/>
      <c r="U501" s="341" t="n"/>
      <c r="V501" s="339" t="n"/>
      <c r="W501" s="339" t="n"/>
      <c r="X501" s="339" t="n"/>
      <c r="Y501" s="339" t="n"/>
      <c r="Z501" s="340" t="n"/>
      <c r="AA501" s="340" t="n"/>
      <c r="AB501" s="341" t="n"/>
      <c r="AC501" s="339" t="n">
        <v>649014</v>
      </c>
      <c r="AD501" s="339" t="n">
        <v>649059</v>
      </c>
      <c r="AE501" s="339" t="n">
        <v>46</v>
      </c>
      <c r="AF501" s="339" t="n">
        <v>46</v>
      </c>
      <c r="AG501" s="340" t="n"/>
      <c r="AH501" s="340" t="n"/>
      <c r="AI501" s="341" t="n"/>
    </row>
    <row r="502" ht="20.1" customHeight="1" s="335">
      <c r="A502" s="358" t="n"/>
      <c r="C502" s="339" t="n"/>
      <c r="D502" s="340" t="n"/>
      <c r="E502" s="341" t="n"/>
      <c r="F502" s="344" t="n"/>
      <c r="G502" s="344" t="n"/>
      <c r="H502" s="341" t="n"/>
      <c r="I502" s="339" t="n"/>
      <c r="J502" s="339" t="n"/>
      <c r="K502" s="340" t="n"/>
      <c r="L502" s="341" t="n"/>
      <c r="M502" s="339" t="n"/>
      <c r="N502" s="339" t="n"/>
      <c r="O502" s="340" t="n"/>
      <c r="P502" s="341" t="n"/>
      <c r="Q502" s="339" t="n"/>
      <c r="R502" s="339" t="n"/>
      <c r="S502" s="341" t="n"/>
      <c r="T502" s="346" t="n"/>
      <c r="U502" s="341" t="n"/>
      <c r="V502" s="339" t="n"/>
      <c r="W502" s="339" t="n"/>
      <c r="X502" s="339" t="n"/>
      <c r="Y502" s="339" t="n"/>
      <c r="Z502" s="340" t="n"/>
      <c r="AA502" s="340" t="n"/>
      <c r="AB502" s="341" t="n"/>
      <c r="AC502" s="339" t="n"/>
      <c r="AD502" s="339" t="n"/>
      <c r="AE502" s="339" t="n"/>
      <c r="AF502" s="345">
        <f>SUM(T496:U501)*17/2</f>
        <v/>
      </c>
      <c r="AG502" s="340" t="n"/>
      <c r="AH502" s="340" t="n"/>
      <c r="AI502" s="341" t="n"/>
    </row>
    <row r="503" ht="20.1" customHeight="1" s="335">
      <c r="A503" s="358" t="n"/>
      <c r="C503" s="339" t="n">
        <v>7</v>
      </c>
      <c r="D503" s="340" t="n"/>
      <c r="E503" s="341" t="n"/>
      <c r="F503" s="344" t="inlineStr">
        <is>
          <t>NERY MOJICA HERBAS</t>
        </is>
      </c>
      <c r="G503" s="344" t="inlineStr">
        <is>
          <t>CEDULAS DE IDENTIDAD</t>
        </is>
      </c>
      <c r="H503" s="341" t="n"/>
      <c r="I503" s="339" t="inlineStr">
        <is>
          <t>H5-P1</t>
        </is>
      </c>
      <c r="J503" s="339" t="n">
        <v>1025294</v>
      </c>
      <c r="K503" s="340" t="n"/>
      <c r="L503" s="341" t="n"/>
      <c r="M503" s="339" t="n">
        <v>1025295</v>
      </c>
      <c r="N503" s="339" t="n">
        <v>2</v>
      </c>
      <c r="O503" s="340" t="n"/>
      <c r="P503" s="341" t="n"/>
      <c r="Q503" s="339" t="n">
        <v>1025294</v>
      </c>
      <c r="R503" s="339" t="n">
        <v>1025295</v>
      </c>
      <c r="S503" s="341" t="n"/>
      <c r="T503" s="346" t="n">
        <v>2</v>
      </c>
      <c r="U503" s="341" t="n"/>
      <c r="V503" s="339" t="n"/>
      <c r="W503" s="339" t="n"/>
      <c r="X503" s="339" t="n"/>
      <c r="Y503" s="339" t="n"/>
      <c r="Z503" s="340" t="n"/>
      <c r="AA503" s="340" t="n"/>
      <c r="AB503" s="341" t="n"/>
      <c r="AC503" s="339" t="n"/>
      <c r="AD503" s="339" t="n"/>
      <c r="AE503" s="339" t="n"/>
      <c r="AF503" s="339" t="n">
        <v>2</v>
      </c>
      <c r="AG503" s="340" t="n"/>
      <c r="AH503" s="340" t="n"/>
      <c r="AI503" s="341" t="n"/>
    </row>
    <row r="504" ht="20.1" customHeight="1" s="335">
      <c r="A504" s="358" t="n"/>
      <c r="C504" s="339" t="n">
        <v>7</v>
      </c>
      <c r="D504" s="340" t="n"/>
      <c r="E504" s="341" t="n"/>
      <c r="F504" s="344" t="inlineStr">
        <is>
          <t>NERY MOJICA HERBAS</t>
        </is>
      </c>
      <c r="G504" s="344" t="inlineStr">
        <is>
          <t>CEDULAS DE IDENTIDAD</t>
        </is>
      </c>
      <c r="H504" s="341" t="n"/>
      <c r="I504" s="339" t="inlineStr">
        <is>
          <t>H5-P1</t>
        </is>
      </c>
      <c r="J504" s="339" t="n">
        <v>1025296</v>
      </c>
      <c r="K504" s="340" t="n"/>
      <c r="L504" s="341" t="n"/>
      <c r="M504" s="339" t="n">
        <v>1025296</v>
      </c>
      <c r="N504" s="339" t="n">
        <v>1</v>
      </c>
      <c r="O504" s="340" t="n"/>
      <c r="P504" s="341" t="n"/>
      <c r="Q504" s="339" t="n"/>
      <c r="R504" s="339" t="n"/>
      <c r="S504" s="341" t="n"/>
      <c r="T504" s="346" t="n"/>
      <c r="U504" s="341" t="n"/>
      <c r="V504" s="339" t="n">
        <v>1025296</v>
      </c>
      <c r="W504" s="339" t="n">
        <v>1025296</v>
      </c>
      <c r="X504" s="339" t="n">
        <v>1</v>
      </c>
      <c r="Y504" s="339" t="inlineStr">
        <is>
          <t>ERROR DE IMPRESIÓN</t>
        </is>
      </c>
      <c r="Z504" s="340" t="n"/>
      <c r="AA504" s="340" t="n"/>
      <c r="AB504" s="341" t="n"/>
      <c r="AC504" s="339" t="n"/>
      <c r="AD504" s="339" t="n"/>
      <c r="AE504" s="339" t="n"/>
      <c r="AF504" s="339" t="n">
        <v>1</v>
      </c>
      <c r="AG504" s="340" t="n"/>
      <c r="AH504" s="340" t="n"/>
      <c r="AI504" s="341" t="n"/>
    </row>
    <row r="505" ht="20.1" customHeight="1" s="335">
      <c r="A505" s="358" t="n"/>
      <c r="C505" s="339" t="n">
        <v>7</v>
      </c>
      <c r="D505" s="340" t="n"/>
      <c r="E505" s="341" t="n"/>
      <c r="F505" s="344" t="inlineStr">
        <is>
          <t>NERY MOJICA HERBAS</t>
        </is>
      </c>
      <c r="G505" s="344" t="inlineStr">
        <is>
          <t>CEDULAS DE IDENTIDAD</t>
        </is>
      </c>
      <c r="H505" s="341" t="n"/>
      <c r="I505" s="339" t="inlineStr">
        <is>
          <t>H5-P1</t>
        </is>
      </c>
      <c r="J505" s="339" t="n">
        <v>1025297</v>
      </c>
      <c r="K505" s="340" t="n"/>
      <c r="L505" s="341" t="n"/>
      <c r="M505" s="339" t="n">
        <v>1025307</v>
      </c>
      <c r="N505" s="339" t="n">
        <v>11</v>
      </c>
      <c r="O505" s="340" t="n"/>
      <c r="P505" s="341" t="n"/>
      <c r="Q505" s="339" t="n">
        <v>1025297</v>
      </c>
      <c r="R505" s="339" t="n">
        <v>1025307</v>
      </c>
      <c r="S505" s="341" t="n"/>
      <c r="T505" s="346" t="n">
        <v>11</v>
      </c>
      <c r="U505" s="341" t="n"/>
      <c r="V505" s="339" t="n"/>
      <c r="W505" s="339" t="n"/>
      <c r="X505" s="339" t="n"/>
      <c r="Y505" s="339" t="n"/>
      <c r="Z505" s="340" t="n"/>
      <c r="AA505" s="340" t="n"/>
      <c r="AB505" s="341" t="n"/>
      <c r="AC505" s="339" t="n"/>
      <c r="AD505" s="339" t="n"/>
      <c r="AE505" s="339" t="n"/>
      <c r="AF505" s="339" t="n">
        <v>11</v>
      </c>
      <c r="AG505" s="340" t="n"/>
      <c r="AH505" s="340" t="n"/>
      <c r="AI505" s="341" t="n"/>
    </row>
    <row r="506" ht="20.1" customHeight="1" s="335">
      <c r="A506" s="358" t="n"/>
      <c r="C506" s="339" t="n">
        <v>7</v>
      </c>
      <c r="D506" s="340" t="n"/>
      <c r="E506" s="341" t="n"/>
      <c r="F506" s="344" t="inlineStr">
        <is>
          <t>NERY MOJICA HERBAS</t>
        </is>
      </c>
      <c r="G506" s="344" t="inlineStr">
        <is>
          <t>CEDULAS DE IDENTIDAD</t>
        </is>
      </c>
      <c r="H506" s="341" t="n"/>
      <c r="I506" s="339" t="inlineStr">
        <is>
          <t>H5-P1</t>
        </is>
      </c>
      <c r="J506" s="339" t="n">
        <v>2608413</v>
      </c>
      <c r="K506" s="340" t="n"/>
      <c r="L506" s="341" t="n"/>
      <c r="M506" s="339" t="n">
        <v>2608429</v>
      </c>
      <c r="N506" s="339" t="n">
        <v>17</v>
      </c>
      <c r="O506" s="340" t="n"/>
      <c r="P506" s="341" t="n"/>
      <c r="Q506" s="339" t="n">
        <v>2608413</v>
      </c>
      <c r="R506" s="339" t="n">
        <v>2608429</v>
      </c>
      <c r="S506" s="341" t="n"/>
      <c r="T506" s="346" t="n">
        <v>17</v>
      </c>
      <c r="U506" s="341" t="n"/>
      <c r="V506" s="339" t="n"/>
      <c r="W506" s="339" t="n"/>
      <c r="X506" s="339" t="n"/>
      <c r="Y506" s="339" t="n"/>
      <c r="Z506" s="340" t="n"/>
      <c r="AA506" s="340" t="n"/>
      <c r="AB506" s="341" t="n"/>
      <c r="AC506" s="339" t="n"/>
      <c r="AD506" s="339" t="n"/>
      <c r="AE506" s="339" t="n"/>
      <c r="AF506" s="339" t="n">
        <v>17</v>
      </c>
      <c r="AG506" s="340" t="n"/>
      <c r="AH506" s="340" t="n"/>
      <c r="AI506" s="341" t="n"/>
    </row>
    <row r="507" ht="20.1" customHeight="1" s="335">
      <c r="A507" s="358" t="n"/>
      <c r="C507" s="339" t="n">
        <v>7</v>
      </c>
      <c r="D507" s="340" t="n"/>
      <c r="E507" s="341" t="n"/>
      <c r="F507" s="344" t="inlineStr">
        <is>
          <t>NERY MOJICA HERBAS</t>
        </is>
      </c>
      <c r="G507" s="344" t="inlineStr">
        <is>
          <t>CEDULAS DE IDENTIDAD</t>
        </is>
      </c>
      <c r="H507" s="341" t="n"/>
      <c r="I507" s="339" t="inlineStr">
        <is>
          <t>H5-P1</t>
        </is>
      </c>
      <c r="J507" s="339" t="n">
        <v>2608430</v>
      </c>
      <c r="K507" s="340" t="n"/>
      <c r="L507" s="341" t="n"/>
      <c r="M507" s="339" t="n">
        <v>2608452</v>
      </c>
      <c r="N507" s="339" t="n">
        <v>23</v>
      </c>
      <c r="O507" s="340" t="n"/>
      <c r="P507" s="341" t="n"/>
      <c r="Q507" s="339" t="n"/>
      <c r="R507" s="339" t="n"/>
      <c r="S507" s="341" t="n"/>
      <c r="T507" s="346" t="n"/>
      <c r="U507" s="341" t="n"/>
      <c r="V507" s="339" t="n"/>
      <c r="W507" s="339" t="n"/>
      <c r="X507" s="339" t="n"/>
      <c r="Y507" s="339" t="n"/>
      <c r="Z507" s="340" t="n"/>
      <c r="AA507" s="340" t="n"/>
      <c r="AB507" s="341" t="n"/>
      <c r="AC507" s="339" t="n">
        <v>2608430</v>
      </c>
      <c r="AD507" s="339" t="n">
        <v>2608452</v>
      </c>
      <c r="AE507" s="339" t="n">
        <v>23</v>
      </c>
      <c r="AF507" s="339" t="n">
        <v>23</v>
      </c>
      <c r="AG507" s="340" t="n"/>
      <c r="AH507" s="340" t="n"/>
      <c r="AI507" s="341" t="n"/>
    </row>
    <row r="508" ht="20.1" customHeight="1" s="335">
      <c r="A508" s="358" t="n"/>
      <c r="C508" s="339" t="n">
        <v>7</v>
      </c>
      <c r="D508" s="340" t="n"/>
      <c r="E508" s="341" t="n"/>
      <c r="F508" s="344" t="inlineStr">
        <is>
          <t>NERY MOJICA HERBAS</t>
        </is>
      </c>
      <c r="G508" s="344" t="inlineStr">
        <is>
          <t>LAMINAS PLASTICAS TIPO FUNDA -POUCHE</t>
        </is>
      </c>
      <c r="H508" s="341" t="n"/>
      <c r="I508" s="339" t="inlineStr">
        <is>
          <t>08-L3</t>
        </is>
      </c>
      <c r="J508" s="339" t="n">
        <v>3064934</v>
      </c>
      <c r="K508" s="340" t="n"/>
      <c r="L508" s="341" t="n"/>
      <c r="M508" s="339" t="n">
        <v>3064950</v>
      </c>
      <c r="N508" s="339" t="n">
        <v>17</v>
      </c>
      <c r="O508" s="340" t="n"/>
      <c r="P508" s="341" t="n"/>
      <c r="Q508" s="339" t="n">
        <v>3064934</v>
      </c>
      <c r="R508" s="339" t="n">
        <v>3064950</v>
      </c>
      <c r="S508" s="341" t="n"/>
      <c r="T508" s="346" t="n">
        <v>17</v>
      </c>
      <c r="U508" s="341" t="n"/>
      <c r="V508" s="339" t="n"/>
      <c r="W508" s="339" t="n"/>
      <c r="X508" s="339" t="n"/>
      <c r="Y508" s="339" t="n"/>
      <c r="Z508" s="340" t="n"/>
      <c r="AA508" s="340" t="n"/>
      <c r="AB508" s="341" t="n"/>
      <c r="AC508" s="339" t="n"/>
      <c r="AD508" s="339" t="n"/>
      <c r="AE508" s="339" t="n"/>
      <c r="AF508" s="339" t="n">
        <v>17</v>
      </c>
      <c r="AG508" s="340" t="n"/>
      <c r="AH508" s="340" t="n"/>
      <c r="AI508" s="341" t="n"/>
    </row>
    <row r="509" ht="20.1" customHeight="1" s="335">
      <c r="A509" s="358" t="n"/>
      <c r="C509" s="339" t="n">
        <v>7</v>
      </c>
      <c r="D509" s="340" t="n"/>
      <c r="E509" s="341" t="n"/>
      <c r="F509" s="344" t="inlineStr">
        <is>
          <t>NERY MOJICA HERBAS</t>
        </is>
      </c>
      <c r="G509" s="344" t="inlineStr">
        <is>
          <t>LAMINAS PLASTICAS TIPO FUNDA -POUCHE</t>
        </is>
      </c>
      <c r="H509" s="341" t="n"/>
      <c r="I509" s="339" t="inlineStr">
        <is>
          <t>H5-P1</t>
        </is>
      </c>
      <c r="J509" s="339" t="n">
        <v>649139</v>
      </c>
      <c r="K509" s="340" t="n"/>
      <c r="L509" s="341" t="n"/>
      <c r="M509" s="339" t="n">
        <v>649151</v>
      </c>
      <c r="N509" s="339" t="n">
        <v>13</v>
      </c>
      <c r="O509" s="340" t="n"/>
      <c r="P509" s="341" t="n"/>
      <c r="Q509" s="339" t="n">
        <v>649139</v>
      </c>
      <c r="R509" s="339" t="n">
        <v>649151</v>
      </c>
      <c r="S509" s="341" t="n"/>
      <c r="T509" s="346" t="n">
        <v>13</v>
      </c>
      <c r="U509" s="341" t="n"/>
      <c r="V509" s="339" t="n"/>
      <c r="W509" s="339" t="n"/>
      <c r="X509" s="339" t="n"/>
      <c r="Y509" s="339" t="n"/>
      <c r="Z509" s="340" t="n"/>
      <c r="AA509" s="340" t="n"/>
      <c r="AB509" s="341" t="n"/>
      <c r="AC509" s="339" t="n"/>
      <c r="AD509" s="339" t="n"/>
      <c r="AE509" s="339" t="n"/>
      <c r="AF509" s="339" t="n">
        <v>13</v>
      </c>
      <c r="AG509" s="340" t="n"/>
      <c r="AH509" s="340" t="n"/>
      <c r="AI509" s="341" t="n"/>
    </row>
    <row r="510" ht="20.1" customHeight="1" s="335">
      <c r="A510" s="358" t="n"/>
      <c r="C510" s="339" t="n">
        <v>7</v>
      </c>
      <c r="D510" s="340" t="n"/>
      <c r="E510" s="341" t="n"/>
      <c r="F510" s="344" t="inlineStr">
        <is>
          <t>NERY MOJICA HERBAS</t>
        </is>
      </c>
      <c r="G510" s="344" t="inlineStr">
        <is>
          <t>LAMINAS PLASTICAS TIPO FUNDA -POUCHE</t>
        </is>
      </c>
      <c r="H510" s="341" t="n"/>
      <c r="I510" s="339" t="inlineStr">
        <is>
          <t>H5-P1</t>
        </is>
      </c>
      <c r="J510" s="339" t="n">
        <v>649152</v>
      </c>
      <c r="K510" s="340" t="n"/>
      <c r="L510" s="341" t="n"/>
      <c r="M510" s="339" t="n">
        <v>649175</v>
      </c>
      <c r="N510" s="339" t="n">
        <v>24</v>
      </c>
      <c r="O510" s="340" t="n"/>
      <c r="P510" s="341" t="n"/>
      <c r="Q510" s="339" t="n"/>
      <c r="R510" s="339" t="n"/>
      <c r="S510" s="341" t="n"/>
      <c r="T510" s="346" t="n"/>
      <c r="U510" s="341" t="n"/>
      <c r="V510" s="339" t="n"/>
      <c r="W510" s="339" t="n"/>
      <c r="X510" s="339" t="n"/>
      <c r="Y510" s="339" t="n"/>
      <c r="Z510" s="340" t="n"/>
      <c r="AA510" s="340" t="n"/>
      <c r="AB510" s="341" t="n"/>
      <c r="AC510" s="339" t="n">
        <v>649152</v>
      </c>
      <c r="AD510" s="339" t="n">
        <v>649175</v>
      </c>
      <c r="AE510" s="339" t="n">
        <v>24</v>
      </c>
      <c r="AF510" s="339" t="n">
        <v>24</v>
      </c>
      <c r="AG510" s="340" t="n"/>
      <c r="AH510" s="340" t="n"/>
      <c r="AI510" s="341" t="n"/>
    </row>
    <row r="511" ht="20.1" customHeight="1" s="335">
      <c r="A511" s="358" t="n"/>
      <c r="C511" s="339" t="n"/>
      <c r="D511" s="340" t="n"/>
      <c r="E511" s="341" t="n"/>
      <c r="F511" s="344" t="n"/>
      <c r="G511" s="344" t="n"/>
      <c r="H511" s="341" t="n"/>
      <c r="I511" s="339" t="n"/>
      <c r="J511" s="339" t="n"/>
      <c r="K511" s="340" t="n"/>
      <c r="L511" s="341" t="n"/>
      <c r="M511" s="339" t="n"/>
      <c r="N511" s="339" t="n"/>
      <c r="O511" s="340" t="n"/>
      <c r="P511" s="341" t="n"/>
      <c r="Q511" s="339" t="n"/>
      <c r="R511" s="339" t="n"/>
      <c r="S511" s="341" t="n"/>
      <c r="T511" s="346" t="n"/>
      <c r="U511" s="341" t="n"/>
      <c r="V511" s="339" t="n"/>
      <c r="W511" s="339" t="n"/>
      <c r="X511" s="339" t="n"/>
      <c r="Y511" s="339" t="n"/>
      <c r="Z511" s="340" t="n"/>
      <c r="AA511" s="340" t="n"/>
      <c r="AB511" s="341" t="n"/>
      <c r="AC511" s="339" t="n"/>
      <c r="AD511" s="339" t="n"/>
      <c r="AE511" s="339" t="n"/>
      <c r="AF511" s="345">
        <f>SUM(T503:U510)*17/2</f>
        <v/>
      </c>
      <c r="AG511" s="340" t="n"/>
      <c r="AH511" s="340" t="n"/>
      <c r="AI511" s="341" t="n"/>
    </row>
    <row r="512" ht="20.1" customHeight="1" s="335">
      <c r="A512" s="358" t="n"/>
      <c r="C512" s="339" t="n">
        <v>1</v>
      </c>
      <c r="D512" s="340" t="n"/>
      <c r="E512" s="341" t="n"/>
      <c r="F512" s="344" t="inlineStr">
        <is>
          <t>VERONICA MEDRANO ARIAS</t>
        </is>
      </c>
      <c r="G512" s="344" t="inlineStr">
        <is>
          <t>CEDULAS DE IDENTIDAD</t>
        </is>
      </c>
      <c r="H512" s="341" t="n"/>
      <c r="I512" s="339" t="inlineStr">
        <is>
          <t>H5-P1</t>
        </is>
      </c>
      <c r="J512" s="339" t="n">
        <v>1025358</v>
      </c>
      <c r="K512" s="340" t="n"/>
      <c r="L512" s="341" t="n"/>
      <c r="M512" s="339" t="n">
        <v>1025359</v>
      </c>
      <c r="N512" s="339" t="n">
        <v>2</v>
      </c>
      <c r="O512" s="340" t="n"/>
      <c r="P512" s="341" t="n"/>
      <c r="Q512" s="339" t="n">
        <v>1025358</v>
      </c>
      <c r="R512" s="339" t="n">
        <v>1025359</v>
      </c>
      <c r="S512" s="341" t="n"/>
      <c r="T512" s="346" t="n">
        <v>2</v>
      </c>
      <c r="U512" s="341" t="n"/>
      <c r="V512" s="339" t="n"/>
      <c r="W512" s="339" t="n"/>
      <c r="X512" s="339" t="n"/>
      <c r="Y512" s="339" t="n"/>
      <c r="Z512" s="340" t="n"/>
      <c r="AA512" s="340" t="n"/>
      <c r="AB512" s="341" t="n"/>
      <c r="AC512" s="339" t="n"/>
      <c r="AD512" s="339" t="n"/>
      <c r="AE512" s="339" t="n"/>
      <c r="AF512" s="339" t="n">
        <v>2</v>
      </c>
      <c r="AG512" s="340" t="n"/>
      <c r="AH512" s="340" t="n"/>
      <c r="AI512" s="341" t="n"/>
    </row>
    <row r="513" ht="20.1" customHeight="1" s="335">
      <c r="A513" s="358" t="n"/>
      <c r="C513" s="339" t="n">
        <v>1</v>
      </c>
      <c r="D513" s="340" t="n"/>
      <c r="E513" s="341" t="n"/>
      <c r="F513" s="344" t="inlineStr">
        <is>
          <t>VERONICA MEDRANO ARIAS</t>
        </is>
      </c>
      <c r="G513" s="344" t="inlineStr">
        <is>
          <t>CEDULAS DE IDENTIDAD</t>
        </is>
      </c>
      <c r="H513" s="341" t="n"/>
      <c r="I513" s="339" t="inlineStr">
        <is>
          <t>H5-P1</t>
        </is>
      </c>
      <c r="J513" s="339" t="n">
        <v>2608197</v>
      </c>
      <c r="K513" s="340" t="n"/>
      <c r="L513" s="341" t="n"/>
      <c r="M513" s="339" t="n">
        <v>2608255</v>
      </c>
      <c r="N513" s="339" t="n">
        <v>59</v>
      </c>
      <c r="O513" s="340" t="n"/>
      <c r="P513" s="341" t="n"/>
      <c r="Q513" s="339" t="n">
        <v>2608197</v>
      </c>
      <c r="R513" s="339" t="n">
        <v>2608255</v>
      </c>
      <c r="S513" s="341" t="n"/>
      <c r="T513" s="346" t="n">
        <v>59</v>
      </c>
      <c r="U513" s="341" t="n"/>
      <c r="V513" s="339" t="n"/>
      <c r="W513" s="339" t="n"/>
      <c r="X513" s="339" t="n"/>
      <c r="Y513" s="339" t="n"/>
      <c r="Z513" s="340" t="n"/>
      <c r="AA513" s="340" t="n"/>
      <c r="AB513" s="341" t="n"/>
      <c r="AC513" s="339" t="n"/>
      <c r="AD513" s="339" t="n"/>
      <c r="AE513" s="339" t="n"/>
      <c r="AF513" s="339" t="n">
        <v>59</v>
      </c>
      <c r="AG513" s="340" t="n"/>
      <c r="AH513" s="340" t="n"/>
      <c r="AI513" s="341" t="n"/>
    </row>
    <row r="514" ht="20.1" customHeight="1" s="335">
      <c r="A514" s="358" t="n"/>
      <c r="C514" s="339" t="n">
        <v>1</v>
      </c>
      <c r="D514" s="340" t="n"/>
      <c r="E514" s="341" t="n"/>
      <c r="F514" s="344" t="inlineStr">
        <is>
          <t>VERONICA MEDRANO ARIAS</t>
        </is>
      </c>
      <c r="G514" s="344" t="inlineStr">
        <is>
          <t>CEDULAS DE IDENTIDAD</t>
        </is>
      </c>
      <c r="H514" s="341" t="n"/>
      <c r="I514" s="339" t="inlineStr">
        <is>
          <t>H5-P1</t>
        </is>
      </c>
      <c r="J514" s="339" t="n">
        <v>2608256</v>
      </c>
      <c r="K514" s="340" t="n"/>
      <c r="L514" s="341" t="n"/>
      <c r="M514" s="339" t="n">
        <v>2608264</v>
      </c>
      <c r="N514" s="339" t="n">
        <v>9</v>
      </c>
      <c r="O514" s="340" t="n"/>
      <c r="P514" s="341" t="n"/>
      <c r="Q514" s="339" t="n"/>
      <c r="R514" s="339" t="n"/>
      <c r="S514" s="341" t="n"/>
      <c r="T514" s="346" t="n"/>
      <c r="U514" s="341" t="n"/>
      <c r="V514" s="339" t="n"/>
      <c r="W514" s="339" t="n"/>
      <c r="X514" s="339" t="n"/>
      <c r="Y514" s="339" t="n"/>
      <c r="Z514" s="340" t="n"/>
      <c r="AA514" s="340" t="n"/>
      <c r="AB514" s="341" t="n"/>
      <c r="AC514" s="339" t="n">
        <v>2608256</v>
      </c>
      <c r="AD514" s="339" t="n">
        <v>2608264</v>
      </c>
      <c r="AE514" s="339" t="n">
        <v>9</v>
      </c>
      <c r="AF514" s="339" t="n">
        <v>9</v>
      </c>
      <c r="AG514" s="340" t="n"/>
      <c r="AH514" s="340" t="n"/>
      <c r="AI514" s="341" t="n"/>
    </row>
    <row r="515" ht="20.1" customHeight="1" s="335">
      <c r="A515" s="358" t="n"/>
      <c r="C515" s="339" t="n">
        <v>1</v>
      </c>
      <c r="D515" s="340" t="n"/>
      <c r="E515" s="341" t="n"/>
      <c r="F515" s="344" t="inlineStr">
        <is>
          <t>VERONICA MEDRANO ARIAS</t>
        </is>
      </c>
      <c r="G515" s="344" t="inlineStr">
        <is>
          <t>LAMINAS PLASTICAS TIPO FUNDA -POUCHE</t>
        </is>
      </c>
      <c r="H515" s="341" t="n"/>
      <c r="I515" s="339" t="inlineStr">
        <is>
          <t>08-L3</t>
        </is>
      </c>
      <c r="J515" s="339" t="n">
        <v>3065000</v>
      </c>
      <c r="K515" s="340" t="n"/>
      <c r="L515" s="341" t="n"/>
      <c r="M515" s="339" t="n">
        <v>3065001</v>
      </c>
      <c r="N515" s="339" t="n">
        <v>2</v>
      </c>
      <c r="O515" s="340" t="n"/>
      <c r="P515" s="341" t="n"/>
      <c r="Q515" s="339" t="n">
        <v>3065000</v>
      </c>
      <c r="R515" s="339" t="n">
        <v>3065001</v>
      </c>
      <c r="S515" s="341" t="n"/>
      <c r="T515" s="346" t="n">
        <v>2</v>
      </c>
      <c r="U515" s="341" t="n"/>
      <c r="V515" s="339" t="n"/>
      <c r="W515" s="339" t="n"/>
      <c r="X515" s="339" t="n"/>
      <c r="Y515" s="339" t="n"/>
      <c r="Z515" s="340" t="n"/>
      <c r="AA515" s="340" t="n"/>
      <c r="AB515" s="341" t="n"/>
      <c r="AC515" s="339" t="n"/>
      <c r="AD515" s="339" t="n"/>
      <c r="AE515" s="339" t="n"/>
      <c r="AF515" s="339" t="n">
        <v>2</v>
      </c>
      <c r="AG515" s="340" t="n"/>
      <c r="AH515" s="340" t="n"/>
      <c r="AI515" s="341" t="n"/>
    </row>
    <row r="516" ht="20.1" customHeight="1" s="335">
      <c r="A516" s="358" t="n"/>
      <c r="C516" s="339" t="n">
        <v>1</v>
      </c>
      <c r="D516" s="340" t="n"/>
      <c r="E516" s="341" t="n"/>
      <c r="F516" s="344" t="inlineStr">
        <is>
          <t>VERONICA MEDRANO ARIAS</t>
        </is>
      </c>
      <c r="G516" s="344" t="inlineStr">
        <is>
          <t>LAMINAS PLASTICAS TIPO FUNDA -POUCHE</t>
        </is>
      </c>
      <c r="H516" s="341" t="n"/>
      <c r="I516" s="339" t="inlineStr">
        <is>
          <t>H5-P1</t>
        </is>
      </c>
      <c r="J516" s="339" t="n">
        <v>648924</v>
      </c>
      <c r="K516" s="340" t="n"/>
      <c r="L516" s="341" t="n"/>
      <c r="M516" s="339" t="n">
        <v>648982</v>
      </c>
      <c r="N516" s="339" t="n">
        <v>59</v>
      </c>
      <c r="O516" s="340" t="n"/>
      <c r="P516" s="341" t="n"/>
      <c r="Q516" s="339" t="n">
        <v>648924</v>
      </c>
      <c r="R516" s="339" t="n">
        <v>648982</v>
      </c>
      <c r="S516" s="341" t="n"/>
      <c r="T516" s="346" t="n">
        <v>59</v>
      </c>
      <c r="U516" s="341" t="n"/>
      <c r="V516" s="339" t="n"/>
      <c r="W516" s="339" t="n"/>
      <c r="X516" s="339" t="n"/>
      <c r="Y516" s="339" t="n"/>
      <c r="Z516" s="340" t="n"/>
      <c r="AA516" s="340" t="n"/>
      <c r="AB516" s="341" t="n"/>
      <c r="AC516" s="339" t="n"/>
      <c r="AD516" s="339" t="n"/>
      <c r="AE516" s="339" t="n"/>
      <c r="AF516" s="339" t="n">
        <v>59</v>
      </c>
      <c r="AG516" s="340" t="n"/>
      <c r="AH516" s="340" t="n"/>
      <c r="AI516" s="341" t="n"/>
    </row>
    <row r="517" ht="20.1" customHeight="1" s="335">
      <c r="A517" s="358" t="n"/>
      <c r="C517" s="339" t="n">
        <v>1</v>
      </c>
      <c r="D517" s="340" t="n"/>
      <c r="E517" s="341" t="n"/>
      <c r="F517" s="344" t="inlineStr">
        <is>
          <t>VERONICA MEDRANO ARIAS</t>
        </is>
      </c>
      <c r="G517" s="344" t="inlineStr">
        <is>
          <t>LAMINAS PLASTICAS TIPO FUNDA -POUCHE</t>
        </is>
      </c>
      <c r="H517" s="341" t="n"/>
      <c r="I517" s="339" t="inlineStr">
        <is>
          <t>H5-P1</t>
        </is>
      </c>
      <c r="J517" s="339" t="n">
        <v>648983</v>
      </c>
      <c r="K517" s="340" t="n"/>
      <c r="L517" s="341" t="n"/>
      <c r="M517" s="339" t="n">
        <v>648991</v>
      </c>
      <c r="N517" s="339" t="n">
        <v>9</v>
      </c>
      <c r="O517" s="340" t="n"/>
      <c r="P517" s="341" t="n"/>
      <c r="Q517" s="339" t="n"/>
      <c r="R517" s="339" t="n"/>
      <c r="S517" s="341" t="n"/>
      <c r="T517" s="346" t="n"/>
      <c r="U517" s="341" t="n"/>
      <c r="V517" s="339" t="n"/>
      <c r="W517" s="339" t="n"/>
      <c r="X517" s="339" t="n"/>
      <c r="Y517" s="339" t="n"/>
      <c r="Z517" s="340" t="n"/>
      <c r="AA517" s="340" t="n"/>
      <c r="AB517" s="341" t="n"/>
      <c r="AC517" s="339" t="n">
        <v>648983</v>
      </c>
      <c r="AD517" s="339" t="n">
        <v>648991</v>
      </c>
      <c r="AE517" s="339" t="n">
        <v>9</v>
      </c>
      <c r="AF517" s="339" t="n">
        <v>9</v>
      </c>
      <c r="AG517" s="340" t="n"/>
      <c r="AH517" s="340" t="n"/>
      <c r="AI517" s="341" t="n"/>
    </row>
    <row r="518" ht="20.1" customHeight="1" s="335">
      <c r="A518" s="358" t="n"/>
      <c r="C518" s="339" t="n"/>
      <c r="D518" s="340" t="n"/>
      <c r="E518" s="341" t="n"/>
      <c r="F518" s="344" t="n"/>
      <c r="G518" s="344" t="n"/>
      <c r="H518" s="341" t="n"/>
      <c r="I518" s="339" t="n"/>
      <c r="J518" s="339" t="n"/>
      <c r="K518" s="340" t="n"/>
      <c r="L518" s="341" t="n"/>
      <c r="M518" s="339" t="n"/>
      <c r="N518" s="339" t="n"/>
      <c r="O518" s="340" t="n"/>
      <c r="P518" s="341" t="n"/>
      <c r="Q518" s="339" t="n"/>
      <c r="R518" s="339" t="n"/>
      <c r="S518" s="341" t="n"/>
      <c r="T518" s="346" t="n"/>
      <c r="U518" s="341" t="n"/>
      <c r="V518" s="339" t="n"/>
      <c r="W518" s="339" t="n"/>
      <c r="X518" s="339" t="n"/>
      <c r="Y518" s="339" t="n"/>
      <c r="Z518" s="340" t="n"/>
      <c r="AA518" s="340" t="n"/>
      <c r="AB518" s="341" t="n"/>
      <c r="AC518" s="339" t="n"/>
      <c r="AD518" s="339" t="n"/>
      <c r="AE518" s="339" t="n"/>
      <c r="AF518" s="345">
        <f>SUM(T512:U517)*17/2</f>
        <v/>
      </c>
      <c r="AG518" s="340" t="n"/>
      <c r="AH518" s="340" t="n"/>
      <c r="AI518" s="341" t="n"/>
    </row>
    <row r="519" ht="20.1" customHeight="1" s="335">
      <c r="A519" s="358" t="n"/>
      <c r="C519" s="339" t="n">
        <v>6</v>
      </c>
      <c r="D519" s="340" t="n"/>
      <c r="E519" s="341" t="n"/>
      <c r="F519" s="344" t="inlineStr">
        <is>
          <t>YANINE MARISEL FRANCO OVANDO</t>
        </is>
      </c>
      <c r="G519" s="344" t="inlineStr">
        <is>
          <t>CEDULAS DE IDENTIDAD</t>
        </is>
      </c>
      <c r="H519" s="341" t="n"/>
      <c r="I519" s="339" t="inlineStr">
        <is>
          <t>H5-P1</t>
        </is>
      </c>
      <c r="J519" s="339" t="n">
        <v>2608108</v>
      </c>
      <c r="K519" s="340" t="n"/>
      <c r="L519" s="341" t="n"/>
      <c r="M519" s="339" t="n">
        <v>2608136</v>
      </c>
      <c r="N519" s="339" t="n">
        <v>29</v>
      </c>
      <c r="O519" s="340" t="n"/>
      <c r="P519" s="341" t="n"/>
      <c r="Q519" s="339" t="n">
        <v>2608108</v>
      </c>
      <c r="R519" s="339" t="n">
        <v>2608136</v>
      </c>
      <c r="S519" s="341" t="n"/>
      <c r="T519" s="346" t="n">
        <v>29</v>
      </c>
      <c r="U519" s="341" t="n"/>
      <c r="V519" s="339" t="n"/>
      <c r="W519" s="339" t="n"/>
      <c r="X519" s="339" t="n"/>
      <c r="Y519" s="339" t="n"/>
      <c r="Z519" s="340" t="n"/>
      <c r="AA519" s="340" t="n"/>
      <c r="AB519" s="341" t="n"/>
      <c r="AC519" s="339" t="n"/>
      <c r="AD519" s="339" t="n"/>
      <c r="AE519" s="339" t="n"/>
      <c r="AF519" s="339" t="n">
        <v>29</v>
      </c>
      <c r="AG519" s="340" t="n"/>
      <c r="AH519" s="340" t="n"/>
      <c r="AI519" s="341" t="n"/>
    </row>
    <row r="520" ht="20.1" customHeight="1" s="335">
      <c r="A520" s="358" t="n"/>
      <c r="C520" s="339" t="n">
        <v>6</v>
      </c>
      <c r="D520" s="340" t="n"/>
      <c r="E520" s="341" t="n"/>
      <c r="F520" s="344" t="inlineStr">
        <is>
          <t>YANINE MARISEL FRANCO OVANDO</t>
        </is>
      </c>
      <c r="G520" s="344" t="inlineStr">
        <is>
          <t>CEDULAS DE IDENTIDAD</t>
        </is>
      </c>
      <c r="H520" s="341" t="n"/>
      <c r="I520" s="339" t="inlineStr">
        <is>
          <t>H5-P1</t>
        </is>
      </c>
      <c r="J520" s="339" t="n">
        <v>2608373</v>
      </c>
      <c r="K520" s="340" t="n"/>
      <c r="L520" s="341" t="n"/>
      <c r="M520" s="339" t="n">
        <v>2608384</v>
      </c>
      <c r="N520" s="339" t="n">
        <v>12</v>
      </c>
      <c r="O520" s="340" t="n"/>
      <c r="P520" s="341" t="n"/>
      <c r="Q520" s="339" t="n">
        <v>2608373</v>
      </c>
      <c r="R520" s="339" t="n">
        <v>2608384</v>
      </c>
      <c r="S520" s="341" t="n"/>
      <c r="T520" s="346" t="n">
        <v>12</v>
      </c>
      <c r="U520" s="341" t="n"/>
      <c r="V520" s="339" t="n"/>
      <c r="W520" s="339" t="n"/>
      <c r="X520" s="339" t="n"/>
      <c r="Y520" s="339" t="n"/>
      <c r="Z520" s="340" t="n"/>
      <c r="AA520" s="340" t="n"/>
      <c r="AB520" s="341" t="n"/>
      <c r="AC520" s="339" t="n"/>
      <c r="AD520" s="339" t="n"/>
      <c r="AE520" s="339" t="n"/>
      <c r="AF520" s="339" t="n">
        <v>12</v>
      </c>
      <c r="AG520" s="340" t="n"/>
      <c r="AH520" s="340" t="n"/>
      <c r="AI520" s="341" t="n"/>
    </row>
    <row r="521" ht="20.1" customHeight="1" s="335">
      <c r="A521" s="358" t="n"/>
      <c r="C521" s="339" t="n">
        <v>6</v>
      </c>
      <c r="D521" s="340" t="n"/>
      <c r="E521" s="341" t="n"/>
      <c r="F521" s="344" t="inlineStr">
        <is>
          <t>YANINE MARISEL FRANCO OVANDO</t>
        </is>
      </c>
      <c r="G521" s="344" t="inlineStr">
        <is>
          <t>CEDULAS DE IDENTIDAD</t>
        </is>
      </c>
      <c r="H521" s="341" t="n"/>
      <c r="I521" s="339" t="inlineStr">
        <is>
          <t>H5-P1</t>
        </is>
      </c>
      <c r="J521" s="339" t="n">
        <v>2608385</v>
      </c>
      <c r="K521" s="340" t="n"/>
      <c r="L521" s="341" t="n"/>
      <c r="M521" s="339" t="n">
        <v>2608412</v>
      </c>
      <c r="N521" s="339" t="n">
        <v>28</v>
      </c>
      <c r="O521" s="340" t="n"/>
      <c r="P521" s="341" t="n"/>
      <c r="Q521" s="339" t="n"/>
      <c r="R521" s="339" t="n"/>
      <c r="S521" s="341" t="n"/>
      <c r="T521" s="346" t="n"/>
      <c r="U521" s="341" t="n"/>
      <c r="V521" s="339" t="n"/>
      <c r="W521" s="339" t="n"/>
      <c r="X521" s="339" t="n"/>
      <c r="Y521" s="339" t="n"/>
      <c r="Z521" s="340" t="n"/>
      <c r="AA521" s="340" t="n"/>
      <c r="AB521" s="341" t="n"/>
      <c r="AC521" s="339" t="n">
        <v>2608385</v>
      </c>
      <c r="AD521" s="339" t="n">
        <v>2608412</v>
      </c>
      <c r="AE521" s="339" t="n">
        <v>28</v>
      </c>
      <c r="AF521" s="339" t="n">
        <v>28</v>
      </c>
      <c r="AG521" s="340" t="n"/>
      <c r="AH521" s="340" t="n"/>
      <c r="AI521" s="341" t="n"/>
    </row>
    <row r="522" ht="20.1" customHeight="1" s="335">
      <c r="A522" s="358" t="n"/>
      <c r="C522" s="339" t="n">
        <v>6</v>
      </c>
      <c r="D522" s="340" t="n"/>
      <c r="E522" s="341" t="n"/>
      <c r="F522" s="344" t="inlineStr">
        <is>
          <t>YANINE MARISEL FRANCO OVANDO</t>
        </is>
      </c>
      <c r="G522" s="344" t="inlineStr">
        <is>
          <t>LAMINAS PLASTICAS TIPO FUNDA -POUCHE</t>
        </is>
      </c>
      <c r="H522" s="341" t="n"/>
      <c r="I522" s="339" t="inlineStr">
        <is>
          <t>H5-P1</t>
        </is>
      </c>
      <c r="J522" s="339" t="n">
        <v>648834</v>
      </c>
      <c r="K522" s="340" t="n"/>
      <c r="L522" s="341" t="n"/>
      <c r="M522" s="339" t="n">
        <v>648863</v>
      </c>
      <c r="N522" s="339" t="n">
        <v>30</v>
      </c>
      <c r="O522" s="340" t="n"/>
      <c r="P522" s="341" t="n"/>
      <c r="Q522" s="339" t="n">
        <v>648834</v>
      </c>
      <c r="R522" s="339" t="n">
        <v>648863</v>
      </c>
      <c r="S522" s="341" t="n"/>
      <c r="T522" s="346" t="n">
        <v>30</v>
      </c>
      <c r="U522" s="341" t="n"/>
      <c r="V522" s="339" t="n"/>
      <c r="W522" s="339" t="n"/>
      <c r="X522" s="339" t="n"/>
      <c r="Y522" s="339" t="n"/>
      <c r="Z522" s="340" t="n"/>
      <c r="AA522" s="340" t="n"/>
      <c r="AB522" s="341" t="n"/>
      <c r="AC522" s="339" t="n"/>
      <c r="AD522" s="339" t="n"/>
      <c r="AE522" s="339" t="n"/>
      <c r="AF522" s="339" t="n">
        <v>30</v>
      </c>
      <c r="AG522" s="340" t="n"/>
      <c r="AH522" s="340" t="n"/>
      <c r="AI522" s="341" t="n"/>
    </row>
    <row r="523" ht="20.1" customHeight="1" s="335">
      <c r="A523" s="358" t="n"/>
      <c r="C523" s="339" t="n">
        <v>6</v>
      </c>
      <c r="D523" s="340" t="n"/>
      <c r="E523" s="341" t="n"/>
      <c r="F523" s="344" t="inlineStr">
        <is>
          <t>YANINE MARISEL FRANCO OVANDO</t>
        </is>
      </c>
      <c r="G523" s="344" t="inlineStr">
        <is>
          <t>LAMINAS PLASTICAS TIPO FUNDA -POUCHE</t>
        </is>
      </c>
      <c r="H523" s="341" t="n"/>
      <c r="I523" s="339" t="inlineStr">
        <is>
          <t>H5-P1</t>
        </is>
      </c>
      <c r="J523" s="339" t="n">
        <v>649100</v>
      </c>
      <c r="K523" s="340" t="n"/>
      <c r="L523" s="341" t="n"/>
      <c r="M523" s="339" t="n">
        <v>649110</v>
      </c>
      <c r="N523" s="339" t="n">
        <v>11</v>
      </c>
      <c r="O523" s="340" t="n"/>
      <c r="P523" s="341" t="n"/>
      <c r="Q523" s="339" t="n">
        <v>649100</v>
      </c>
      <c r="R523" s="339" t="n">
        <v>649110</v>
      </c>
      <c r="S523" s="341" t="n"/>
      <c r="T523" s="346" t="n">
        <v>11</v>
      </c>
      <c r="U523" s="341" t="n"/>
      <c r="V523" s="339" t="n"/>
      <c r="W523" s="339" t="n"/>
      <c r="X523" s="339" t="n"/>
      <c r="Y523" s="339" t="n"/>
      <c r="Z523" s="340" t="n"/>
      <c r="AA523" s="340" t="n"/>
      <c r="AB523" s="341" t="n"/>
      <c r="AC523" s="339" t="n"/>
      <c r="AD523" s="339" t="n"/>
      <c r="AE523" s="339" t="n"/>
      <c r="AF523" s="339" t="n">
        <v>11</v>
      </c>
      <c r="AG523" s="340" t="n"/>
      <c r="AH523" s="340" t="n"/>
      <c r="AI523" s="341" t="n"/>
    </row>
    <row r="524" ht="20.1" customHeight="1" s="335">
      <c r="A524" s="358" t="n"/>
      <c r="C524" s="339" t="n">
        <v>6</v>
      </c>
      <c r="D524" s="340" t="n"/>
      <c r="E524" s="341" t="n"/>
      <c r="F524" s="344" t="inlineStr">
        <is>
          <t>YANINE MARISEL FRANCO OVANDO</t>
        </is>
      </c>
      <c r="G524" s="344" t="inlineStr">
        <is>
          <t>LAMINAS PLASTICAS TIPO FUNDA -POUCHE</t>
        </is>
      </c>
      <c r="H524" s="341" t="n"/>
      <c r="I524" s="339" t="inlineStr">
        <is>
          <t>H5-P1</t>
        </is>
      </c>
      <c r="J524" s="339" t="n">
        <v>649111</v>
      </c>
      <c r="K524" s="340" t="n"/>
      <c r="L524" s="341" t="n"/>
      <c r="M524" s="339" t="n">
        <v>649138</v>
      </c>
      <c r="N524" s="339" t="n">
        <v>28</v>
      </c>
      <c r="O524" s="340" t="n"/>
      <c r="P524" s="341" t="n"/>
      <c r="Q524" s="339" t="n"/>
      <c r="R524" s="339" t="n"/>
      <c r="S524" s="341" t="n"/>
      <c r="T524" s="346" t="n"/>
      <c r="U524" s="341" t="n"/>
      <c r="V524" s="339" t="n"/>
      <c r="W524" s="339" t="n"/>
      <c r="X524" s="339" t="n"/>
      <c r="Y524" s="339" t="n"/>
      <c r="Z524" s="340" t="n"/>
      <c r="AA524" s="340" t="n"/>
      <c r="AB524" s="341" t="n"/>
      <c r="AC524" s="339" t="n">
        <v>649111</v>
      </c>
      <c r="AD524" s="339" t="n">
        <v>649138</v>
      </c>
      <c r="AE524" s="339" t="n">
        <v>28</v>
      </c>
      <c r="AF524" s="339" t="n">
        <v>28</v>
      </c>
      <c r="AG524" s="340" t="n"/>
      <c r="AH524" s="340" t="n"/>
      <c r="AI524" s="341" t="n"/>
    </row>
    <row r="525" ht="20.1" customHeight="1" s="335">
      <c r="A525" s="359" t="n"/>
      <c r="C525" s="339" t="n"/>
      <c r="D525" s="340" t="n"/>
      <c r="E525" s="341" t="n"/>
      <c r="F525" s="344" t="n"/>
      <c r="G525" s="344" t="n"/>
      <c r="H525" s="341" t="n"/>
      <c r="I525" s="339" t="n"/>
      <c r="J525" s="339" t="n"/>
      <c r="K525" s="340" t="n"/>
      <c r="L525" s="341" t="n"/>
      <c r="M525" s="339" t="n"/>
      <c r="N525" s="339" t="n"/>
      <c r="O525" s="340" t="n"/>
      <c r="P525" s="341" t="n"/>
      <c r="Q525" s="339" t="n"/>
      <c r="R525" s="339" t="n"/>
      <c r="S525" s="341" t="n"/>
      <c r="T525" s="346" t="n"/>
      <c r="U525" s="341" t="n"/>
      <c r="V525" s="339" t="n"/>
      <c r="W525" s="339" t="n"/>
      <c r="X525" s="339" t="n"/>
      <c r="Y525" s="339" t="n"/>
      <c r="Z525" s="340" t="n"/>
      <c r="AA525" s="340" t="n"/>
      <c r="AB525" s="341" t="n"/>
      <c r="AC525" s="339" t="n"/>
      <c r="AD525" s="339" t="n"/>
      <c r="AE525" s="339" t="n"/>
      <c r="AF525" s="345">
        <f>SUM(T519:U524)*17/2</f>
        <v/>
      </c>
      <c r="AG525" s="340" t="n"/>
      <c r="AH525" s="340" t="n"/>
      <c r="AI525" s="341" t="n"/>
    </row>
    <row r="526" ht="15" customHeight="1" s="335">
      <c r="A526" s="357" t="n"/>
      <c r="C526" s="380" t="inlineStr">
        <is>
          <t>Total entregado:</t>
        </is>
      </c>
      <c r="D526" s="340" t="n"/>
      <c r="E526" s="340" t="n"/>
      <c r="F526" s="340" t="n"/>
      <c r="G526" s="340" t="n"/>
      <c r="H526" s="340" t="n"/>
      <c r="I526" s="340" t="n"/>
      <c r="J526" s="340" t="n"/>
      <c r="K526" s="340" t="n"/>
      <c r="L526" s="340" t="n"/>
      <c r="M526" s="341" t="n"/>
      <c r="N526" s="351">
        <f>SUM(N481:P525,N430:P479,N374:P428,N331:P372,N265:P329,N216:P263,N176:P214,N133:P174,N78:P131,N18:P76)</f>
        <v/>
      </c>
      <c r="O526" s="340" t="n"/>
      <c r="P526" s="341" t="n"/>
      <c r="Q526" s="356" t="inlineStr">
        <is>
          <t>Total emitido:</t>
        </is>
      </c>
      <c r="R526" s="340" t="n"/>
      <c r="S526" s="341" t="n"/>
      <c r="T526" s="347">
        <f>SUM(T481:U524,T430:U479,T374:U428,T331:U372,T265:U329,T216:U263,T176:U214,T133:U174,T78:U131,T18:U76)</f>
        <v/>
      </c>
      <c r="U526" s="341" t="n"/>
      <c r="V526" s="356" t="inlineStr">
        <is>
          <t>Total anulado:</t>
        </is>
      </c>
      <c r="W526" s="341" t="n"/>
      <c r="X526" s="351">
        <f>SUM(X481:X525,X430:X479,X374:X428,X331:X372,X265:X329,X216:X263,X176:X214,X133:X174,X78:X131,X18:X76)</f>
        <v/>
      </c>
      <c r="Y526" s="380" t="inlineStr">
        <is>
          <t>Total devuelto:</t>
        </is>
      </c>
      <c r="Z526" s="340" t="n"/>
      <c r="AA526" s="340" t="n"/>
      <c r="AB526" s="340" t="n"/>
      <c r="AC526" s="340" t="n"/>
      <c r="AD526" s="341" t="n"/>
      <c r="AE526" s="351">
        <f>SUM(AE481:AE525,AE430:AE479,AE374:AE428,AE331:AE372,AE265:AE329,AE216:AE263,AE176:AE214,AE133:AE174,AE78:AE131,AE18:AE76)</f>
        <v/>
      </c>
      <c r="AF526" s="378">
        <f>SUM(AF519:AI524,AF512:AI517,AF503:AI510,AF496:AI501,AF487:AI494,AF481:AI485,AF471:AI478,AF464:AI469,AF455:AI462,AF448:AI453,AF443:AI446,AF430:AI441,AF420:AI427,AF411:AI418,AF404:AI409,AF386:AI402,AF374:AI384,AF366:AI371,AF354:AI364,AF347:AI352,AF340:AI345,AF331:AI338,AF318:AI328,AF306:AI316,AF301:AI304,AF290:AI299,AF276:AI288,AF265:AI274,AF253:AI262,AF246:AI251,AF241:AI244,AF234:AI239,AF221:AI232,AF216:AI219,AF206:AI213,AF199:AI204,AF194:AI197,AF185:AI192,AF176:AI183,AF166:AI173,AF156:AI164,AF146:AI154,AF139:AI144,AF133:AI137,AF123:AI130,AF113:AI121,AF104:AI111,AF97:AI102,AF88:AI95,AF78:AI86,AF68:AI75,AF61:AI66,AF54:AI59,AF49:AI52,AF40:AI47,AF31:AI38,AF18:AI29)</f>
        <v/>
      </c>
      <c r="AG526" s="340" t="n"/>
      <c r="AH526" s="340" t="n"/>
      <c r="AI526" s="341" t="n"/>
    </row>
    <row r="527" ht="15" customHeight="1" s="335">
      <c r="A527" s="357" t="n"/>
      <c r="C527" s="381" t="inlineStr">
        <is>
          <t>TOTAL BOLETAS DE DEPOSITO BANCARIO</t>
        </is>
      </c>
      <c r="D527" s="354" t="n"/>
      <c r="E527" s="354" t="n"/>
      <c r="F527" s="354" t="n"/>
      <c r="G527" s="354" t="n"/>
      <c r="H527" s="354" t="n"/>
      <c r="I527" s="354" t="n"/>
      <c r="J527" s="354" t="n"/>
      <c r="K527" s="354" t="n"/>
      <c r="L527" s="354" t="n"/>
      <c r="M527" s="354" t="n"/>
      <c r="N527" s="354" t="n"/>
      <c r="O527" s="354" t="n"/>
      <c r="P527" s="354" t="n"/>
      <c r="Q527" s="355" t="n"/>
      <c r="R527" s="353">
        <f>T526/2</f>
        <v/>
      </c>
      <c r="S527" s="354" t="n"/>
      <c r="T527" s="354" t="n"/>
      <c r="U527" s="355" t="n"/>
      <c r="V527" s="348" t="n"/>
      <c r="W527" s="343" t="n"/>
      <c r="X527" s="343" t="n"/>
      <c r="Y527" s="343" t="n"/>
      <c r="Z527" s="343" t="n"/>
      <c r="AA527" s="343" t="n"/>
      <c r="AB527" s="343" t="n"/>
      <c r="AC527" s="343" t="n"/>
      <c r="AD527" s="343" t="n"/>
      <c r="AE527" s="343" t="n"/>
      <c r="AF527" s="343" t="n"/>
      <c r="AG527" s="343" t="n"/>
      <c r="AH527" s="343" t="n"/>
      <c r="AI527" s="343" t="n"/>
    </row>
    <row r="528" hidden="1" ht="409.6" customHeight="1" s="335"/>
    <row r="529" ht="8.65" customHeight="1" s="335"/>
    <row r="530" ht="16.7" customHeight="1" s="335">
      <c r="G530" s="152" t="n"/>
      <c r="H530" s="349" t="inlineStr">
        <is>
          <t>ELABORADO POR:</t>
        </is>
      </c>
      <c r="I530" s="340" t="n"/>
      <c r="J530" s="340" t="n"/>
      <c r="K530" s="340" t="n"/>
      <c r="L530" s="340" t="n"/>
      <c r="M530" s="340" t="n"/>
      <c r="N530" s="340" t="n"/>
      <c r="O530" s="340" t="n"/>
      <c r="P530" s="340" t="n"/>
      <c r="Q530" s="340" t="n"/>
      <c r="R530" s="341" t="n"/>
      <c r="S530" s="349" t="inlineStr">
        <is>
          <t>APROBADO POR (Inmediato superior):</t>
        </is>
      </c>
      <c r="T530" s="340" t="n"/>
      <c r="U530" s="340" t="n"/>
      <c r="V530" s="340" t="n"/>
      <c r="W530" s="340" t="n"/>
      <c r="X530" s="340" t="n"/>
      <c r="Y530" s="340" t="n"/>
      <c r="Z530" s="341" t="n"/>
    </row>
    <row r="531" ht="63.2" customHeight="1" s="335">
      <c r="G531" s="152" t="n"/>
      <c r="H531" s="363" t="n"/>
      <c r="I531" s="364" t="n"/>
      <c r="J531" s="364" t="n"/>
      <c r="K531" s="364" t="n"/>
      <c r="L531" s="364" t="n"/>
      <c r="M531" s="364" t="n"/>
      <c r="N531" s="364" t="n"/>
      <c r="O531" s="364" t="n"/>
      <c r="P531" s="364" t="n"/>
      <c r="Q531" s="364" t="n"/>
      <c r="R531" s="365" t="n"/>
      <c r="S531" s="363" t="n"/>
      <c r="T531" s="364" t="n"/>
      <c r="U531" s="364" t="n"/>
      <c r="V531" s="364" t="n"/>
      <c r="W531" s="364" t="n"/>
      <c r="X531" s="364" t="n"/>
      <c r="Y531" s="364" t="n"/>
      <c r="Z531" s="365" t="n"/>
    </row>
    <row r="532">
      <c r="G532" s="152" t="n"/>
      <c r="H532" s="366" t="n"/>
      <c r="I532" s="343" t="n"/>
      <c r="J532" s="343" t="n"/>
      <c r="K532" s="343" t="n"/>
      <c r="L532" s="343" t="n"/>
      <c r="M532" s="343" t="n"/>
      <c r="N532" s="343" t="n"/>
      <c r="O532" s="343" t="n"/>
      <c r="P532" s="343" t="n"/>
      <c r="Q532" s="343" t="n"/>
      <c r="R532" s="367" t="n"/>
      <c r="S532" s="366" t="n"/>
      <c r="T532" s="343" t="n"/>
      <c r="U532" s="343" t="n"/>
      <c r="V532" s="343" t="n"/>
      <c r="W532" s="343" t="n"/>
      <c r="X532" s="343" t="n"/>
      <c r="Y532" s="343" t="n"/>
      <c r="Z532" s="367" t="n"/>
    </row>
    <row r="533">
      <c r="G533" s="152" t="n"/>
      <c r="H533" s="366" t="n"/>
      <c r="I533" s="343" t="n"/>
      <c r="J533" s="343" t="n"/>
      <c r="K533" s="343" t="n"/>
      <c r="L533" s="343" t="n"/>
      <c r="M533" s="343" t="n"/>
      <c r="N533" s="343" t="n"/>
      <c r="O533" s="343" t="n"/>
      <c r="P533" s="343" t="n"/>
      <c r="Q533" s="343" t="n"/>
      <c r="R533" s="367" t="n"/>
      <c r="S533" s="366" t="n"/>
      <c r="T533" s="343" t="n"/>
      <c r="U533" s="343" t="n"/>
      <c r="V533" s="343" t="n"/>
      <c r="W533" s="343" t="n"/>
      <c r="X533" s="343" t="n"/>
      <c r="Y533" s="343" t="n"/>
      <c r="Z533" s="367" t="n"/>
    </row>
    <row r="534">
      <c r="G534" s="152" t="n"/>
      <c r="H534" s="366" t="n"/>
      <c r="I534" s="343" t="n"/>
      <c r="J534" s="343" t="n"/>
      <c r="K534" s="343" t="n"/>
      <c r="L534" s="343" t="n"/>
      <c r="M534" s="343" t="n"/>
      <c r="N534" s="343" t="n"/>
      <c r="O534" s="343" t="n"/>
      <c r="P534" s="343" t="n"/>
      <c r="Q534" s="343" t="n"/>
      <c r="R534" s="367" t="n"/>
      <c r="S534" s="366" t="n"/>
      <c r="T534" s="343" t="n"/>
      <c r="U534" s="343" t="n"/>
      <c r="V534" s="343" t="n"/>
      <c r="W534" s="343" t="n"/>
      <c r="X534" s="343" t="n"/>
      <c r="Y534" s="343" t="n"/>
      <c r="Z534" s="367" t="n"/>
    </row>
    <row r="535">
      <c r="G535" s="152" t="n"/>
      <c r="H535" s="368" t="n"/>
      <c r="I535" s="369" t="n"/>
      <c r="J535" s="369" t="n"/>
      <c r="K535" s="369" t="n"/>
      <c r="L535" s="369" t="n"/>
      <c r="M535" s="369" t="n"/>
      <c r="N535" s="369" t="n"/>
      <c r="O535" s="369" t="n"/>
      <c r="P535" s="369" t="n"/>
      <c r="Q535" s="369" t="n"/>
      <c r="R535" s="370" t="n"/>
      <c r="S535" s="368" t="n"/>
      <c r="T535" s="369" t="n"/>
      <c r="U535" s="369" t="n"/>
      <c r="V535" s="369" t="n"/>
      <c r="W535" s="369" t="n"/>
      <c r="X535" s="369" t="n"/>
      <c r="Y535" s="369" t="n"/>
      <c r="Z535" s="370" t="n"/>
    </row>
  </sheetData>
  <mergeCells count="4063">
    <mergeCell ref="N189:P189"/>
    <mergeCell ref="J455:L455"/>
    <mergeCell ref="J151:L151"/>
    <mergeCell ref="O8:AF9"/>
    <mergeCell ref="C321:E321"/>
    <mergeCell ref="R138:S138"/>
    <mergeCell ref="Y254:AB254"/>
    <mergeCell ref="R430:S430"/>
    <mergeCell ref="AF113:AI113"/>
    <mergeCell ref="Y248:AB248"/>
    <mergeCell ref="C192:E192"/>
    <mergeCell ref="J482:L482"/>
    <mergeCell ref="R438:S438"/>
    <mergeCell ref="T196:U196"/>
    <mergeCell ref="AF140:AI140"/>
    <mergeCell ref="N190:P190"/>
    <mergeCell ref="AF115:AI115"/>
    <mergeCell ref="AF438:AI438"/>
    <mergeCell ref="J296:L296"/>
    <mergeCell ref="T318:U318"/>
    <mergeCell ref="T354:U354"/>
    <mergeCell ref="C194:E194"/>
    <mergeCell ref="C492:E492"/>
    <mergeCell ref="N304:P304"/>
    <mergeCell ref="R133:S133"/>
    <mergeCell ref="G137:H137"/>
    <mergeCell ref="T198:U198"/>
    <mergeCell ref="J50:L50"/>
    <mergeCell ref="T347:U347"/>
    <mergeCell ref="J298:L298"/>
    <mergeCell ref="T320:U320"/>
    <mergeCell ref="N490:P490"/>
    <mergeCell ref="AF440:AI440"/>
    <mergeCell ref="R135:S135"/>
    <mergeCell ref="AF141:AI141"/>
    <mergeCell ref="R433:S433"/>
    <mergeCell ref="T191:U191"/>
    <mergeCell ref="G139:H139"/>
    <mergeCell ref="T51:U51"/>
    <mergeCell ref="J52:L52"/>
    <mergeCell ref="Y422:AB422"/>
    <mergeCell ref="G489:H489"/>
    <mergeCell ref="T349:U349"/>
    <mergeCell ref="J350:L350"/>
    <mergeCell ref="J508:L508"/>
    <mergeCell ref="J386:L386"/>
    <mergeCell ref="C34:E34"/>
    <mergeCell ref="N331:P331"/>
    <mergeCell ref="Y424:AB424"/>
    <mergeCell ref="G168:H168"/>
    <mergeCell ref="J81:L81"/>
    <mergeCell ref="G491:H491"/>
    <mergeCell ref="J352:L352"/>
    <mergeCell ref="N32:P32"/>
    <mergeCell ref="Y178:AB178"/>
    <mergeCell ref="Y292:AB292"/>
    <mergeCell ref="J381:L381"/>
    <mergeCell ref="G522:H522"/>
    <mergeCell ref="R309:S309"/>
    <mergeCell ref="T67:U67"/>
    <mergeCell ref="T338:U338"/>
    <mergeCell ref="AF282:AI282"/>
    <mergeCell ref="N332:P332"/>
    <mergeCell ref="R186:S186"/>
    <mergeCell ref="G59:H59"/>
    <mergeCell ref="C205:E205"/>
    <mergeCell ref="J226:L226"/>
    <mergeCell ref="T496:U496"/>
    <mergeCell ref="Y478:AB478"/>
    <mergeCell ref="R275:S275"/>
    <mergeCell ref="T33:U33"/>
    <mergeCell ref="C118:E118"/>
    <mergeCell ref="R153:S153"/>
    <mergeCell ref="AF159:AI159"/>
    <mergeCell ref="AF153:AI153"/>
    <mergeCell ref="C238:E238"/>
    <mergeCell ref="J70:L70"/>
    <mergeCell ref="G67:H67"/>
    <mergeCell ref="T367:U367"/>
    <mergeCell ref="G61:H61"/>
    <mergeCell ref="R486:S486"/>
    <mergeCell ref="C232:E232"/>
    <mergeCell ref="G359:H359"/>
    <mergeCell ref="R146:S146"/>
    <mergeCell ref="G219:H219"/>
    <mergeCell ref="G517:H517"/>
    <mergeCell ref="R304:S304"/>
    <mergeCell ref="T35:U35"/>
    <mergeCell ref="T333:U333"/>
    <mergeCell ref="J63:L63"/>
    <mergeCell ref="AF283:AI283"/>
    <mergeCell ref="J221:L221"/>
    <mergeCell ref="T252:U252"/>
    <mergeCell ref="G519:H519"/>
    <mergeCell ref="Y196:AB196"/>
    <mergeCell ref="C233:E233"/>
    <mergeCell ref="G62:H62"/>
    <mergeCell ref="Y318:AB318"/>
    <mergeCell ref="J223:L223"/>
    <mergeCell ref="Y347:AB347"/>
    <mergeCell ref="AF179:AI179"/>
    <mergeCell ref="N254:P254"/>
    <mergeCell ref="C258:E258"/>
    <mergeCell ref="N45:P45"/>
    <mergeCell ref="J523:L523"/>
    <mergeCell ref="N343:P343"/>
    <mergeCell ref="Y191:AB191"/>
    <mergeCell ref="AF212:AI212"/>
    <mergeCell ref="G201:H201"/>
    <mergeCell ref="J368:L368"/>
    <mergeCell ref="AF510:AI510"/>
    <mergeCell ref="Y349:AB349"/>
    <mergeCell ref="AF187:AI187"/>
    <mergeCell ref="N256:P256"/>
    <mergeCell ref="C266:E266"/>
    <mergeCell ref="AF485:AI485"/>
    <mergeCell ref="Y51:AB51"/>
    <mergeCell ref="C260:E260"/>
    <mergeCell ref="N47:P47"/>
    <mergeCell ref="N345:P345"/>
    <mergeCell ref="R199:S199"/>
    <mergeCell ref="AF214:AI214"/>
    <mergeCell ref="G203:H203"/>
    <mergeCell ref="G230:H230"/>
    <mergeCell ref="AF512:AI512"/>
    <mergeCell ref="C259:E259"/>
    <mergeCell ref="G361:H361"/>
    <mergeCell ref="J127:L127"/>
    <mergeCell ref="T263:U263"/>
    <mergeCell ref="N401:P401"/>
    <mergeCell ref="J241:L241"/>
    <mergeCell ref="G238:H238"/>
    <mergeCell ref="G232:H232"/>
    <mergeCell ref="C261:E261"/>
    <mergeCell ref="T134:U134"/>
    <mergeCell ref="T265:U265"/>
    <mergeCell ref="Y33:AB33"/>
    <mergeCell ref="J147:L147"/>
    <mergeCell ref="J451:L451"/>
    <mergeCell ref="Y367:AB367"/>
    <mergeCell ref="Y244:AB244"/>
    <mergeCell ref="C400:E400"/>
    <mergeCell ref="AF240:AI240"/>
    <mergeCell ref="Y333:AB333"/>
    <mergeCell ref="N398:P398"/>
    <mergeCell ref="R227:S227"/>
    <mergeCell ref="AF233:AI233"/>
    <mergeCell ref="Y273:AB273"/>
    <mergeCell ref="C190:E190"/>
    <mergeCell ref="AF225:AI225"/>
    <mergeCell ref="N269:P269"/>
    <mergeCell ref="T439:U439"/>
    <mergeCell ref="G133:H133"/>
    <mergeCell ref="J163:L163"/>
    <mergeCell ref="T291:U291"/>
    <mergeCell ref="AF235:AI235"/>
    <mergeCell ref="J294:L294"/>
    <mergeCell ref="C490:E490"/>
    <mergeCell ref="AF227:AI227"/>
    <mergeCell ref="AF525:AI525"/>
    <mergeCell ref="J171:L171"/>
    <mergeCell ref="G135:H135"/>
    <mergeCell ref="J165:L165"/>
    <mergeCell ref="T293:U293"/>
    <mergeCell ref="G433:H433"/>
    <mergeCell ref="C185:E185"/>
    <mergeCell ref="N414:P414"/>
    <mergeCell ref="Y420:AB420"/>
    <mergeCell ref="J289:L289"/>
    <mergeCell ref="G164:H164"/>
    <mergeCell ref="G217:H217"/>
    <mergeCell ref="N416:P416"/>
    <mergeCell ref="AF251:AI251"/>
    <mergeCell ref="J166:L166"/>
    <mergeCell ref="R403:S403"/>
    <mergeCell ref="N295:P295"/>
    <mergeCell ref="N117:P117"/>
    <mergeCell ref="Y263:AB263"/>
    <mergeCell ref="AF253:AI253"/>
    <mergeCell ref="N328:P328"/>
    <mergeCell ref="C201:E201"/>
    <mergeCell ref="Y293:AB293"/>
    <mergeCell ref="Y415:AB415"/>
    <mergeCell ref="C332:E332"/>
    <mergeCell ref="J191:L191"/>
    <mergeCell ref="R271:S271"/>
    <mergeCell ref="R246:S246"/>
    <mergeCell ref="N417:P417"/>
    <mergeCell ref="I215:AI215"/>
    <mergeCell ref="T65:U65"/>
    <mergeCell ref="C27:E27"/>
    <mergeCell ref="C203:E203"/>
    <mergeCell ref="J497:L497"/>
    <mergeCell ref="C361:E361"/>
    <mergeCell ref="G190:H190"/>
    <mergeCell ref="G146:H146"/>
    <mergeCell ref="T329:U329"/>
    <mergeCell ref="AF248:AI248"/>
    <mergeCell ref="N442:P442"/>
    <mergeCell ref="G304:H304"/>
    <mergeCell ref="T365:U365"/>
    <mergeCell ref="J192:L192"/>
    <mergeCell ref="C327:E327"/>
    <mergeCell ref="G515:H515"/>
    <mergeCell ref="R302:S302"/>
    <mergeCell ref="G490:H490"/>
    <mergeCell ref="J219:L219"/>
    <mergeCell ref="J194:L194"/>
    <mergeCell ref="Y319:AB319"/>
    <mergeCell ref="J492:L492"/>
    <mergeCell ref="AF152:AI152"/>
    <mergeCell ref="R414:S414"/>
    <mergeCell ref="Y20:AB20"/>
    <mergeCell ref="Y291:AB291"/>
    <mergeCell ref="N41:P41"/>
    <mergeCell ref="J519:L519"/>
    <mergeCell ref="N16:P16"/>
    <mergeCell ref="C45:E45"/>
    <mergeCell ref="C343:E343"/>
    <mergeCell ref="AF183:AI183"/>
    <mergeCell ref="N51:P51"/>
    <mergeCell ref="Y22:AB22"/>
    <mergeCell ref="AF177:AI177"/>
    <mergeCell ref="Y320:AB320"/>
    <mergeCell ref="C501:E501"/>
    <mergeCell ref="AF475:AI475"/>
    <mergeCell ref="Y314:AB314"/>
    <mergeCell ref="T391:U391"/>
    <mergeCell ref="J333:L333"/>
    <mergeCell ref="N43:P43"/>
    <mergeCell ref="N341:P341"/>
    <mergeCell ref="R170:S170"/>
    <mergeCell ref="C47:E47"/>
    <mergeCell ref="C345:E345"/>
    <mergeCell ref="AF185:AI185"/>
    <mergeCell ref="R328:S328"/>
    <mergeCell ref="R284:S284"/>
    <mergeCell ref="AF483:AI483"/>
    <mergeCell ref="J245:L245"/>
    <mergeCell ref="C40:E40"/>
    <mergeCell ref="R172:S172"/>
    <mergeCell ref="T234:U234"/>
    <mergeCell ref="AF178:AI178"/>
    <mergeCell ref="Y459:AB459"/>
    <mergeCell ref="T392:U392"/>
    <mergeCell ref="G228:H228"/>
    <mergeCell ref="C257:E257"/>
    <mergeCell ref="T386:U386"/>
    <mergeCell ref="N67:P67"/>
    <mergeCell ref="J205:L205"/>
    <mergeCell ref="C71:E71"/>
    <mergeCell ref="Y461:AB461"/>
    <mergeCell ref="J118:L118"/>
    <mergeCell ref="N69:P69"/>
    <mergeCell ref="N367:P367"/>
    <mergeCell ref="C429:H429"/>
    <mergeCell ref="Q526:S526"/>
    <mergeCell ref="C371:E371"/>
    <mergeCell ref="Y58:AB58"/>
    <mergeCell ref="R346:S346"/>
    <mergeCell ref="T104:U104"/>
    <mergeCell ref="N369:P369"/>
    <mergeCell ref="G231:H231"/>
    <mergeCell ref="J263:L263"/>
    <mergeCell ref="R41:S41"/>
    <mergeCell ref="T70:U70"/>
    <mergeCell ref="AF196:AI196"/>
    <mergeCell ref="AF318:AI318"/>
    <mergeCell ref="Y358:AB358"/>
    <mergeCell ref="AF354:AI354"/>
    <mergeCell ref="C275:E275"/>
    <mergeCell ref="T404:U404"/>
    <mergeCell ref="AF348:AI348"/>
    <mergeCell ref="AF231:AI231"/>
    <mergeCell ref="R252:S252"/>
    <mergeCell ref="C427:E427"/>
    <mergeCell ref="G256:H256"/>
    <mergeCell ref="R43:S43"/>
    <mergeCell ref="T105:U105"/>
    <mergeCell ref="T376:U376"/>
    <mergeCell ref="R341:S341"/>
    <mergeCell ref="T99:U99"/>
    <mergeCell ref="AF356:AI356"/>
    <mergeCell ref="Y389:AB389"/>
    <mergeCell ref="J258:L258"/>
    <mergeCell ref="T316:U316"/>
    <mergeCell ref="N209:P209"/>
    <mergeCell ref="T107:U107"/>
    <mergeCell ref="G247:H247"/>
    <mergeCell ref="Y84:AB84"/>
    <mergeCell ref="T405:U405"/>
    <mergeCell ref="C270:E270"/>
    <mergeCell ref="T101:U101"/>
    <mergeCell ref="J260:L260"/>
    <mergeCell ref="G257:H257"/>
    <mergeCell ref="Y86:AB86"/>
    <mergeCell ref="R399:S399"/>
    <mergeCell ref="Y384:AB384"/>
    <mergeCell ref="G272:H272"/>
    <mergeCell ref="AF38:AI38"/>
    <mergeCell ref="R59:S59"/>
    <mergeCell ref="A17:A76"/>
    <mergeCell ref="C295:E295"/>
    <mergeCell ref="N82:P82"/>
    <mergeCell ref="R488:S488"/>
    <mergeCell ref="C409:E409"/>
    <mergeCell ref="R25:S25"/>
    <mergeCell ref="J405:L405"/>
    <mergeCell ref="A215:A263"/>
    <mergeCell ref="Y386:AB386"/>
    <mergeCell ref="N293:P293"/>
    <mergeCell ref="R359:S359"/>
    <mergeCell ref="AF338:AI338"/>
    <mergeCell ref="R242:S242"/>
    <mergeCell ref="N413:P413"/>
    <mergeCell ref="R236:S236"/>
    <mergeCell ref="R394:S394"/>
    <mergeCell ref="AF33:AI33"/>
    <mergeCell ref="C296:E296"/>
    <mergeCell ref="J434:L434"/>
    <mergeCell ref="G398:H398"/>
    <mergeCell ref="T300:U300"/>
    <mergeCell ref="G275:H275"/>
    <mergeCell ref="T458:U458"/>
    <mergeCell ref="G269:H269"/>
    <mergeCell ref="C298:E298"/>
    <mergeCell ref="C323:E323"/>
    <mergeCell ref="T336:U336"/>
    <mergeCell ref="AF333:AI333"/>
    <mergeCell ref="J188:L188"/>
    <mergeCell ref="T31:U31"/>
    <mergeCell ref="N440:P440"/>
    <mergeCell ref="G302:H302"/>
    <mergeCell ref="J190:L190"/>
    <mergeCell ref="J488:L488"/>
    <mergeCell ref="N141:P141"/>
    <mergeCell ref="N439:P439"/>
    <mergeCell ref="Y404:AB404"/>
    <mergeCell ref="T331:U331"/>
    <mergeCell ref="N469:P469"/>
    <mergeCell ref="Y105:AB105"/>
    <mergeCell ref="Y99:AB99"/>
    <mergeCell ref="N143:P143"/>
    <mergeCell ref="Y397:AB397"/>
    <mergeCell ref="N441:P441"/>
    <mergeCell ref="AF418:AI418"/>
    <mergeCell ref="R412:S412"/>
    <mergeCell ref="N435:P435"/>
    <mergeCell ref="C16:E16"/>
    <mergeCell ref="Y316:AB316"/>
    <mergeCell ref="Y310:AB310"/>
    <mergeCell ref="C466:E466"/>
    <mergeCell ref="AF306:AI306"/>
    <mergeCell ref="N136:P136"/>
    <mergeCell ref="AF262:AI262"/>
    <mergeCell ref="Y101:AB101"/>
    <mergeCell ref="N312:P312"/>
    <mergeCell ref="AF122:AI122"/>
    <mergeCell ref="T476:U476"/>
    <mergeCell ref="AF420:AI420"/>
    <mergeCell ref="N470:P470"/>
    <mergeCell ref="R255:S255"/>
    <mergeCell ref="R293:S293"/>
    <mergeCell ref="J331:L331"/>
    <mergeCell ref="G328:H328"/>
    <mergeCell ref="R413:S413"/>
    <mergeCell ref="T171:U171"/>
    <mergeCell ref="C36:E36"/>
    <mergeCell ref="R407:S407"/>
    <mergeCell ref="J32:L32"/>
    <mergeCell ref="J208:L208"/>
    <mergeCell ref="G172:H172"/>
    <mergeCell ref="C370:E370"/>
    <mergeCell ref="G199:H199"/>
    <mergeCell ref="Y430:AB430"/>
    <mergeCell ref="T382:U382"/>
    <mergeCell ref="R415:S415"/>
    <mergeCell ref="T173:U173"/>
    <mergeCell ref="G288:H288"/>
    <mergeCell ref="T471:U471"/>
    <mergeCell ref="J201:L201"/>
    <mergeCell ref="C67:E67"/>
    <mergeCell ref="J332:L332"/>
    <mergeCell ref="Y457:AB457"/>
    <mergeCell ref="G323:H323"/>
    <mergeCell ref="G499:H499"/>
    <mergeCell ref="N65:P65"/>
    <mergeCell ref="N363:P363"/>
    <mergeCell ref="J203:L203"/>
    <mergeCell ref="Y30:AB30"/>
    <mergeCell ref="C69:E69"/>
    <mergeCell ref="AF288:AI288"/>
    <mergeCell ref="C96:E96"/>
    <mergeCell ref="C367:E367"/>
    <mergeCell ref="J361:L361"/>
    <mergeCell ref="N154:P154"/>
    <mergeCell ref="R440:S440"/>
    <mergeCell ref="AF446:AI446"/>
    <mergeCell ref="Y29:AB29"/>
    <mergeCell ref="Y300:AB300"/>
    <mergeCell ref="C62:E62"/>
    <mergeCell ref="P11:Y11"/>
    <mergeCell ref="Y458:AB458"/>
    <mergeCell ref="N365:P365"/>
    <mergeCell ref="N25:P25"/>
    <mergeCell ref="Y452:AB452"/>
    <mergeCell ref="C98:E98"/>
    <mergeCell ref="C369:E369"/>
    <mergeCell ref="N156:P156"/>
    <mergeCell ref="C396:E396"/>
    <mergeCell ref="N454:P454"/>
    <mergeCell ref="Y31:AB31"/>
    <mergeCell ref="G41:H41"/>
    <mergeCell ref="Y329:AB329"/>
    <mergeCell ref="C368:E368"/>
    <mergeCell ref="C64:E64"/>
    <mergeCell ref="AF319:AI319"/>
    <mergeCell ref="C398:E398"/>
    <mergeCell ref="R39:S39"/>
    <mergeCell ref="R337:S337"/>
    <mergeCell ref="G43:H43"/>
    <mergeCell ref="G341:H341"/>
    <mergeCell ref="J254:L254"/>
    <mergeCell ref="C93:E93"/>
    <mergeCell ref="C364:E364"/>
    <mergeCell ref="N151:P151"/>
    <mergeCell ref="T524:U524"/>
    <mergeCell ref="J45:L45"/>
    <mergeCell ref="J343:L343"/>
    <mergeCell ref="C15:P15"/>
    <mergeCell ref="R339:S339"/>
    <mergeCell ref="T401:U401"/>
    <mergeCell ref="G36:H36"/>
    <mergeCell ref="T97:U97"/>
    <mergeCell ref="T103:U103"/>
    <mergeCell ref="J256:L256"/>
    <mergeCell ref="J345:L345"/>
    <mergeCell ref="Y380:AB380"/>
    <mergeCell ref="N84:P84"/>
    <mergeCell ref="N78:P78"/>
    <mergeCell ref="Y171:AB171"/>
    <mergeCell ref="N376:P376"/>
    <mergeCell ref="R484:S484"/>
    <mergeCell ref="C82:E82"/>
    <mergeCell ref="R65:S65"/>
    <mergeCell ref="R21:S21"/>
    <mergeCell ref="J401:L401"/>
    <mergeCell ref="C240:E240"/>
    <mergeCell ref="Y382:AB382"/>
    <mergeCell ref="T428:U428"/>
    <mergeCell ref="R355:S355"/>
    <mergeCell ref="N80:P80"/>
    <mergeCell ref="Y173:AB173"/>
    <mergeCell ref="Y471:AB471"/>
    <mergeCell ref="N378:P378"/>
    <mergeCell ref="I480:AI480"/>
    <mergeCell ref="C111:E111"/>
    <mergeCell ref="T129:U129"/>
    <mergeCell ref="R365:S365"/>
    <mergeCell ref="AF29:AI29"/>
    <mergeCell ref="R50:S50"/>
    <mergeCell ref="N79:P79"/>
    <mergeCell ref="Y44:AB44"/>
    <mergeCell ref="AF65:AI65"/>
    <mergeCell ref="R479:S479"/>
    <mergeCell ref="R357:S357"/>
    <mergeCell ref="C83:E83"/>
    <mergeCell ref="AF363:AI363"/>
    <mergeCell ref="T131:U131"/>
    <mergeCell ref="G271:H271"/>
    <mergeCell ref="G265:H265"/>
    <mergeCell ref="C294:E294"/>
    <mergeCell ref="J432:L432"/>
    <mergeCell ref="T423:U423"/>
    <mergeCell ref="R510:S510"/>
    <mergeCell ref="G273:H273"/>
    <mergeCell ref="J425:L425"/>
    <mergeCell ref="T456:U456"/>
    <mergeCell ref="T116:U116"/>
    <mergeCell ref="T414:U414"/>
    <mergeCell ref="Y522:AB522"/>
    <mergeCell ref="J269:L269"/>
    <mergeCell ref="N518:P518"/>
    <mergeCell ref="Y95:AB95"/>
    <mergeCell ref="Y70:AB70"/>
    <mergeCell ref="AF91:AI91"/>
    <mergeCell ref="R383:S383"/>
    <mergeCell ref="AF389:AI389"/>
    <mergeCell ref="Y524:AB524"/>
    <mergeCell ref="G268:H268"/>
    <mergeCell ref="J300:L300"/>
    <mergeCell ref="R84:S84"/>
    <mergeCell ref="R78:S78"/>
    <mergeCell ref="J458:L458"/>
    <mergeCell ref="AF84:AI84"/>
    <mergeCell ref="R376:S376"/>
    <mergeCell ref="Y97:AB97"/>
    <mergeCell ref="J414:L414"/>
    <mergeCell ref="Y395:AB395"/>
    <mergeCell ref="AF391:AI391"/>
    <mergeCell ref="AF385:AI385"/>
    <mergeCell ref="C470:E470"/>
    <mergeCell ref="R80:S80"/>
    <mergeCell ref="T142:U142"/>
    <mergeCell ref="AF86:AI86"/>
    <mergeCell ref="R378:S378"/>
    <mergeCell ref="T167:U167"/>
    <mergeCell ref="G413:H413"/>
    <mergeCell ref="G407:H407"/>
    <mergeCell ref="J295:L295"/>
    <mergeCell ref="R411:S411"/>
    <mergeCell ref="T169:U169"/>
    <mergeCell ref="T144:U144"/>
    <mergeCell ref="G284:H284"/>
    <mergeCell ref="T467:U467"/>
    <mergeCell ref="T442:U442"/>
    <mergeCell ref="Q15:U15"/>
    <mergeCell ref="C307:E307"/>
    <mergeCell ref="AF386:AI386"/>
    <mergeCell ref="G415:H415"/>
    <mergeCell ref="Y252:AB252"/>
    <mergeCell ref="C465:E465"/>
    <mergeCell ref="G110:H110"/>
    <mergeCell ref="Y129:AB129"/>
    <mergeCell ref="G408:H408"/>
    <mergeCell ref="Y123:AB123"/>
    <mergeCell ref="T469:U469"/>
    <mergeCell ref="Y421:AB421"/>
    <mergeCell ref="R525:S525"/>
    <mergeCell ref="G410:H410"/>
    <mergeCell ref="AF15:AI15"/>
    <mergeCell ref="G439:H439"/>
    <mergeCell ref="Y423:AB423"/>
    <mergeCell ref="AF444:AI444"/>
    <mergeCell ref="N152:P152"/>
    <mergeCell ref="AF104:AI104"/>
    <mergeCell ref="C25:E25"/>
    <mergeCell ref="C183:E183"/>
    <mergeCell ref="R437:S437"/>
    <mergeCell ref="T195:U195"/>
    <mergeCell ref="AF321:AI321"/>
    <mergeCell ref="Y456:AB456"/>
    <mergeCell ref="T493:U493"/>
    <mergeCell ref="AF315:AI315"/>
    <mergeCell ref="G441:H441"/>
    <mergeCell ref="J471:L471"/>
    <mergeCell ref="G435:H435"/>
    <mergeCell ref="AF106:AI106"/>
    <mergeCell ref="N181:P181"/>
    <mergeCell ref="C176:E176"/>
    <mergeCell ref="N479:P479"/>
    <mergeCell ref="AF404:AI404"/>
    <mergeCell ref="R308:S308"/>
    <mergeCell ref="N452:P452"/>
    <mergeCell ref="C483:E483"/>
    <mergeCell ref="G312:H312"/>
    <mergeCell ref="T197:U197"/>
    <mergeCell ref="T495:U495"/>
    <mergeCell ref="R422:S422"/>
    <mergeCell ref="N147:P147"/>
    <mergeCell ref="J473:L473"/>
    <mergeCell ref="J41:L41"/>
    <mergeCell ref="J16:L16"/>
    <mergeCell ref="C178:E178"/>
    <mergeCell ref="R310:S310"/>
    <mergeCell ref="T68:U68"/>
    <mergeCell ref="AF316:AI316"/>
    <mergeCell ref="Y134:AB134"/>
    <mergeCell ref="J43:L43"/>
    <mergeCell ref="N178:P178"/>
    <mergeCell ref="J341:L341"/>
    <mergeCell ref="Y265:AB265"/>
    <mergeCell ref="C209:E209"/>
    <mergeCell ref="N506:P506"/>
    <mergeCell ref="Y167:AB167"/>
    <mergeCell ref="N49:P49"/>
    <mergeCell ref="Y142:AB142"/>
    <mergeCell ref="N207:P207"/>
    <mergeCell ref="R449:S449"/>
    <mergeCell ref="N478:P478"/>
    <mergeCell ref="N163:P163"/>
    <mergeCell ref="N505:P505"/>
    <mergeCell ref="G65:H65"/>
    <mergeCell ref="C509:E509"/>
    <mergeCell ref="R150:S150"/>
    <mergeCell ref="Y169:AB169"/>
    <mergeCell ref="N173:P173"/>
    <mergeCell ref="G154:H154"/>
    <mergeCell ref="Y467:AB467"/>
    <mergeCell ref="J67:L67"/>
    <mergeCell ref="AF463:AI463"/>
    <mergeCell ref="T513:U513"/>
    <mergeCell ref="AF457:AI457"/>
    <mergeCell ref="N507:P507"/>
    <mergeCell ref="G365:H365"/>
    <mergeCell ref="R152:S152"/>
    <mergeCell ref="A77:A131"/>
    <mergeCell ref="G25:H25"/>
    <mergeCell ref="C79:E79"/>
    <mergeCell ref="T208:U208"/>
    <mergeCell ref="AF30:AI30"/>
    <mergeCell ref="C73:E73"/>
    <mergeCell ref="R450:S450"/>
    <mergeCell ref="J69:L69"/>
    <mergeCell ref="G454:H454"/>
    <mergeCell ref="Y469:AB469"/>
    <mergeCell ref="C231:E231"/>
    <mergeCell ref="J367:L367"/>
    <mergeCell ref="G60:H60"/>
    <mergeCell ref="G236:H236"/>
    <mergeCell ref="R23:S23"/>
    <mergeCell ref="AF300:AI300"/>
    <mergeCell ref="R452:S452"/>
    <mergeCell ref="T210:U210"/>
    <mergeCell ref="AF458:AI458"/>
    <mergeCell ref="J98:L98"/>
    <mergeCell ref="J369:L369"/>
    <mergeCell ref="J396:L396"/>
    <mergeCell ref="T427:U427"/>
    <mergeCell ref="Y494:AB494"/>
    <mergeCell ref="AF31:AI31"/>
    <mergeCell ref="N347:P347"/>
    <mergeCell ref="Y195:AB195"/>
    <mergeCell ref="Y493:AB493"/>
    <mergeCell ref="T122:U122"/>
    <mergeCell ref="J398:L398"/>
    <mergeCell ref="N191:P191"/>
    <mergeCell ref="Y66:AB66"/>
    <mergeCell ref="Y197:AB197"/>
    <mergeCell ref="C132:H132"/>
    <mergeCell ref="AF56:AI56"/>
    <mergeCell ref="Y495:AB495"/>
    <mergeCell ref="C135:E135"/>
    <mergeCell ref="AF176:AI176"/>
    <mergeCell ref="R468:S468"/>
    <mergeCell ref="AF170:AI170"/>
    <mergeCell ref="R74:S74"/>
    <mergeCell ref="N220:P220"/>
    <mergeCell ref="AF468:AI468"/>
    <mergeCell ref="N245:P245"/>
    <mergeCell ref="Y68:AB68"/>
    <mergeCell ref="C433:E433"/>
    <mergeCell ref="G78:H78"/>
    <mergeCell ref="R503:S503"/>
    <mergeCell ref="G376:H376"/>
    <mergeCell ref="R163:S163"/>
    <mergeCell ref="AF476:AI476"/>
    <mergeCell ref="R76:S76"/>
    <mergeCell ref="C435:E435"/>
    <mergeCell ref="R380:S380"/>
    <mergeCell ref="N520:P520"/>
    <mergeCell ref="R374:S374"/>
    <mergeCell ref="N222:P222"/>
    <mergeCell ref="G80:H80"/>
    <mergeCell ref="T138:U138"/>
    <mergeCell ref="G378:H378"/>
    <mergeCell ref="C136:E136"/>
    <mergeCell ref="R165:S165"/>
    <mergeCell ref="C92:E92"/>
    <mergeCell ref="AF171:AI171"/>
    <mergeCell ref="C434:E434"/>
    <mergeCell ref="J82:L82"/>
    <mergeCell ref="G79:H79"/>
    <mergeCell ref="T140:U140"/>
    <mergeCell ref="G73:H73"/>
    <mergeCell ref="T438:U438"/>
    <mergeCell ref="J293:L293"/>
    <mergeCell ref="AF471:AI471"/>
    <mergeCell ref="Y119:AB119"/>
    <mergeCell ref="T440:U440"/>
    <mergeCell ref="N121:P121"/>
    <mergeCell ref="Y208:AB208"/>
    <mergeCell ref="N115:P115"/>
    <mergeCell ref="R521:S521"/>
    <mergeCell ref="N273:P273"/>
    <mergeCell ref="G406:H406"/>
    <mergeCell ref="C146:E146"/>
    <mergeCell ref="C277:E277"/>
    <mergeCell ref="Y419:AB419"/>
    <mergeCell ref="R216:S216"/>
    <mergeCell ref="AF100:AI100"/>
    <mergeCell ref="AF75:AI75"/>
    <mergeCell ref="Y210:AB210"/>
    <mergeCell ref="R514:S514"/>
    <mergeCell ref="G518:H518"/>
    <mergeCell ref="R87:S87"/>
    <mergeCell ref="N116:P116"/>
    <mergeCell ref="G437:H437"/>
    <mergeCell ref="J467:L467"/>
    <mergeCell ref="R522:S522"/>
    <mergeCell ref="R218:S218"/>
    <mergeCell ref="T280:U280"/>
    <mergeCell ref="AF102:AI102"/>
    <mergeCell ref="C120:E120"/>
    <mergeCell ref="R516:S516"/>
    <mergeCell ref="AF400:AI400"/>
    <mergeCell ref="Y122:AB122"/>
    <mergeCell ref="G308:H308"/>
    <mergeCell ref="R89:S89"/>
    <mergeCell ref="J469:L469"/>
    <mergeCell ref="T282:U282"/>
    <mergeCell ref="C174:E174"/>
    <mergeCell ref="AF524:AI524"/>
    <mergeCell ref="AF402:AI402"/>
    <mergeCell ref="C149:E149"/>
    <mergeCell ref="G310:H310"/>
    <mergeCell ref="R219:S219"/>
    <mergeCell ref="J462:L462"/>
    <mergeCell ref="G92:H92"/>
    <mergeCell ref="T153:U153"/>
    <mergeCell ref="AF97:AI97"/>
    <mergeCell ref="R234:S234"/>
    <mergeCell ref="J470:L470"/>
    <mergeCell ref="Y138:AB138"/>
    <mergeCell ref="N415:P415"/>
    <mergeCell ref="C288:E288"/>
    <mergeCell ref="AF128:AI128"/>
    <mergeCell ref="AF426:AI426"/>
    <mergeCell ref="N134:P134"/>
    <mergeCell ref="N501:P501"/>
    <mergeCell ref="C505:E505"/>
    <mergeCell ref="N292:P292"/>
    <mergeCell ref="N286:P286"/>
    <mergeCell ref="R115:S115"/>
    <mergeCell ref="J495:L495"/>
    <mergeCell ref="AF121:AI121"/>
    <mergeCell ref="G150:H150"/>
    <mergeCell ref="C200:E200"/>
    <mergeCell ref="AF428:AI428"/>
    <mergeCell ref="N503:P503"/>
    <mergeCell ref="G478:H478"/>
    <mergeCell ref="C507:E507"/>
    <mergeCell ref="R148:S148"/>
    <mergeCell ref="G21:H21"/>
    <mergeCell ref="AF129:AI129"/>
    <mergeCell ref="T204:U204"/>
    <mergeCell ref="T179:U179"/>
    <mergeCell ref="C44:E44"/>
    <mergeCell ref="AF123:AI123"/>
    <mergeCell ref="J182:L182"/>
    <mergeCell ref="R446:S446"/>
    <mergeCell ref="G450:H450"/>
    <mergeCell ref="R237:S237"/>
    <mergeCell ref="C202:E202"/>
    <mergeCell ref="C80:E80"/>
    <mergeCell ref="Y135:AB135"/>
    <mergeCell ref="T212:U212"/>
    <mergeCell ref="G145:H145"/>
    <mergeCell ref="R448:S448"/>
    <mergeCell ref="T206:U206"/>
    <mergeCell ref="G23:H23"/>
    <mergeCell ref="T510:U510"/>
    <mergeCell ref="T504:U504"/>
    <mergeCell ref="G181:H181"/>
    <mergeCell ref="G452:H452"/>
    <mergeCell ref="AF423:AI423"/>
    <mergeCell ref="G479:H479"/>
    <mergeCell ref="J392:L392"/>
    <mergeCell ref="J25:L25"/>
    <mergeCell ref="C502:E502"/>
    <mergeCell ref="J183:L183"/>
    <mergeCell ref="G147:H147"/>
    <mergeCell ref="Y308:AB308"/>
    <mergeCell ref="G174:H174"/>
    <mergeCell ref="AF456:AI456"/>
    <mergeCell ref="G445:H445"/>
    <mergeCell ref="T506:U506"/>
    <mergeCell ref="C347:E347"/>
    <mergeCell ref="G481:H481"/>
    <mergeCell ref="J394:L394"/>
    <mergeCell ref="Y280:AB280"/>
    <mergeCell ref="Y274:AB274"/>
    <mergeCell ref="T207:U207"/>
    <mergeCell ref="G18:H18"/>
    <mergeCell ref="AF270:AI270"/>
    <mergeCell ref="J483:L483"/>
    <mergeCell ref="AF481:AI481"/>
    <mergeCell ref="Y282:AB282"/>
    <mergeCell ref="N216:P216"/>
    <mergeCell ref="Y309:AB309"/>
    <mergeCell ref="T380:U380"/>
    <mergeCell ref="C342:E342"/>
    <mergeCell ref="C220:E220"/>
    <mergeCell ref="C518:E518"/>
    <mergeCell ref="R159:S159"/>
    <mergeCell ref="R134:S134"/>
    <mergeCell ref="Y275:AB275"/>
    <mergeCell ref="G163:H163"/>
    <mergeCell ref="N218:P218"/>
    <mergeCell ref="N516:P516"/>
    <mergeCell ref="C344:E344"/>
    <mergeCell ref="C520:E520"/>
    <mergeCell ref="R161:S161"/>
    <mergeCell ref="C126:E126"/>
    <mergeCell ref="AF167:AI167"/>
    <mergeCell ref="T217:U217"/>
    <mergeCell ref="J84:L84"/>
    <mergeCell ref="G165:H165"/>
    <mergeCell ref="Y277:AB277"/>
    <mergeCell ref="R459:S459"/>
    <mergeCell ref="G44:H44"/>
    <mergeCell ref="AF55:AI55"/>
    <mergeCell ref="G158:H158"/>
    <mergeCell ref="AF169:AI169"/>
    <mergeCell ref="C432:E432"/>
    <mergeCell ref="AF467:AI467"/>
    <mergeCell ref="R461:S461"/>
    <mergeCell ref="J80:L80"/>
    <mergeCell ref="J107:L107"/>
    <mergeCell ref="T235:U235"/>
    <mergeCell ref="G375:H375"/>
    <mergeCell ref="N58:P58"/>
    <mergeCell ref="AF40:AI40"/>
    <mergeCell ref="R63:S63"/>
    <mergeCell ref="J79:L79"/>
    <mergeCell ref="Y179:AB179"/>
    <mergeCell ref="N244:P244"/>
    <mergeCell ref="J407:L407"/>
    <mergeCell ref="C273:E273"/>
    <mergeCell ref="N358:P358"/>
    <mergeCell ref="R187:S187"/>
    <mergeCell ref="AF71:AI71"/>
    <mergeCell ref="R485:S485"/>
    <mergeCell ref="G191:H191"/>
    <mergeCell ref="AF500:AI500"/>
    <mergeCell ref="AF494:AI494"/>
    <mergeCell ref="AF37:AI37"/>
    <mergeCell ref="J438:L438"/>
    <mergeCell ref="R189:S189"/>
    <mergeCell ref="T251:U251"/>
    <mergeCell ref="AF195:AI195"/>
    <mergeCell ref="AF73:AI73"/>
    <mergeCell ref="R487:S487"/>
    <mergeCell ref="AF371:AI371"/>
    <mergeCell ref="Y506:AB506"/>
    <mergeCell ref="C414:E414"/>
    <mergeCell ref="AF493:AI493"/>
    <mergeCell ref="J106:L106"/>
    <mergeCell ref="J133:L133"/>
    <mergeCell ref="AF66:AI66"/>
    <mergeCell ref="AF197:AI197"/>
    <mergeCell ref="C145:E145"/>
    <mergeCell ref="AF495:AI495"/>
    <mergeCell ref="J135:L135"/>
    <mergeCell ref="J433:L433"/>
    <mergeCell ref="G88:H88"/>
    <mergeCell ref="N86:P86"/>
    <mergeCell ref="AF68:AI68"/>
    <mergeCell ref="N384:P384"/>
    <mergeCell ref="J435:L435"/>
    <mergeCell ref="G90:H90"/>
    <mergeCell ref="N255:P255"/>
    <mergeCell ref="N386:P386"/>
    <mergeCell ref="C527:Q527"/>
    <mergeCell ref="Y217:AB217"/>
    <mergeCell ref="AF213:AI213"/>
    <mergeCell ref="R111:S111"/>
    <mergeCell ref="T421:U421"/>
    <mergeCell ref="C286:E286"/>
    <mergeCell ref="G115:H115"/>
    <mergeCell ref="T304:U304"/>
    <mergeCell ref="I175:AI175"/>
    <mergeCell ref="N290:P290"/>
    <mergeCell ref="C163:E163"/>
    <mergeCell ref="AF513:AI513"/>
    <mergeCell ref="AF119:AI119"/>
    <mergeCell ref="J275:L275"/>
    <mergeCell ref="Y526:AD526"/>
    <mergeCell ref="R233:S233"/>
    <mergeCell ref="AF208:AI208"/>
    <mergeCell ref="G141:H141"/>
    <mergeCell ref="G116:H116"/>
    <mergeCell ref="C287:E287"/>
    <mergeCell ref="T177:U177"/>
    <mergeCell ref="G414:H414"/>
    <mergeCell ref="T475:U475"/>
    <mergeCell ref="T335:U335"/>
    <mergeCell ref="C498:E498"/>
    <mergeCell ref="C17:H17"/>
    <mergeCell ref="R114:S114"/>
    <mergeCell ref="C158:E158"/>
    <mergeCell ref="N285:P285"/>
    <mergeCell ref="AF210:AI210"/>
    <mergeCell ref="C289:E289"/>
    <mergeCell ref="Y401:AB401"/>
    <mergeCell ref="G118:H118"/>
    <mergeCell ref="G416:H416"/>
    <mergeCell ref="AF266:AI266"/>
    <mergeCell ref="J181:L181"/>
    <mergeCell ref="N316:P316"/>
    <mergeCell ref="N310:P310"/>
    <mergeCell ref="J479:L479"/>
    <mergeCell ref="C314:E314"/>
    <mergeCell ref="R259:S259"/>
    <mergeCell ref="C526:M526"/>
    <mergeCell ref="C191:E191"/>
    <mergeCell ref="N301:P301"/>
    <mergeCell ref="R130:S130"/>
    <mergeCell ref="R261:S261"/>
    <mergeCell ref="T19:U19"/>
    <mergeCell ref="G134:H134"/>
    <mergeCell ref="T46:U46"/>
    <mergeCell ref="T317:U317"/>
    <mergeCell ref="AF139:AI139"/>
    <mergeCell ref="AF261:AI261"/>
    <mergeCell ref="N311:P311"/>
    <mergeCell ref="C184:E184"/>
    <mergeCell ref="C215:H215"/>
    <mergeCell ref="G286:H286"/>
    <mergeCell ref="R254:S254"/>
    <mergeCell ref="AF138:AI138"/>
    <mergeCell ref="J506:L506"/>
    <mergeCell ref="G503:H503"/>
    <mergeCell ref="R290:S290"/>
    <mergeCell ref="T48:U48"/>
    <mergeCell ref="J49:L49"/>
    <mergeCell ref="T319:U319"/>
    <mergeCell ref="T346:U346"/>
    <mergeCell ref="AF290:AI290"/>
    <mergeCell ref="C211:E211"/>
    <mergeCell ref="J207:L207"/>
    <mergeCell ref="T477:U477"/>
    <mergeCell ref="J505:L505"/>
    <mergeCell ref="T20:U20"/>
    <mergeCell ref="R256:S256"/>
    <mergeCell ref="T348:U348"/>
    <mergeCell ref="G488:H488"/>
    <mergeCell ref="N29:P29"/>
    <mergeCell ref="J507:L507"/>
    <mergeCell ref="G498:H498"/>
    <mergeCell ref="G156:H156"/>
    <mergeCell ref="Y297:AB297"/>
    <mergeCell ref="N458:P458"/>
    <mergeCell ref="AF323:AI323"/>
    <mergeCell ref="N31:P31"/>
    <mergeCell ref="AF279:AI279"/>
    <mergeCell ref="N329:P329"/>
    <mergeCell ref="Y177:AB177"/>
    <mergeCell ref="C358:E358"/>
    <mergeCell ref="G187:H187"/>
    <mergeCell ref="Y475:AB475"/>
    <mergeCell ref="G485:H485"/>
    <mergeCell ref="R272:S272"/>
    <mergeCell ref="Y335:AB335"/>
    <mergeCell ref="C237:E237"/>
    <mergeCell ref="N24:P24"/>
    <mergeCell ref="C53:E53"/>
    <mergeCell ref="AF281:AI281"/>
    <mergeCell ref="R185:S185"/>
    <mergeCell ref="C351:E351"/>
    <mergeCell ref="G180:H180"/>
    <mergeCell ref="T247:U247"/>
    <mergeCell ref="J347:L347"/>
    <mergeCell ref="AF160:AI160"/>
    <mergeCell ref="Y328:AB328"/>
    <mergeCell ref="G216:H216"/>
    <mergeCell ref="G487:H487"/>
    <mergeCell ref="R274:S274"/>
    <mergeCell ref="G514:H514"/>
    <mergeCell ref="C239:E239"/>
    <mergeCell ref="N26:P26"/>
    <mergeCell ref="AF280:AI280"/>
    <mergeCell ref="AF274:AI274"/>
    <mergeCell ref="G188:H188"/>
    <mergeCell ref="Y172:AB172"/>
    <mergeCell ref="T249:U249"/>
    <mergeCell ref="AF193:AI193"/>
    <mergeCell ref="G182:H182"/>
    <mergeCell ref="J349:L349"/>
    <mergeCell ref="AF491:AI491"/>
    <mergeCell ref="G218:H218"/>
    <mergeCell ref="J131:L131"/>
    <mergeCell ref="G516:H516"/>
    <mergeCell ref="R303:S303"/>
    <mergeCell ref="AF309:AI309"/>
    <mergeCell ref="AF305:AI305"/>
    <mergeCell ref="N380:P380"/>
    <mergeCell ref="J220:L220"/>
    <mergeCell ref="Y345:AB345"/>
    <mergeCell ref="J518:L518"/>
    <mergeCell ref="G211:H211"/>
    <mergeCell ref="C384:E384"/>
    <mergeCell ref="N171:P171"/>
    <mergeCell ref="Y46:AB46"/>
    <mergeCell ref="Y317:AB317"/>
    <mergeCell ref="J431:L431"/>
    <mergeCell ref="N251:P251"/>
    <mergeCell ref="T244:U244"/>
    <mergeCell ref="N382:P382"/>
    <mergeCell ref="J222:L222"/>
    <mergeCell ref="C255:E255"/>
    <mergeCell ref="N42:P42"/>
    <mergeCell ref="J520:L520"/>
    <mergeCell ref="AF307:AI307"/>
    <mergeCell ref="C413:E413"/>
    <mergeCell ref="N471:P471"/>
    <mergeCell ref="Y48:AB48"/>
    <mergeCell ref="Y346:AB346"/>
    <mergeCell ref="N253:P253"/>
    <mergeCell ref="Y340:AB340"/>
    <mergeCell ref="Y477:AB477"/>
    <mergeCell ref="C379:E379"/>
    <mergeCell ref="N44:P44"/>
    <mergeCell ref="R196:S196"/>
    <mergeCell ref="C415:E415"/>
    <mergeCell ref="Y41:AB41"/>
    <mergeCell ref="Y312:AB312"/>
    <mergeCell ref="N473:P473"/>
    <mergeCell ref="R354:S354"/>
    <mergeCell ref="Y348:AB348"/>
    <mergeCell ref="G358:H358"/>
    <mergeCell ref="R198:S198"/>
    <mergeCell ref="AF204:AI204"/>
    <mergeCell ref="Y43:AB43"/>
    <mergeCell ref="R356:S356"/>
    <mergeCell ref="T418:U418"/>
    <mergeCell ref="G229:H229"/>
    <mergeCell ref="J142:L142"/>
    <mergeCell ref="G360:H360"/>
    <mergeCell ref="J273:L273"/>
    <mergeCell ref="G148:H148"/>
    <mergeCell ref="R51:S51"/>
    <mergeCell ref="T262:U262"/>
    <mergeCell ref="AF206:AI206"/>
    <mergeCell ref="J150:L150"/>
    <mergeCell ref="C285:E285"/>
    <mergeCell ref="T420:U420"/>
    <mergeCell ref="G114:H114"/>
    <mergeCell ref="J144:L144"/>
    <mergeCell ref="N95:P95"/>
    <mergeCell ref="N393:P393"/>
    <mergeCell ref="J116:L116"/>
    <mergeCell ref="C397:E397"/>
    <mergeCell ref="AF506:AI506"/>
    <mergeCell ref="Y399:AB399"/>
    <mergeCell ref="G143:H143"/>
    <mergeCell ref="Y59:AB59"/>
    <mergeCell ref="R372:S372"/>
    <mergeCell ref="N97:P97"/>
    <mergeCell ref="N395:P395"/>
    <mergeCell ref="T415:U415"/>
    <mergeCell ref="C128:E128"/>
    <mergeCell ref="Y25:AB25"/>
    <mergeCell ref="C426:E426"/>
    <mergeCell ref="C309:E309"/>
    <mergeCell ref="N96:P96"/>
    <mergeCell ref="Y242:AB242"/>
    <mergeCell ref="C94:E94"/>
    <mergeCell ref="AF232:AI232"/>
    <mergeCell ref="C180:E180"/>
    <mergeCell ref="C428:E428"/>
    <mergeCell ref="C311:E311"/>
    <mergeCell ref="N98:P98"/>
    <mergeCell ref="N396:P396"/>
    <mergeCell ref="J284:L284"/>
    <mergeCell ref="T342:U342"/>
    <mergeCell ref="C182:E182"/>
    <mergeCell ref="J172:L172"/>
    <mergeCell ref="G125:H125"/>
    <mergeCell ref="N123:P123"/>
    <mergeCell ref="J292:L292"/>
    <mergeCell ref="J286:L286"/>
    <mergeCell ref="G283:H283"/>
    <mergeCell ref="N421:P421"/>
    <mergeCell ref="T344:U344"/>
    <mergeCell ref="Y427:AB427"/>
    <mergeCell ref="Y112:AB112"/>
    <mergeCell ref="G127:H127"/>
    <mergeCell ref="N423:P423"/>
    <mergeCell ref="G285:H285"/>
    <mergeCell ref="AF250:AI250"/>
    <mergeCell ref="Y114:AB114"/>
    <mergeCell ref="J287:L287"/>
    <mergeCell ref="Y412:AB412"/>
    <mergeCell ref="Y418:AB418"/>
    <mergeCell ref="N20:P20"/>
    <mergeCell ref="C24:E24"/>
    <mergeCell ref="C322:E322"/>
    <mergeCell ref="N109:P109"/>
    <mergeCell ref="J318:L318"/>
    <mergeCell ref="T72:U72"/>
    <mergeCell ref="J312:L312"/>
    <mergeCell ref="T370:U370"/>
    <mergeCell ref="R297:S297"/>
    <mergeCell ref="N22:P22"/>
    <mergeCell ref="AF276:AI276"/>
    <mergeCell ref="Y413:AB413"/>
    <mergeCell ref="G301:H301"/>
    <mergeCell ref="C26:E26"/>
    <mergeCell ref="T484:U484"/>
    <mergeCell ref="C324:E324"/>
    <mergeCell ref="J314:L314"/>
    <mergeCell ref="AF278:AI278"/>
    <mergeCell ref="T57:U57"/>
    <mergeCell ref="R299:S299"/>
    <mergeCell ref="G303:H303"/>
    <mergeCell ref="Y140:AB140"/>
    <mergeCell ref="C55:E55"/>
    <mergeCell ref="Y438:AB438"/>
    <mergeCell ref="T29:U29"/>
    <mergeCell ref="N167:P167"/>
    <mergeCell ref="G296:H296"/>
    <mergeCell ref="T357:U357"/>
    <mergeCell ref="AF303:AI303"/>
    <mergeCell ref="J218:L218"/>
    <mergeCell ref="J516:L516"/>
    <mergeCell ref="Y440:AB440"/>
    <mergeCell ref="T58:U58"/>
    <mergeCell ref="N467:P467"/>
    <mergeCell ref="R296:S296"/>
    <mergeCell ref="T54:U54"/>
    <mergeCell ref="AF332:AI332"/>
    <mergeCell ref="N40:P40"/>
    <mergeCell ref="N162:P162"/>
    <mergeCell ref="N338:P338"/>
    <mergeCell ref="C411:E411"/>
    <mergeCell ref="R27:S27"/>
    <mergeCell ref="AF421:AI421"/>
    <mergeCell ref="R325:S325"/>
    <mergeCell ref="T83:U83"/>
    <mergeCell ref="N496:P496"/>
    <mergeCell ref="Y344:AB344"/>
    <mergeCell ref="AF298:AI298"/>
    <mergeCell ref="G354:H354"/>
    <mergeCell ref="G329:H329"/>
    <mergeCell ref="T214:U214"/>
    <mergeCell ref="T512:U512"/>
    <mergeCell ref="R456:S456"/>
    <mergeCell ref="C37:E37"/>
    <mergeCell ref="R20:S20"/>
    <mergeCell ref="J58:L58"/>
    <mergeCell ref="N340:P340"/>
    <mergeCell ref="Y39:AB39"/>
    <mergeCell ref="R327:S327"/>
    <mergeCell ref="T389:U389"/>
    <mergeCell ref="C254:E254"/>
    <mergeCell ref="T85:U85"/>
    <mergeCell ref="T383:U383"/>
    <mergeCell ref="AF327:AI327"/>
    <mergeCell ref="N35:P35"/>
    <mergeCell ref="C248:E248"/>
    <mergeCell ref="J244:L244"/>
    <mergeCell ref="G356:H356"/>
    <mergeCell ref="C406:E406"/>
    <mergeCell ref="R22:S22"/>
    <mergeCell ref="T84:U84"/>
    <mergeCell ref="T355:U355"/>
    <mergeCell ref="J358:L358"/>
    <mergeCell ref="G51:H51"/>
    <mergeCell ref="N493:P493"/>
    <mergeCell ref="G349:H349"/>
    <mergeCell ref="AF335:AI335"/>
    <mergeCell ref="T385:U385"/>
    <mergeCell ref="N66:P66"/>
    <mergeCell ref="J229:L229"/>
    <mergeCell ref="G226:H226"/>
    <mergeCell ref="C393:E393"/>
    <mergeCell ref="N522:P522"/>
    <mergeCell ref="Y370:AB370"/>
    <mergeCell ref="R167:S167"/>
    <mergeCell ref="AC15:AE15"/>
    <mergeCell ref="N68:P68"/>
    <mergeCell ref="Y484:AB484"/>
    <mergeCell ref="Y65:AB65"/>
    <mergeCell ref="C124:E124"/>
    <mergeCell ref="AF474:AI474"/>
    <mergeCell ref="C422:E422"/>
    <mergeCell ref="G251:H251"/>
    <mergeCell ref="R38:S38"/>
    <mergeCell ref="G382:H382"/>
    <mergeCell ref="Y57:AB57"/>
    <mergeCell ref="N61:P61"/>
    <mergeCell ref="Y355:AB355"/>
    <mergeCell ref="R467:S467"/>
    <mergeCell ref="T225:U225"/>
    <mergeCell ref="AF47:AI47"/>
    <mergeCell ref="C90:E90"/>
    <mergeCell ref="AF351:AI351"/>
    <mergeCell ref="C388:E388"/>
    <mergeCell ref="AF345:AI345"/>
    <mergeCell ref="J86:L86"/>
    <mergeCell ref="J384:L384"/>
    <mergeCell ref="Y23:AB23"/>
    <mergeCell ref="C424:E424"/>
    <mergeCell ref="G253:H253"/>
    <mergeCell ref="AF19:AI19"/>
    <mergeCell ref="Y365:AB365"/>
    <mergeCell ref="AF46:AI46"/>
    <mergeCell ref="N392:P392"/>
    <mergeCell ref="R338:S338"/>
    <mergeCell ref="AF317:AI317"/>
    <mergeCell ref="Y357:AB357"/>
    <mergeCell ref="R40:S40"/>
    <mergeCell ref="T227:U227"/>
    <mergeCell ref="T525:U525"/>
    <mergeCell ref="C119:E119"/>
    <mergeCell ref="J255:L255"/>
    <mergeCell ref="T444:U444"/>
    <mergeCell ref="AF48:AI48"/>
    <mergeCell ref="R340:S340"/>
    <mergeCell ref="AF346:AI346"/>
    <mergeCell ref="Y212:AB212"/>
    <mergeCell ref="Y510:AB510"/>
    <mergeCell ref="C425:E425"/>
    <mergeCell ref="G254:H254"/>
    <mergeCell ref="T437:U437"/>
    <mergeCell ref="G248:H248"/>
    <mergeCell ref="N208:P208"/>
    <mergeCell ref="Y83:AB83"/>
    <mergeCell ref="T281:U281"/>
    <mergeCell ref="N419:P419"/>
    <mergeCell ref="Y512:AB512"/>
    <mergeCell ref="C108:E108"/>
    <mergeCell ref="C450:E450"/>
    <mergeCell ref="O7:AF7"/>
    <mergeCell ref="Y85:AB85"/>
    <mergeCell ref="Y383:AB383"/>
    <mergeCell ref="C452:E452"/>
    <mergeCell ref="Y78:AB78"/>
    <mergeCell ref="N122:P122"/>
    <mergeCell ref="T155:U155"/>
    <mergeCell ref="R391:S391"/>
    <mergeCell ref="J285:L285"/>
    <mergeCell ref="R93:S93"/>
    <mergeCell ref="N105:P105"/>
    <mergeCell ref="Y385:AB385"/>
    <mergeCell ref="G395:H395"/>
    <mergeCell ref="C109:E109"/>
    <mergeCell ref="J99:L99"/>
    <mergeCell ref="AF241:AI241"/>
    <mergeCell ref="Y80:AB80"/>
    <mergeCell ref="J397:L397"/>
    <mergeCell ref="T157:U157"/>
    <mergeCell ref="T455:U455"/>
    <mergeCell ref="AF399:AI399"/>
    <mergeCell ref="N107:P107"/>
    <mergeCell ref="J179:L179"/>
    <mergeCell ref="J316:L316"/>
    <mergeCell ref="J310:L310"/>
    <mergeCell ref="R392:S392"/>
    <mergeCell ref="T150:U150"/>
    <mergeCell ref="J101:L101"/>
    <mergeCell ref="AF243:AI243"/>
    <mergeCell ref="Y411:AB411"/>
    <mergeCell ref="T457:U457"/>
    <mergeCell ref="J187:L187"/>
    <mergeCell ref="C51:E51"/>
    <mergeCell ref="J309:L309"/>
    <mergeCell ref="Y225:AB225"/>
    <mergeCell ref="N430:P430"/>
    <mergeCell ref="T152:U152"/>
    <mergeCell ref="G267:H267"/>
    <mergeCell ref="G292:H292"/>
    <mergeCell ref="J311:L311"/>
    <mergeCell ref="Y436:AB436"/>
    <mergeCell ref="AF117:AI117"/>
    <mergeCell ref="R409:S409"/>
    <mergeCell ref="Y227:AB227"/>
    <mergeCell ref="N438:P438"/>
    <mergeCell ref="Y15:AB15"/>
    <mergeCell ref="G294:H294"/>
    <mergeCell ref="Y525:AB525"/>
    <mergeCell ref="Y313:AB313"/>
    <mergeCell ref="C165:E165"/>
    <mergeCell ref="N133:P133"/>
    <mergeCell ref="R235:S235"/>
    <mergeCell ref="T297:U297"/>
    <mergeCell ref="G108:H108"/>
    <mergeCell ref="AF417:AI417"/>
    <mergeCell ref="R321:S321"/>
    <mergeCell ref="Y437:AB437"/>
    <mergeCell ref="C496:E496"/>
    <mergeCell ref="G325:H325"/>
    <mergeCell ref="R112:S112"/>
    <mergeCell ref="T508:U508"/>
    <mergeCell ref="R106:S106"/>
    <mergeCell ref="N135:P135"/>
    <mergeCell ref="C375:E375"/>
    <mergeCell ref="R404:S404"/>
    <mergeCell ref="AF112:AI112"/>
    <mergeCell ref="J29:L29"/>
    <mergeCell ref="T299:U299"/>
    <mergeCell ref="N433:P433"/>
    <mergeCell ref="G20:H20"/>
    <mergeCell ref="R323:S323"/>
    <mergeCell ref="T81:U81"/>
    <mergeCell ref="T56:U56"/>
    <mergeCell ref="R105:S105"/>
    <mergeCell ref="G318:H318"/>
    <mergeCell ref="AF419:AI419"/>
    <mergeCell ref="C489:E489"/>
    <mergeCell ref="T170:U170"/>
    <mergeCell ref="C377:E377"/>
    <mergeCell ref="N164:P164"/>
    <mergeCell ref="T468:U468"/>
    <mergeCell ref="AF412:AI412"/>
    <mergeCell ref="J329:L329"/>
    <mergeCell ref="G22:H22"/>
    <mergeCell ref="G320:H320"/>
    <mergeCell ref="G198:H198"/>
    <mergeCell ref="T381:U381"/>
    <mergeCell ref="R107:S107"/>
    <mergeCell ref="J481:L481"/>
    <mergeCell ref="Y155:AB155"/>
    <mergeCell ref="J24:L24"/>
    <mergeCell ref="AF443:AI443"/>
    <mergeCell ref="C522:E522"/>
    <mergeCell ref="N309:P309"/>
    <mergeCell ref="J26:L26"/>
    <mergeCell ref="C59:E59"/>
    <mergeCell ref="Y151:AB151"/>
    <mergeCell ref="Y455:AB455"/>
    <mergeCell ref="Y449:AB449"/>
    <mergeCell ref="R34:S34"/>
    <mergeCell ref="S531:Z535"/>
    <mergeCell ref="N57:P57"/>
    <mergeCell ref="Y150:AB150"/>
    <mergeCell ref="G38:H38"/>
    <mergeCell ref="R463:S463"/>
    <mergeCell ref="C61:E61"/>
    <mergeCell ref="C359:E359"/>
    <mergeCell ref="N146:P146"/>
    <mergeCell ref="J380:L380"/>
    <mergeCell ref="C219:E219"/>
    <mergeCell ref="C395:E395"/>
    <mergeCell ref="R36:S36"/>
    <mergeCell ref="C517:E517"/>
    <mergeCell ref="R334:S334"/>
    <mergeCell ref="T92:U92"/>
    <mergeCell ref="Y152:AB152"/>
    <mergeCell ref="G162:H162"/>
    <mergeCell ref="Y450:AB450"/>
    <mergeCell ref="T223:U223"/>
    <mergeCell ref="G338:H338"/>
    <mergeCell ref="G460:H460"/>
    <mergeCell ref="R465:S465"/>
    <mergeCell ref="T521:U521"/>
    <mergeCell ref="G496:H496"/>
    <mergeCell ref="J42:L42"/>
    <mergeCell ref="C519:E519"/>
    <mergeCell ref="T100:U100"/>
    <mergeCell ref="G33:H33"/>
    <mergeCell ref="R336:S336"/>
    <mergeCell ref="T94:U94"/>
    <mergeCell ref="AF342:AI342"/>
    <mergeCell ref="G340:H340"/>
    <mergeCell ref="G462:H462"/>
    <mergeCell ref="T523:U523"/>
    <mergeCell ref="C390:E390"/>
    <mergeCell ref="T66:U66"/>
    <mergeCell ref="N204:P204"/>
    <mergeCell ref="J44:L44"/>
    <mergeCell ref="J411:L411"/>
    <mergeCell ref="G35:H35"/>
    <mergeCell ref="T218:U218"/>
    <mergeCell ref="AF344:AI344"/>
    <mergeCell ref="G333:H333"/>
    <mergeCell ref="T522:U522"/>
    <mergeCell ref="Y508:AB508"/>
    <mergeCell ref="G252:H252"/>
    <mergeCell ref="J37:L37"/>
    <mergeCell ref="T95:U95"/>
    <mergeCell ref="N233:P233"/>
    <mergeCell ref="G366:H366"/>
    <mergeCell ref="R491:S491"/>
    <mergeCell ref="R176:S176"/>
    <mergeCell ref="AF369:AI369"/>
    <mergeCell ref="Y170:AB170"/>
    <mergeCell ref="Y468:AB468"/>
    <mergeCell ref="AF489:AI489"/>
    <mergeCell ref="N235:P235"/>
    <mergeCell ref="C448:E448"/>
    <mergeCell ref="C230:E230"/>
    <mergeCell ref="Y49:AB49"/>
    <mergeCell ref="R64:S64"/>
    <mergeCell ref="T120:U120"/>
    <mergeCell ref="Y503:AB503"/>
    <mergeCell ref="G391:H391"/>
    <mergeCell ref="Y163:AB163"/>
    <mergeCell ref="R178:S178"/>
    <mergeCell ref="R476:S476"/>
    <mergeCell ref="R57:S57"/>
    <mergeCell ref="J95:L95"/>
    <mergeCell ref="I330:AI330"/>
    <mergeCell ref="Y76:AB76"/>
    <mergeCell ref="J393:L393"/>
    <mergeCell ref="AF72:AI72"/>
    <mergeCell ref="R364:S364"/>
    <mergeCell ref="AF28:AI28"/>
    <mergeCell ref="R49:S49"/>
    <mergeCell ref="G122:H122"/>
    <mergeCell ref="AF364:AI364"/>
    <mergeCell ref="AF326:AI326"/>
    <mergeCell ref="T242:U242"/>
    <mergeCell ref="AF370:AI370"/>
    <mergeCell ref="T121:U121"/>
    <mergeCell ref="J124:L124"/>
    <mergeCell ref="J395:L395"/>
    <mergeCell ref="G392:H392"/>
    <mergeCell ref="N259:P259"/>
    <mergeCell ref="J422:L422"/>
    <mergeCell ref="G386:H386"/>
    <mergeCell ref="AF355:AI355"/>
    <mergeCell ref="J96:L96"/>
    <mergeCell ref="Y221:AB221"/>
    <mergeCell ref="J90:L90"/>
    <mergeCell ref="T148:U148"/>
    <mergeCell ref="T123:U123"/>
    <mergeCell ref="G263:H263"/>
    <mergeCell ref="N261:P261"/>
    <mergeCell ref="G394:H394"/>
    <mergeCell ref="J424:L424"/>
    <mergeCell ref="N217:P217"/>
    <mergeCell ref="R204:S204"/>
    <mergeCell ref="Y223:AB223"/>
    <mergeCell ref="Y521:AB521"/>
    <mergeCell ref="AF511:AI511"/>
    <mergeCell ref="C459:E459"/>
    <mergeCell ref="N129:P129"/>
    <mergeCell ref="AF54:AI54"/>
    <mergeCell ref="R75:S75"/>
    <mergeCell ref="Y216:AB216"/>
    <mergeCell ref="R206:S206"/>
    <mergeCell ref="Y94:AB94"/>
    <mergeCell ref="R504:S504"/>
    <mergeCell ref="AF388:AI388"/>
    <mergeCell ref="Y523:AB523"/>
    <mergeCell ref="J421:L421"/>
    <mergeCell ref="C461:E461"/>
    <mergeCell ref="N131:P131"/>
    <mergeCell ref="AF83:AI83"/>
    <mergeCell ref="Y218:AB218"/>
    <mergeCell ref="G106:H106"/>
    <mergeCell ref="G448:H448"/>
    <mergeCell ref="R506:S506"/>
    <mergeCell ref="G404:H404"/>
    <mergeCell ref="C162:E162"/>
    <mergeCell ref="C460:E460"/>
    <mergeCell ref="J152:L152"/>
    <mergeCell ref="J450:L450"/>
    <mergeCell ref="G105:H105"/>
    <mergeCell ref="AF110:AI110"/>
    <mergeCell ref="AF85:AI85"/>
    <mergeCell ref="AF408:AI408"/>
    <mergeCell ref="AF383:AI383"/>
    <mergeCell ref="Y249:AB249"/>
    <mergeCell ref="C164:E164"/>
    <mergeCell ref="C462:E462"/>
    <mergeCell ref="R103:S103"/>
    <mergeCell ref="J452:L452"/>
    <mergeCell ref="G107:H107"/>
    <mergeCell ref="N272:P272"/>
    <mergeCell ref="J20:L20"/>
    <mergeCell ref="G405:H405"/>
    <mergeCell ref="Y120:AB120"/>
    <mergeCell ref="AF410:AI410"/>
    <mergeCell ref="I264:AI264"/>
    <mergeCell ref="T47:U47"/>
    <mergeCell ref="AF439:AI439"/>
    <mergeCell ref="Y278:AB278"/>
    <mergeCell ref="C487:E487"/>
    <mergeCell ref="N274:P274"/>
    <mergeCell ref="J22:L22"/>
    <mergeCell ref="AF441:AI441"/>
    <mergeCell ref="J356:L356"/>
    <mergeCell ref="R217:S217"/>
    <mergeCell ref="Y121:AB121"/>
    <mergeCell ref="J134:L134"/>
    <mergeCell ref="Y115:AB115"/>
    <mergeCell ref="T192:U192"/>
    <mergeCell ref="R434:S434"/>
    <mergeCell ref="J51:L51"/>
    <mergeCell ref="R428:S428"/>
    <mergeCell ref="AF434:AI434"/>
    <mergeCell ref="N142:P142"/>
    <mergeCell ref="J468:L468"/>
    <mergeCell ref="R129:S129"/>
    <mergeCell ref="Y148:AB148"/>
    <mergeCell ref="C304:E304"/>
    <mergeCell ref="R436:S436"/>
    <mergeCell ref="T194:U194"/>
    <mergeCell ref="R121:S121"/>
    <mergeCell ref="T492:U492"/>
    <mergeCell ref="AF436:AI436"/>
    <mergeCell ref="C86:E86"/>
    <mergeCell ref="N144:P144"/>
    <mergeCell ref="C515:E515"/>
    <mergeCell ref="N302:P302"/>
    <mergeCell ref="R131:S131"/>
    <mergeCell ref="G29:H29"/>
    <mergeCell ref="C58:E58"/>
    <mergeCell ref="T187:U187"/>
    <mergeCell ref="Y448:AB448"/>
    <mergeCell ref="T494:U494"/>
    <mergeCell ref="C386:E386"/>
    <mergeCell ref="J382:L382"/>
    <mergeCell ref="Y262:AB262"/>
    <mergeCell ref="G31:H31"/>
    <mergeCell ref="R431:S431"/>
    <mergeCell ref="C475:E475"/>
    <mergeCell ref="T189:U189"/>
    <mergeCell ref="J496:L496"/>
    <mergeCell ref="J348:L348"/>
    <mergeCell ref="AF154:AI154"/>
    <mergeCell ref="G331:H331"/>
    <mergeCell ref="J35:L35"/>
    <mergeCell ref="N170:P170"/>
    <mergeCell ref="G176:H176"/>
    <mergeCell ref="T334:U334"/>
    <mergeCell ref="AF454:AI454"/>
    <mergeCell ref="N504:P504"/>
    <mergeCell ref="R149:S149"/>
    <mergeCell ref="AF155:AI155"/>
    <mergeCell ref="R447:S447"/>
    <mergeCell ref="A132:A174"/>
    <mergeCell ref="AF149:AI149"/>
    <mergeCell ref="T205:U205"/>
    <mergeCell ref="N199:P199"/>
    <mergeCell ref="N172:P172"/>
    <mergeCell ref="G476:H476"/>
    <mergeCell ref="J66:L66"/>
    <mergeCell ref="T363:U363"/>
    <mergeCell ref="Y47:AB47"/>
    <mergeCell ref="G57:H57"/>
    <mergeCell ref="C228:E228"/>
    <mergeCell ref="R482:S482"/>
    <mergeCell ref="R142:S142"/>
    <mergeCell ref="J522:L522"/>
    <mergeCell ref="Y161:AB161"/>
    <mergeCell ref="G171:H171"/>
    <mergeCell ref="AF157:AI157"/>
    <mergeCell ref="AF151:AI151"/>
    <mergeCell ref="R55:S55"/>
    <mergeCell ref="AF455:AI455"/>
    <mergeCell ref="AF449:AI449"/>
    <mergeCell ref="G357:H357"/>
    <mergeCell ref="R144:S144"/>
    <mergeCell ref="J524:L524"/>
    <mergeCell ref="Y192:AB192"/>
    <mergeCell ref="J61:L61"/>
    <mergeCell ref="G58:H58"/>
    <mergeCell ref="G471:H471"/>
    <mergeCell ref="T119:U119"/>
    <mergeCell ref="C101:E101"/>
    <mergeCell ref="N257:P257"/>
    <mergeCell ref="J97:L97"/>
    <mergeCell ref="T233:U233"/>
    <mergeCell ref="N346:P346"/>
    <mergeCell ref="R200:S200"/>
    <mergeCell ref="Y492:AB492"/>
    <mergeCell ref="T419:U419"/>
    <mergeCell ref="R202:S202"/>
    <mergeCell ref="Y187:AB187"/>
    <mergeCell ref="C246:E246"/>
    <mergeCell ref="G75:H75"/>
    <mergeCell ref="R500:S500"/>
    <mergeCell ref="N252:P252"/>
    <mergeCell ref="R291:S291"/>
    <mergeCell ref="AF297:AI297"/>
    <mergeCell ref="C256:E256"/>
    <mergeCell ref="R73:S73"/>
    <mergeCell ref="R195:S195"/>
    <mergeCell ref="AF79:AI79"/>
    <mergeCell ref="R371:S371"/>
    <mergeCell ref="Y189:AB189"/>
    <mergeCell ref="R231:S231"/>
    <mergeCell ref="Y487:AB487"/>
    <mergeCell ref="T260:U260"/>
    <mergeCell ref="AF508:AI508"/>
    <mergeCell ref="C133:E133"/>
    <mergeCell ref="G497:H497"/>
    <mergeCell ref="C127:E127"/>
    <mergeCell ref="R502:S502"/>
    <mergeCell ref="J148:L148"/>
    <mergeCell ref="J446:L446"/>
    <mergeCell ref="C247:E247"/>
    <mergeCell ref="R501:S501"/>
    <mergeCell ref="T259:U259"/>
    <mergeCell ref="AF81:AI81"/>
    <mergeCell ref="G70:H70"/>
    <mergeCell ref="J237:L237"/>
    <mergeCell ref="AF379:AI379"/>
    <mergeCell ref="R197:S197"/>
    <mergeCell ref="Y245:AB245"/>
    <mergeCell ref="T137:U137"/>
    <mergeCell ref="J448:L448"/>
    <mergeCell ref="T261:U261"/>
    <mergeCell ref="N399:P399"/>
    <mergeCell ref="J239:L239"/>
    <mergeCell ref="AF381:AI381"/>
    <mergeCell ref="N59:P59"/>
    <mergeCell ref="C272:E272"/>
    <mergeCell ref="J143:L143"/>
    <mergeCell ref="J105:L105"/>
    <mergeCell ref="Y205:AB205"/>
    <mergeCell ref="Y363:AB363"/>
    <mergeCell ref="N270:P270"/>
    <mergeCell ref="T290:U290"/>
    <mergeCell ref="R213:S213"/>
    <mergeCell ref="N359:P359"/>
    <mergeCell ref="AF526:AI526"/>
    <mergeCell ref="N394:P394"/>
    <mergeCell ref="C267:E267"/>
    <mergeCell ref="G432:H432"/>
    <mergeCell ref="N113:P113"/>
    <mergeCell ref="J464:L464"/>
    <mergeCell ref="G428:H428"/>
    <mergeCell ref="AF221:AI221"/>
    <mergeCell ref="N271:P271"/>
    <mergeCell ref="R513:S513"/>
    <mergeCell ref="G246:H246"/>
    <mergeCell ref="G129:H129"/>
    <mergeCell ref="J430:L430"/>
    <mergeCell ref="C269:E269"/>
    <mergeCell ref="Y233:AB233"/>
    <mergeCell ref="AF92:AI92"/>
    <mergeCell ref="G463:H463"/>
    <mergeCell ref="T279:U279"/>
    <mergeCell ref="AF223:AI223"/>
    <mergeCell ref="I77:AI77"/>
    <mergeCell ref="AF521:AI521"/>
    <mergeCell ref="J167:L167"/>
    <mergeCell ref="C302:E302"/>
    <mergeCell ref="G131:H131"/>
    <mergeCell ref="J161:L161"/>
    <mergeCell ref="J459:L459"/>
    <mergeCell ref="R210:S210"/>
    <mergeCell ref="T272:U272"/>
    <mergeCell ref="AF94:AI94"/>
    <mergeCell ref="Y258:AB258"/>
    <mergeCell ref="C173:E173"/>
    <mergeCell ref="AF523:AI523"/>
    <mergeCell ref="C330:H330"/>
    <mergeCell ref="R427:S427"/>
    <mergeCell ref="T185:U185"/>
    <mergeCell ref="G300:H300"/>
    <mergeCell ref="C471:E471"/>
    <mergeCell ref="T489:U489"/>
    <mergeCell ref="G431:H431"/>
    <mergeCell ref="J461:L461"/>
    <mergeCell ref="G458:H458"/>
    <mergeCell ref="T274:U274"/>
    <mergeCell ref="N412:P412"/>
    <mergeCell ref="R241:S241"/>
    <mergeCell ref="AF247:AI247"/>
    <mergeCell ref="J162:L162"/>
    <mergeCell ref="Y260:AB260"/>
    <mergeCell ref="G126:H126"/>
    <mergeCell ref="Y259:AB259"/>
    <mergeCell ref="A175:A214"/>
    <mergeCell ref="Y253:AB253"/>
    <mergeCell ref="R243:S243"/>
    <mergeCell ref="T305:U305"/>
    <mergeCell ref="AF249:AI249"/>
    <mergeCell ref="J164:L164"/>
    <mergeCell ref="Y289:AB289"/>
    <mergeCell ref="C328:E328"/>
    <mergeCell ref="Y130:AB130"/>
    <mergeCell ref="N407:P407"/>
    <mergeCell ref="N168:P168"/>
    <mergeCell ref="Y261:AB261"/>
    <mergeCell ref="AF120:AI120"/>
    <mergeCell ref="N195:P195"/>
    <mergeCell ref="G447:H447"/>
    <mergeCell ref="C199:E199"/>
    <mergeCell ref="C497:E497"/>
    <mergeCell ref="N284:P284"/>
    <mergeCell ref="R113:S113"/>
    <mergeCell ref="J189:L189"/>
    <mergeCell ref="J487:L487"/>
    <mergeCell ref="G142:H142"/>
    <mergeCell ref="T325:U325"/>
    <mergeCell ref="AF451:AI451"/>
    <mergeCell ref="N197:P197"/>
    <mergeCell ref="Y290:AB290"/>
    <mergeCell ref="T361:U361"/>
    <mergeCell ref="C499:E499"/>
    <mergeCell ref="R140:S140"/>
    <mergeCell ref="J180:L180"/>
    <mergeCell ref="G144:H144"/>
    <mergeCell ref="J57:L57"/>
    <mergeCell ref="G442:H442"/>
    <mergeCell ref="Y315:AB315"/>
    <mergeCell ref="J146:L146"/>
    <mergeCell ref="N342:P342"/>
    <mergeCell ref="G173:H173"/>
    <mergeCell ref="T356:U356"/>
    <mergeCell ref="Y281:AB281"/>
    <mergeCell ref="J515:L515"/>
    <mergeCell ref="C41:E41"/>
    <mergeCell ref="Y183:AB183"/>
    <mergeCell ref="G473:H473"/>
    <mergeCell ref="N179:P179"/>
    <mergeCell ref="T387:U387"/>
    <mergeCell ref="T45:U45"/>
    <mergeCell ref="N39:P39"/>
    <mergeCell ref="T343:U343"/>
    <mergeCell ref="C252:E252"/>
    <mergeCell ref="Y272:AB272"/>
    <mergeCell ref="N337:P337"/>
    <mergeCell ref="C43:E43"/>
    <mergeCell ref="A264:A329"/>
    <mergeCell ref="Y185:AB185"/>
    <mergeCell ref="C341:E341"/>
    <mergeCell ref="G170:H170"/>
    <mergeCell ref="R280:S280"/>
    <mergeCell ref="AF473:AI473"/>
    <mergeCell ref="AF158:AI158"/>
    <mergeCell ref="G504:H504"/>
    <mergeCell ref="T345:U345"/>
    <mergeCell ref="N339:P339"/>
    <mergeCell ref="R168:S168"/>
    <mergeCell ref="AF174:AI174"/>
    <mergeCell ref="J233:L233"/>
    <mergeCell ref="R160:S160"/>
    <mergeCell ref="AF166:AI166"/>
    <mergeCell ref="AF464:AI464"/>
    <mergeCell ref="N210:P210"/>
    <mergeCell ref="G74:H74"/>
    <mergeCell ref="T257:U257"/>
    <mergeCell ref="J235:L235"/>
    <mergeCell ref="G524:H524"/>
    <mergeCell ref="AF191:AI191"/>
    <mergeCell ref="J228:L228"/>
    <mergeCell ref="N355:P355"/>
    <mergeCell ref="R184:S184"/>
    <mergeCell ref="R342:S342"/>
    <mergeCell ref="T371:U371"/>
    <mergeCell ref="Y361:AB361"/>
    <mergeCell ref="N243:P243"/>
    <mergeCell ref="N50:P50"/>
    <mergeCell ref="J259:L259"/>
    <mergeCell ref="N357:P357"/>
    <mergeCell ref="AF192:AI192"/>
    <mergeCell ref="Y354:AB354"/>
    <mergeCell ref="R344:S344"/>
    <mergeCell ref="T102:U102"/>
    <mergeCell ref="C271:E271"/>
    <mergeCell ref="N236:P236"/>
    <mergeCell ref="G242:H242"/>
    <mergeCell ref="C265:E265"/>
    <mergeCell ref="T400:U400"/>
    <mergeCell ref="J261:L261"/>
    <mergeCell ref="N350:P350"/>
    <mergeCell ref="R179:S179"/>
    <mergeCell ref="Y198:AB198"/>
    <mergeCell ref="G208:H208"/>
    <mergeCell ref="AF194:AI194"/>
    <mergeCell ref="C142:E142"/>
    <mergeCell ref="Y356:AB356"/>
    <mergeCell ref="AF492:AI492"/>
    <mergeCell ref="G244:H244"/>
    <mergeCell ref="T402:U402"/>
    <mergeCell ref="R212:S212"/>
    <mergeCell ref="G237:H237"/>
    <mergeCell ref="Y343:AB343"/>
    <mergeCell ref="T270:U270"/>
    <mergeCell ref="AF189:AI189"/>
    <mergeCell ref="N408:P408"/>
    <mergeCell ref="G245:H245"/>
    <mergeCell ref="N383:P383"/>
    <mergeCell ref="T306:U306"/>
    <mergeCell ref="C268:E268"/>
    <mergeCell ref="Y38:AB38"/>
    <mergeCell ref="AF34:AI34"/>
    <mergeCell ref="R326:S326"/>
    <mergeCell ref="G456:H456"/>
    <mergeCell ref="N410:P410"/>
    <mergeCell ref="Y224:AB224"/>
    <mergeCell ref="AF362:AI362"/>
    <mergeCell ref="R239:S239"/>
    <mergeCell ref="AF245:AI245"/>
    <mergeCell ref="Y338:AB338"/>
    <mergeCell ref="C293:E293"/>
    <mergeCell ref="T113:U113"/>
    <mergeCell ref="AF334:AI334"/>
    <mergeCell ref="N403:P403"/>
    <mergeCell ref="AF116:AI116"/>
    <mergeCell ref="J272:L272"/>
    <mergeCell ref="R268:S268"/>
    <mergeCell ref="AF205:AI205"/>
    <mergeCell ref="N280:P280"/>
    <mergeCell ref="N411:P411"/>
    <mergeCell ref="R240:S240"/>
    <mergeCell ref="C284:E284"/>
    <mergeCell ref="G113:H113"/>
    <mergeCell ref="T296:U296"/>
    <mergeCell ref="AF118:AI118"/>
    <mergeCell ref="J274:L274"/>
    <mergeCell ref="AF416:AI416"/>
    <mergeCell ref="T332:U332"/>
    <mergeCell ref="T27:U27"/>
    <mergeCell ref="T298:U298"/>
    <mergeCell ref="R225:S225"/>
    <mergeCell ref="N436:P436"/>
    <mergeCell ref="J186:L186"/>
    <mergeCell ref="Y400:AB400"/>
    <mergeCell ref="N307:P307"/>
    <mergeCell ref="G169:H169"/>
    <mergeCell ref="T327:U327"/>
    <mergeCell ref="N465:P465"/>
    <mergeCell ref="R250:S250"/>
    <mergeCell ref="J486:L486"/>
    <mergeCell ref="N437:P437"/>
    <mergeCell ref="Y402:AB402"/>
    <mergeCell ref="N431:P431"/>
    <mergeCell ref="G469:H469"/>
    <mergeCell ref="AF258:AI258"/>
    <mergeCell ref="J173:L173"/>
    <mergeCell ref="N308:P308"/>
    <mergeCell ref="C39:E39"/>
    <mergeCell ref="R410:S410"/>
    <mergeCell ref="T472:U472"/>
    <mergeCell ref="C337:E337"/>
    <mergeCell ref="C312:E312"/>
    <mergeCell ref="R251:S251"/>
    <mergeCell ref="Y270:AB270"/>
    <mergeCell ref="R287:S287"/>
    <mergeCell ref="C32:E32"/>
    <mergeCell ref="AF260:AI260"/>
    <mergeCell ref="J204:L204"/>
    <mergeCell ref="C339:E339"/>
    <mergeCell ref="T474:U474"/>
    <mergeCell ref="C366:E366"/>
    <mergeCell ref="J198:L198"/>
    <mergeCell ref="G195:H195"/>
    <mergeCell ref="R253:S253"/>
    <mergeCell ref="G493:H493"/>
    <mergeCell ref="AF259:AI259"/>
    <mergeCell ref="Y299:AB299"/>
    <mergeCell ref="G309:H309"/>
    <mergeCell ref="Y295:AB295"/>
    <mergeCell ref="AF289:AI289"/>
    <mergeCell ref="T222:U222"/>
    <mergeCell ref="J328:L328"/>
    <mergeCell ref="J504:L504"/>
    <mergeCell ref="G197:H197"/>
    <mergeCell ref="Y113:AB113"/>
    <mergeCell ref="G495:H495"/>
    <mergeCell ref="R282:S282"/>
    <mergeCell ref="N449:P449"/>
    <mergeCell ref="Y26:AB26"/>
    <mergeCell ref="J199:L199"/>
    <mergeCell ref="Y324:AB324"/>
    <mergeCell ref="N150:P150"/>
    <mergeCell ref="N326:P326"/>
    <mergeCell ref="Y296:AB296"/>
    <mergeCell ref="N484:P484"/>
    <mergeCell ref="AF286:AI286"/>
    <mergeCell ref="R307:S307"/>
    <mergeCell ref="N21:P21"/>
    <mergeCell ref="J499:L499"/>
    <mergeCell ref="C392:E392"/>
    <mergeCell ref="C50:E50"/>
    <mergeCell ref="N450:P450"/>
    <mergeCell ref="Y27:AB27"/>
    <mergeCell ref="Y325:AB325"/>
    <mergeCell ref="T396:U396"/>
    <mergeCell ref="C236:E236"/>
    <mergeCell ref="N23:P23"/>
    <mergeCell ref="J257:L257"/>
    <mergeCell ref="C394:E394"/>
    <mergeCell ref="T485:U485"/>
    <mergeCell ref="C350:E350"/>
    <mergeCell ref="G179:H179"/>
    <mergeCell ref="J346:L346"/>
    <mergeCell ref="G39:H39"/>
    <mergeCell ref="Y327:AB327"/>
    <mergeCell ref="J340:L340"/>
    <mergeCell ref="G337:H337"/>
    <mergeCell ref="T398:U398"/>
    <mergeCell ref="R177:S177"/>
    <mergeCell ref="J217:L217"/>
    <mergeCell ref="R335:S335"/>
    <mergeCell ref="G339:H339"/>
    <mergeCell ref="J252:L252"/>
    <mergeCell ref="N379:P379"/>
    <mergeCell ref="Y466:AB466"/>
    <mergeCell ref="T399:U399"/>
    <mergeCell ref="G210:H210"/>
    <mergeCell ref="J129:L129"/>
    <mergeCell ref="J377:L377"/>
    <mergeCell ref="R322:S322"/>
    <mergeCell ref="N468:P468"/>
    <mergeCell ref="N74:P74"/>
    <mergeCell ref="N372:P372"/>
    <mergeCell ref="C78:E78"/>
    <mergeCell ref="U4:AF4"/>
    <mergeCell ref="C376:E376"/>
    <mergeCell ref="R53:S53"/>
    <mergeCell ref="R351:S351"/>
    <mergeCell ref="N76:P76"/>
    <mergeCell ref="N374:P374"/>
    <mergeCell ref="Y222:AB222"/>
    <mergeCell ref="AF360:AI360"/>
    <mergeCell ref="C378:E378"/>
    <mergeCell ref="C107:E107"/>
    <mergeCell ref="R46:S46"/>
    <mergeCell ref="R317:S317"/>
    <mergeCell ref="J59:L59"/>
    <mergeCell ref="AF201:AI201"/>
    <mergeCell ref="Y40:AB40"/>
    <mergeCell ref="G50:H50"/>
    <mergeCell ref="R353:S353"/>
    <mergeCell ref="T111:U111"/>
    <mergeCell ref="T409:U409"/>
    <mergeCell ref="J270:L270"/>
    <mergeCell ref="C407:E407"/>
    <mergeCell ref="R48:S48"/>
    <mergeCell ref="AF203:AI203"/>
    <mergeCell ref="G52:H52"/>
    <mergeCell ref="Y96:AB96"/>
    <mergeCell ref="T417:U417"/>
    <mergeCell ref="AF361:AI361"/>
    <mergeCell ref="G350:H350"/>
    <mergeCell ref="R477:S477"/>
    <mergeCell ref="N92:P92"/>
    <mergeCell ref="T112:U112"/>
    <mergeCell ref="R348:S348"/>
    <mergeCell ref="R79:S79"/>
    <mergeCell ref="J271:L271"/>
    <mergeCell ref="Y396:AB396"/>
    <mergeCell ref="Y371:AB371"/>
    <mergeCell ref="J265:L265"/>
    <mergeCell ref="T323:U323"/>
    <mergeCell ref="N514:P514"/>
    <mergeCell ref="Y485:AB485"/>
    <mergeCell ref="T114:U114"/>
    <mergeCell ref="Y91:AB91"/>
    <mergeCell ref="T412:U412"/>
    <mergeCell ref="R379:S379"/>
    <mergeCell ref="R37:S37"/>
    <mergeCell ref="Y398:AB398"/>
    <mergeCell ref="N87:P87"/>
    <mergeCell ref="Y93:AB93"/>
    <mergeCell ref="AF229:AI229"/>
    <mergeCell ref="R406:S406"/>
    <mergeCell ref="Y391:AB391"/>
    <mergeCell ref="R381:S381"/>
    <mergeCell ref="C308:E308"/>
    <mergeCell ref="AF387:AI387"/>
    <mergeCell ref="T139:U139"/>
    <mergeCell ref="G279:H279"/>
    <mergeCell ref="AF343:AI343"/>
    <mergeCell ref="N89:P89"/>
    <mergeCell ref="T443:U443"/>
    <mergeCell ref="N306:P306"/>
    <mergeCell ref="C179:E179"/>
    <mergeCell ref="J439:L439"/>
    <mergeCell ref="T470:U470"/>
    <mergeCell ref="G281:H281"/>
    <mergeCell ref="C310:E310"/>
    <mergeCell ref="V526:W526"/>
    <mergeCell ref="J291:L291"/>
    <mergeCell ref="R249:S249"/>
    <mergeCell ref="G280:H280"/>
    <mergeCell ref="T463:U463"/>
    <mergeCell ref="G274:H274"/>
    <mergeCell ref="AF285:AI285"/>
    <mergeCell ref="N234:P234"/>
    <mergeCell ref="G411:H411"/>
    <mergeCell ref="Y109:AB109"/>
    <mergeCell ref="AF257:AI257"/>
    <mergeCell ref="T36:U36"/>
    <mergeCell ref="R278:S278"/>
    <mergeCell ref="T307:U307"/>
    <mergeCell ref="G282:H282"/>
    <mergeCell ref="J195:L195"/>
    <mergeCell ref="T465:U465"/>
    <mergeCell ref="R92:S92"/>
    <mergeCell ref="Y111:AB111"/>
    <mergeCell ref="Y409:AB409"/>
    <mergeCell ref="J197:L197"/>
    <mergeCell ref="C478:E478"/>
    <mergeCell ref="Y104:AB104"/>
    <mergeCell ref="R94:S94"/>
    <mergeCell ref="N148:P148"/>
    <mergeCell ref="C21:E21"/>
    <mergeCell ref="G307:H307"/>
    <mergeCell ref="N446:P446"/>
    <mergeCell ref="Y321:AB321"/>
    <mergeCell ref="AF311:AI311"/>
    <mergeCell ref="N19:P19"/>
    <mergeCell ref="N317:P317"/>
    <mergeCell ref="T183:U183"/>
    <mergeCell ref="R425:S425"/>
    <mergeCell ref="C23:E23"/>
    <mergeCell ref="R419:S419"/>
    <mergeCell ref="AF425:AI425"/>
    <mergeCell ref="N448:P448"/>
    <mergeCell ref="J342:L342"/>
    <mergeCell ref="T62:U62"/>
    <mergeCell ref="C181:E181"/>
    <mergeCell ref="Y323:AB323"/>
    <mergeCell ref="C479:E479"/>
    <mergeCell ref="T193:U193"/>
    <mergeCell ref="T369:U369"/>
    <mergeCell ref="R418:S418"/>
    <mergeCell ref="T176:U176"/>
    <mergeCell ref="C473:E473"/>
    <mergeCell ref="T491:U491"/>
    <mergeCell ref="N319:P319"/>
    <mergeCell ref="G422:H422"/>
    <mergeCell ref="T483:U483"/>
    <mergeCell ref="N477:P477"/>
    <mergeCell ref="R306:S306"/>
    <mergeCell ref="T64:U64"/>
    <mergeCell ref="R262:S262"/>
    <mergeCell ref="T362:U362"/>
    <mergeCell ref="G335:H335"/>
    <mergeCell ref="C481:E481"/>
    <mergeCell ref="R420:S420"/>
    <mergeCell ref="C18:E18"/>
    <mergeCell ref="J39:L39"/>
    <mergeCell ref="J337:L337"/>
    <mergeCell ref="G206:H206"/>
    <mergeCell ref="T364:U364"/>
    <mergeCell ref="N160:P160"/>
    <mergeCell ref="N464:P464"/>
    <mergeCell ref="T209:U209"/>
    <mergeCell ref="C74:E74"/>
    <mergeCell ref="J339:L339"/>
    <mergeCell ref="C372:E372"/>
    <mergeCell ref="J366:L366"/>
    <mergeCell ref="N159:P159"/>
    <mergeCell ref="G506:H506"/>
    <mergeCell ref="A429:A479"/>
    <mergeCell ref="Y34:AB34"/>
    <mergeCell ref="R18:S18"/>
    <mergeCell ref="AF301:AI301"/>
    <mergeCell ref="Y463:AB463"/>
    <mergeCell ref="J210:L210"/>
    <mergeCell ref="G351:H351"/>
    <mergeCell ref="AF295:AI295"/>
    <mergeCell ref="C103:E103"/>
    <mergeCell ref="C374:E374"/>
    <mergeCell ref="N161:P161"/>
    <mergeCell ref="C401:E401"/>
    <mergeCell ref="AF453:AI453"/>
    <mergeCell ref="N459:P459"/>
    <mergeCell ref="R288:S288"/>
    <mergeCell ref="T509:U509"/>
    <mergeCell ref="Y36:AB36"/>
    <mergeCell ref="Y334:AB334"/>
    <mergeCell ref="R324:S324"/>
    <mergeCell ref="T82:U82"/>
    <mergeCell ref="AF32:AI32"/>
    <mergeCell ref="Y465:AB465"/>
    <mergeCell ref="AF26:AI26"/>
    <mergeCell ref="J65:L65"/>
    <mergeCell ref="AF324:AI324"/>
    <mergeCell ref="N495:P495"/>
    <mergeCell ref="T511:U511"/>
    <mergeCell ref="J363:L363"/>
    <mergeCell ref="C403:E403"/>
    <mergeCell ref="N461:P461"/>
    <mergeCell ref="J399:L399"/>
    <mergeCell ref="R19:S19"/>
    <mergeCell ref="AF296:AI296"/>
    <mergeCell ref="J355:L355"/>
    <mergeCell ref="G48:H48"/>
    <mergeCell ref="Y336:AB336"/>
    <mergeCell ref="G346:H346"/>
    <mergeCell ref="J234:L234"/>
    <mergeCell ref="J365:L365"/>
    <mergeCell ref="AF27:AI27"/>
    <mergeCell ref="R319:S319"/>
    <mergeCell ref="J357:L357"/>
    <mergeCell ref="G348:H348"/>
    <mergeCell ref="Y489:AB489"/>
    <mergeCell ref="J236:L236"/>
    <mergeCell ref="N187:P187"/>
    <mergeCell ref="N485:P485"/>
    <mergeCell ref="T110:U110"/>
    <mergeCell ref="T408:U408"/>
    <mergeCell ref="Y62:AB62"/>
    <mergeCell ref="R375:S375"/>
    <mergeCell ref="Y193:AB193"/>
    <mergeCell ref="N521:P521"/>
    <mergeCell ref="Y491:AB491"/>
    <mergeCell ref="Y176:AB176"/>
    <mergeCell ref="C131:E131"/>
    <mergeCell ref="R489:S489"/>
    <mergeCell ref="R464:S464"/>
    <mergeCell ref="C87:E87"/>
    <mergeCell ref="Y483:AB483"/>
    <mergeCell ref="N487:P487"/>
    <mergeCell ref="A330:A372"/>
    <mergeCell ref="Y64:AB64"/>
    <mergeCell ref="C245:E245"/>
    <mergeCell ref="R377:S377"/>
    <mergeCell ref="Y362:AB362"/>
    <mergeCell ref="G372:H372"/>
    <mergeCell ref="G250:H250"/>
    <mergeCell ref="AF16:AI16"/>
    <mergeCell ref="C421:E421"/>
    <mergeCell ref="Y476:AB476"/>
    <mergeCell ref="T224:U224"/>
    <mergeCell ref="C431:E431"/>
    <mergeCell ref="AF472:AI472"/>
    <mergeCell ref="C89:E89"/>
    <mergeCell ref="AF466:AI466"/>
    <mergeCell ref="R72:S72"/>
    <mergeCell ref="C116:E116"/>
    <mergeCell ref="AF168:AI168"/>
    <mergeCell ref="R370:S370"/>
    <mergeCell ref="J112:L112"/>
    <mergeCell ref="J383:L383"/>
    <mergeCell ref="G380:H380"/>
    <mergeCell ref="Y364:AB364"/>
    <mergeCell ref="G76:H76"/>
    <mergeCell ref="G374:H374"/>
    <mergeCell ref="T435:U435"/>
    <mergeCell ref="AF45:AI45"/>
    <mergeCell ref="C88:E88"/>
    <mergeCell ref="J78:L78"/>
    <mergeCell ref="J376:L376"/>
    <mergeCell ref="T136:U136"/>
    <mergeCell ref="T434:U434"/>
    <mergeCell ref="C416:E416"/>
    <mergeCell ref="J437:L437"/>
    <mergeCell ref="J412:L412"/>
    <mergeCell ref="C117:E117"/>
    <mergeCell ref="J378:L378"/>
    <mergeCell ref="T436:U436"/>
    <mergeCell ref="C447:E447"/>
    <mergeCell ref="R88:S88"/>
    <mergeCell ref="N111:P111"/>
    <mergeCell ref="Y204:AB204"/>
    <mergeCell ref="J280:L280"/>
    <mergeCell ref="R517:S517"/>
    <mergeCell ref="C115:E115"/>
    <mergeCell ref="R90:S90"/>
    <mergeCell ref="N119:P119"/>
    <mergeCell ref="AF96:AI96"/>
    <mergeCell ref="R388:S388"/>
    <mergeCell ref="Y231:AB231"/>
    <mergeCell ref="Y206:AB206"/>
    <mergeCell ref="Y75:AB75"/>
    <mergeCell ref="Y504:AB504"/>
    <mergeCell ref="C150:E150"/>
    <mergeCell ref="J305:L305"/>
    <mergeCell ref="C144:E144"/>
    <mergeCell ref="I373:AI373"/>
    <mergeCell ref="C442:E442"/>
    <mergeCell ref="R83:S83"/>
    <mergeCell ref="R214:S214"/>
    <mergeCell ref="T276:U276"/>
    <mergeCell ref="G87:H87"/>
    <mergeCell ref="R390:S390"/>
    <mergeCell ref="AF98:AI98"/>
    <mergeCell ref="AF396:AI396"/>
    <mergeCell ref="R512:S512"/>
    <mergeCell ref="J307:L307"/>
    <mergeCell ref="R91:S91"/>
    <mergeCell ref="R389:S389"/>
    <mergeCell ref="R85:S85"/>
    <mergeCell ref="N114:P114"/>
    <mergeCell ref="G95:H95"/>
    <mergeCell ref="J465:L465"/>
    <mergeCell ref="G418:H418"/>
    <mergeCell ref="G89:H89"/>
    <mergeCell ref="T278:U278"/>
    <mergeCell ref="T454:U454"/>
    <mergeCell ref="G393:H393"/>
    <mergeCell ref="AF398:AI398"/>
    <mergeCell ref="T60:U60"/>
    <mergeCell ref="C477:E477"/>
    <mergeCell ref="G306:H306"/>
    <mergeCell ref="T149:U149"/>
    <mergeCell ref="AF93:AI93"/>
    <mergeCell ref="R385:S385"/>
    <mergeCell ref="N287:P287"/>
    <mergeCell ref="G420:H420"/>
    <mergeCell ref="T447:U447"/>
    <mergeCell ref="J308:L308"/>
    <mergeCell ref="Y433:AB433"/>
    <mergeCell ref="T360:U360"/>
    <mergeCell ref="T151:U151"/>
    <mergeCell ref="T449:U449"/>
    <mergeCell ref="AF124:AI124"/>
    <mergeCell ref="N130:P130"/>
    <mergeCell ref="Y435:AB435"/>
    <mergeCell ref="AF238:AI238"/>
    <mergeCell ref="C134:E134"/>
    <mergeCell ref="N282:P282"/>
    <mergeCell ref="Y136:AB136"/>
    <mergeCell ref="Y434:AB434"/>
    <mergeCell ref="Y428:AB428"/>
    <mergeCell ref="T505:U505"/>
    <mergeCell ref="AF126:AI126"/>
    <mergeCell ref="AF424:AI424"/>
    <mergeCell ref="AF109:AI109"/>
    <mergeCell ref="C503:E503"/>
    <mergeCell ref="C188:E188"/>
    <mergeCell ref="G446:H446"/>
    <mergeCell ref="T507:U507"/>
    <mergeCell ref="C76:E76"/>
    <mergeCell ref="AF111:AI111"/>
    <mergeCell ref="N186:P186"/>
    <mergeCell ref="AF409:AI409"/>
    <mergeCell ref="Y131:AB131"/>
    <mergeCell ref="J326:L326"/>
    <mergeCell ref="G19:H19"/>
    <mergeCell ref="R444:S444"/>
    <mergeCell ref="T202:U202"/>
    <mergeCell ref="G317:H317"/>
    <mergeCell ref="R104:S104"/>
    <mergeCell ref="AF328:AI328"/>
    <mergeCell ref="C488:E488"/>
    <mergeCell ref="T500:U500"/>
    <mergeCell ref="J478:L478"/>
    <mergeCell ref="J21:L21"/>
    <mergeCell ref="Y146:AB146"/>
    <mergeCell ref="T79:U79"/>
    <mergeCell ref="N486:P486"/>
    <mergeCell ref="R315:S315"/>
    <mergeCell ref="T73:U73"/>
    <mergeCell ref="G319:H319"/>
    <mergeCell ref="T502:U502"/>
    <mergeCell ref="G477:H477"/>
    <mergeCell ref="N300:P300"/>
    <mergeCell ref="Y276:AB276"/>
    <mergeCell ref="J23:L23"/>
    <mergeCell ref="N183:P183"/>
    <mergeCell ref="N517:P517"/>
    <mergeCell ref="N54:P54"/>
    <mergeCell ref="R460:S460"/>
    <mergeCell ref="N212:P212"/>
    <mergeCell ref="AF137:AI137"/>
    <mergeCell ref="N483:P483"/>
    <mergeCell ref="N510:P510"/>
    <mergeCell ref="Y60:AB60"/>
    <mergeCell ref="C216:E216"/>
    <mergeCell ref="C514:E514"/>
    <mergeCell ref="R155:S155"/>
    <mergeCell ref="Y149:AB149"/>
    <mergeCell ref="N56:P56"/>
    <mergeCell ref="G159:H159"/>
    <mergeCell ref="Y447:AB447"/>
    <mergeCell ref="T220:U220"/>
    <mergeCell ref="R462:S462"/>
    <mergeCell ref="N214:P214"/>
    <mergeCell ref="T518:U518"/>
    <mergeCell ref="AF462:AI462"/>
    <mergeCell ref="N512:P512"/>
    <mergeCell ref="J379:L379"/>
    <mergeCell ref="G72:H72"/>
    <mergeCell ref="Y360:AB360"/>
    <mergeCell ref="C218:E218"/>
    <mergeCell ref="G370:H370"/>
    <mergeCell ref="R157:S157"/>
    <mergeCell ref="C516:E516"/>
    <mergeCell ref="AF41:AI41"/>
    <mergeCell ref="R455:S455"/>
    <mergeCell ref="T213:U213"/>
    <mergeCell ref="G161:H161"/>
    <mergeCell ref="J74:L74"/>
    <mergeCell ref="G459:H459"/>
    <mergeCell ref="AF470:AI470"/>
    <mergeCell ref="T520:U520"/>
    <mergeCell ref="J372:L372"/>
    <mergeCell ref="R28:S28"/>
    <mergeCell ref="J408:L408"/>
    <mergeCell ref="Y288:AB288"/>
    <mergeCell ref="T221:U221"/>
    <mergeCell ref="R457:S457"/>
    <mergeCell ref="G461:H461"/>
    <mergeCell ref="J103:L103"/>
    <mergeCell ref="J374:L374"/>
    <mergeCell ref="Y505:AB505"/>
    <mergeCell ref="R30:S30"/>
    <mergeCell ref="J410:L410"/>
    <mergeCell ref="AF36:AI36"/>
    <mergeCell ref="N230:P230"/>
    <mergeCell ref="Y200:AB200"/>
    <mergeCell ref="AF465:AI465"/>
    <mergeCell ref="T246:U246"/>
    <mergeCell ref="J403:L403"/>
    <mergeCell ref="N196:P196"/>
    <mergeCell ref="N354:P354"/>
    <mergeCell ref="Y71:AB71"/>
    <mergeCell ref="R183:S183"/>
    <mergeCell ref="AF67:AI67"/>
    <mergeCell ref="Y202:AB202"/>
    <mergeCell ref="Y500:AB500"/>
    <mergeCell ref="AF496:AI496"/>
    <mergeCell ref="C140:E140"/>
    <mergeCell ref="AF490:AI490"/>
    <mergeCell ref="N198:P198"/>
    <mergeCell ref="C438:E438"/>
    <mergeCell ref="N225:P225"/>
    <mergeCell ref="R54:S54"/>
    <mergeCell ref="J92:L92"/>
    <mergeCell ref="N356:P356"/>
    <mergeCell ref="Y73:AB73"/>
    <mergeCell ref="C229:E229"/>
    <mergeCell ref="AF69:AI69"/>
    <mergeCell ref="R483:S483"/>
    <mergeCell ref="T241:U241"/>
    <mergeCell ref="AF367:AI367"/>
    <mergeCell ref="Y502:AB502"/>
    <mergeCell ref="C446:E446"/>
    <mergeCell ref="R475:S475"/>
    <mergeCell ref="C440:E440"/>
    <mergeCell ref="N227:P227"/>
    <mergeCell ref="N110:P110"/>
    <mergeCell ref="J436:L436"/>
    <mergeCell ref="N525:P525"/>
    <mergeCell ref="G91:H91"/>
    <mergeCell ref="AF62:AI62"/>
    <mergeCell ref="G389:H389"/>
    <mergeCell ref="G85:H85"/>
    <mergeCell ref="R56:S56"/>
    <mergeCell ref="G383:H383"/>
    <mergeCell ref="C141:E141"/>
    <mergeCell ref="T243:U243"/>
    <mergeCell ref="J87:L87"/>
    <mergeCell ref="G84:H84"/>
    <mergeCell ref="R387:S387"/>
    <mergeCell ref="T145:U145"/>
    <mergeCell ref="AF64:AI64"/>
    <mergeCell ref="J123:L123"/>
    <mergeCell ref="G385:H385"/>
    <mergeCell ref="C143:E143"/>
    <mergeCell ref="C99:E99"/>
    <mergeCell ref="C441:E441"/>
    <mergeCell ref="J89:L89"/>
    <mergeCell ref="G86:H86"/>
    <mergeCell ref="N224:P224"/>
    <mergeCell ref="T147:U147"/>
    <mergeCell ref="Y518:AB518"/>
    <mergeCell ref="T445:U445"/>
    <mergeCell ref="J423:L423"/>
    <mergeCell ref="Y213:AB213"/>
    <mergeCell ref="AF209:AI209"/>
    <mergeCell ref="C130:E130"/>
    <mergeCell ref="Y520:AB520"/>
    <mergeCell ref="R257:S257"/>
    <mergeCell ref="Y513:AB513"/>
    <mergeCell ref="J113:L113"/>
    <mergeCell ref="C159:E159"/>
    <mergeCell ref="C430:E430"/>
    <mergeCell ref="C153:E153"/>
    <mergeCell ref="AF509:AI509"/>
    <mergeCell ref="J149:L149"/>
    <mergeCell ref="J447:L447"/>
    <mergeCell ref="R223:S223"/>
    <mergeCell ref="AF82:AI82"/>
    <mergeCell ref="C125:E125"/>
    <mergeCell ref="J121:L121"/>
    <mergeCell ref="T321:U321"/>
    <mergeCell ref="C161:E161"/>
    <mergeCell ref="C283:E283"/>
    <mergeCell ref="J115:L115"/>
    <mergeCell ref="R100:S100"/>
    <mergeCell ref="J474:L474"/>
    <mergeCell ref="J449:L449"/>
    <mergeCell ref="G104:H104"/>
    <mergeCell ref="T287:U287"/>
    <mergeCell ref="R523:S523"/>
    <mergeCell ref="C154:E154"/>
    <mergeCell ref="T473:U473"/>
    <mergeCell ref="T158:U158"/>
    <mergeCell ref="Y247:AB247"/>
    <mergeCell ref="T289:U289"/>
    <mergeCell ref="Y241:AB241"/>
    <mergeCell ref="C156:E156"/>
    <mergeCell ref="Y302:AB302"/>
    <mergeCell ref="G99:H99"/>
    <mergeCell ref="T160:U160"/>
    <mergeCell ref="N298:P298"/>
    <mergeCell ref="R127:S127"/>
    <mergeCell ref="AF133:AI133"/>
    <mergeCell ref="Y243:AB243"/>
    <mergeCell ref="C212:E212"/>
    <mergeCell ref="J477:L477"/>
    <mergeCell ref="C510:E510"/>
    <mergeCell ref="N297:P297"/>
    <mergeCell ref="G155:H155"/>
    <mergeCell ref="G130:H130"/>
    <mergeCell ref="C301:E301"/>
    <mergeCell ref="T313:U313"/>
    <mergeCell ref="AF135:AI135"/>
    <mergeCell ref="N185:P185"/>
    <mergeCell ref="AF433:AI433"/>
    <mergeCell ref="C214:E214"/>
    <mergeCell ref="C512:E512"/>
    <mergeCell ref="AF224:AI224"/>
    <mergeCell ref="R128:S128"/>
    <mergeCell ref="N299:P299"/>
    <mergeCell ref="R426:S426"/>
    <mergeCell ref="J502:L502"/>
    <mergeCell ref="C303:E303"/>
    <mergeCell ref="T184:U184"/>
    <mergeCell ref="G157:H157"/>
    <mergeCell ref="T315:U315"/>
    <mergeCell ref="G430:H430"/>
    <mergeCell ref="G455:H455"/>
    <mergeCell ref="C207:E207"/>
    <mergeCell ref="AF435:AI435"/>
    <mergeCell ref="J501:L501"/>
    <mergeCell ref="AF136:AI136"/>
    <mergeCell ref="N324:P324"/>
    <mergeCell ref="G186:H186"/>
    <mergeCell ref="J47:L47"/>
    <mergeCell ref="G457:H457"/>
    <mergeCell ref="G484:H484"/>
    <mergeCell ref="J493:L493"/>
    <mergeCell ref="J503:L503"/>
    <mergeCell ref="G152:H152"/>
    <mergeCell ref="J76:L76"/>
    <mergeCell ref="G486:H486"/>
    <mergeCell ref="R269:S269"/>
    <mergeCell ref="N27:P27"/>
    <mergeCell ref="AF275:AI275"/>
    <mergeCell ref="N325:P325"/>
    <mergeCell ref="C354:E354"/>
    <mergeCell ref="Y287:AB287"/>
    <mergeCell ref="AF146:AI146"/>
    <mergeCell ref="AF277:AI277"/>
    <mergeCell ref="R181:S181"/>
    <mergeCell ref="C225:E225"/>
    <mergeCell ref="G54:H54"/>
    <mergeCell ref="R298:S298"/>
    <mergeCell ref="AF304:AI304"/>
    <mergeCell ref="N327:P327"/>
    <mergeCell ref="G212:H212"/>
    <mergeCell ref="T34:U34"/>
    <mergeCell ref="R270:S270"/>
    <mergeCell ref="G510:H510"/>
    <mergeCell ref="T28:U28"/>
    <mergeCell ref="Y158:AB158"/>
    <mergeCell ref="T326:U326"/>
    <mergeCell ref="R52:S52"/>
    <mergeCell ref="AF58:AI58"/>
    <mergeCell ref="Y168:AB168"/>
    <mergeCell ref="C349:E349"/>
    <mergeCell ref="G56:H56"/>
    <mergeCell ref="C227:E227"/>
    <mergeCell ref="T239:U239"/>
    <mergeCell ref="T245:U245"/>
    <mergeCell ref="R481:S481"/>
    <mergeCell ref="J521:L521"/>
    <mergeCell ref="G214:H214"/>
    <mergeCell ref="C525:E525"/>
    <mergeCell ref="T30:U30"/>
    <mergeCell ref="G512:H512"/>
    <mergeCell ref="C226:E226"/>
    <mergeCell ref="G468:H468"/>
    <mergeCell ref="AF60:AI60"/>
    <mergeCell ref="R352:S352"/>
    <mergeCell ref="J216:L216"/>
    <mergeCell ref="J514:L514"/>
    <mergeCell ref="J427:L427"/>
    <mergeCell ref="N247:P247"/>
    <mergeCell ref="C222:E222"/>
    <mergeCell ref="T240:U240"/>
    <mergeCell ref="C251:E251"/>
    <mergeCell ref="N38:P38"/>
    <mergeCell ref="Y184:AB184"/>
    <mergeCell ref="R497:S497"/>
    <mergeCell ref="N249:P249"/>
    <mergeCell ref="Y342:AB342"/>
    <mergeCell ref="J114:L114"/>
    <mergeCell ref="C253:E253"/>
    <mergeCell ref="R192:S192"/>
    <mergeCell ref="G196:H196"/>
    <mergeCell ref="AF207:AI207"/>
    <mergeCell ref="R499:S499"/>
    <mergeCell ref="AF505:AI505"/>
    <mergeCell ref="J145:L145"/>
    <mergeCell ref="J443:L443"/>
    <mergeCell ref="R194:S194"/>
    <mergeCell ref="AF200:AI200"/>
    <mergeCell ref="R492:S492"/>
    <mergeCell ref="G225:H225"/>
    <mergeCell ref="J111:L111"/>
    <mergeCell ref="AF507:AI507"/>
    <mergeCell ref="J409:L409"/>
    <mergeCell ref="AF44:AI44"/>
    <mergeCell ref="J445:L445"/>
    <mergeCell ref="T258:U258"/>
    <mergeCell ref="AF202:AI202"/>
    <mergeCell ref="AF80:AI80"/>
    <mergeCell ref="R494:S494"/>
    <mergeCell ref="AF378:AI378"/>
    <mergeCell ref="G227:H227"/>
    <mergeCell ref="J140:L140"/>
    <mergeCell ref="G525:H525"/>
    <mergeCell ref="T410:U410"/>
    <mergeCell ref="G444:H444"/>
    <mergeCell ref="N267:P267"/>
    <mergeCell ref="Y237:AB237"/>
    <mergeCell ref="C152:E152"/>
    <mergeCell ref="AF502:AI502"/>
    <mergeCell ref="Y28:AB28"/>
    <mergeCell ref="Y326:AB326"/>
    <mergeCell ref="J440:L440"/>
    <mergeCell ref="R368:S368"/>
    <mergeCell ref="N93:P93"/>
    <mergeCell ref="D11:O11"/>
    <mergeCell ref="N391:P391"/>
    <mergeCell ref="Y239:AB239"/>
    <mergeCell ref="G97:H97"/>
    <mergeCell ref="N262:P262"/>
    <mergeCell ref="Y238:AB238"/>
    <mergeCell ref="C297:E297"/>
    <mergeCell ref="T309:U309"/>
    <mergeCell ref="R205:S205"/>
    <mergeCell ref="Y268:AB268"/>
    <mergeCell ref="R363:S363"/>
    <mergeCell ref="AF220:AI220"/>
    <mergeCell ref="AF518:AI518"/>
    <mergeCell ref="Y240:AB240"/>
    <mergeCell ref="C299:E299"/>
    <mergeCell ref="G128:H128"/>
    <mergeCell ref="J158:L158"/>
    <mergeCell ref="G426:H426"/>
    <mergeCell ref="J130:L130"/>
    <mergeCell ref="AF222:AI222"/>
    <mergeCell ref="R126:S126"/>
    <mergeCell ref="C292:E292"/>
    <mergeCell ref="AF520:AI520"/>
    <mergeCell ref="G121:H121"/>
    <mergeCell ref="Y255:AB255"/>
    <mergeCell ref="AF101:AI101"/>
    <mergeCell ref="J160:L160"/>
    <mergeCell ref="J282:L282"/>
    <mergeCell ref="N409:P409"/>
    <mergeCell ref="J159:L159"/>
    <mergeCell ref="G123:H123"/>
    <mergeCell ref="J153:L153"/>
    <mergeCell ref="J290:L290"/>
    <mergeCell ref="N104:P104"/>
    <mergeCell ref="J72:L72"/>
    <mergeCell ref="Y250:AB250"/>
    <mergeCell ref="Y110:AB110"/>
    <mergeCell ref="AF246:AI246"/>
    <mergeCell ref="N321:P321"/>
    <mergeCell ref="Y408:AB408"/>
    <mergeCell ref="C325:E325"/>
    <mergeCell ref="N112:P112"/>
    <mergeCell ref="J184:L184"/>
    <mergeCell ref="G423:H423"/>
    <mergeCell ref="N106:P106"/>
    <mergeCell ref="N404:P404"/>
    <mergeCell ref="AF273:AI273"/>
    <mergeCell ref="A480:A525"/>
    <mergeCell ref="R294:S294"/>
    <mergeCell ref="C196:E196"/>
    <mergeCell ref="Y410:AB410"/>
    <mergeCell ref="C318:E318"/>
    <mergeCell ref="N323:P323"/>
    <mergeCell ref="C20:E20"/>
    <mergeCell ref="R266:S266"/>
    <mergeCell ref="T24:U24"/>
    <mergeCell ref="T322:U322"/>
    <mergeCell ref="N194:P194"/>
    <mergeCell ref="G297:H297"/>
    <mergeCell ref="C22:E22"/>
    <mergeCell ref="T358:U358"/>
    <mergeCell ref="AF302:AI302"/>
    <mergeCell ref="C198:E198"/>
    <mergeCell ref="C320:E320"/>
    <mergeCell ref="R137:S137"/>
    <mergeCell ref="J517:L517"/>
    <mergeCell ref="C356:E356"/>
    <mergeCell ref="G508:H508"/>
    <mergeCell ref="T53:U53"/>
    <mergeCell ref="T324:U324"/>
    <mergeCell ref="AF268:AI268"/>
    <mergeCell ref="T351:U351"/>
    <mergeCell ref="G299:H299"/>
    <mergeCell ref="J212:L212"/>
    <mergeCell ref="G293:H293"/>
    <mergeCell ref="T482:U482"/>
    <mergeCell ref="J510:L510"/>
    <mergeCell ref="AF145:AI145"/>
    <mergeCell ref="J301:L301"/>
    <mergeCell ref="Y426:AB426"/>
    <mergeCell ref="T55:U55"/>
    <mergeCell ref="T353:U353"/>
    <mergeCell ref="J214:L214"/>
    <mergeCell ref="N34:P34"/>
    <mergeCell ref="J512:L512"/>
    <mergeCell ref="Z11:AI11"/>
    <mergeCell ref="C38:E38"/>
    <mergeCell ref="N463:P463"/>
    <mergeCell ref="E2:J8"/>
    <mergeCell ref="C249:E249"/>
    <mergeCell ref="N36:P36"/>
    <mergeCell ref="AF284:AI284"/>
    <mergeCell ref="N334:P334"/>
    <mergeCell ref="C338:E338"/>
    <mergeCell ref="G192:H192"/>
    <mergeCell ref="T350:U350"/>
    <mergeCell ref="AF172:AI172"/>
    <mergeCell ref="AF292:AI292"/>
    <mergeCell ref="R313:S313"/>
    <mergeCell ref="C33:E33"/>
    <mergeCell ref="N336:P336"/>
    <mergeCell ref="J230:L230"/>
    <mergeCell ref="C340:E340"/>
    <mergeCell ref="G221:H221"/>
    <mergeCell ref="G492:H492"/>
    <mergeCell ref="R279:S279"/>
    <mergeCell ref="T37:U37"/>
    <mergeCell ref="T379:U379"/>
    <mergeCell ref="C35:E35"/>
    <mergeCell ref="C333:E333"/>
    <mergeCell ref="AF173:AI173"/>
    <mergeCell ref="J354:L354"/>
    <mergeCell ref="C121:E121"/>
    <mergeCell ref="G223:H223"/>
    <mergeCell ref="R281:S281"/>
    <mergeCell ref="G521:H521"/>
    <mergeCell ref="AF287:AI287"/>
    <mergeCell ref="N62:P62"/>
    <mergeCell ref="J225:L225"/>
    <mergeCell ref="T38:U38"/>
    <mergeCell ref="N176:P176"/>
    <mergeCell ref="G523:H523"/>
    <mergeCell ref="Y322:AB322"/>
    <mergeCell ref="V15:X15"/>
    <mergeCell ref="N64:P64"/>
    <mergeCell ref="N387:P387"/>
    <mergeCell ref="N362:P362"/>
    <mergeCell ref="J227:L227"/>
    <mergeCell ref="Y352:AB352"/>
    <mergeCell ref="AF312:AI312"/>
    <mergeCell ref="T285:U285"/>
    <mergeCell ref="J525:L525"/>
    <mergeCell ref="N476:P476"/>
    <mergeCell ref="R305:S305"/>
    <mergeCell ref="T63:U63"/>
    <mergeCell ref="Y53:AB53"/>
    <mergeCell ref="R366:S366"/>
    <mergeCell ref="Y351:AB351"/>
    <mergeCell ref="AF347:AI347"/>
    <mergeCell ref="AF43:AI43"/>
    <mergeCell ref="T397:U397"/>
    <mergeCell ref="C262:E262"/>
    <mergeCell ref="N364:P364"/>
    <mergeCell ref="AF341:AI341"/>
    <mergeCell ref="C122:E122"/>
    <mergeCell ref="Y482:AB482"/>
    <mergeCell ref="C420:E420"/>
    <mergeCell ref="T71:U71"/>
    <mergeCell ref="G249:H249"/>
    <mergeCell ref="G205:H205"/>
    <mergeCell ref="AF313:AI313"/>
    <mergeCell ref="Y55:AB55"/>
    <mergeCell ref="Y353:AB353"/>
    <mergeCell ref="G363:H363"/>
    <mergeCell ref="T424:U424"/>
    <mergeCell ref="J251:L251"/>
    <mergeCell ref="AF184:AI184"/>
    <mergeCell ref="R361:S361"/>
    <mergeCell ref="G234:H234"/>
    <mergeCell ref="C263:E263"/>
    <mergeCell ref="J253:L253"/>
    <mergeCell ref="T311:U311"/>
    <mergeCell ref="Y79:AB79"/>
    <mergeCell ref="T425:U425"/>
    <mergeCell ref="N75:P75"/>
    <mergeCell ref="AF242:AI242"/>
    <mergeCell ref="Y81:AB81"/>
    <mergeCell ref="J157:L157"/>
    <mergeCell ref="Y379:AB379"/>
    <mergeCell ref="Y37:AB37"/>
    <mergeCell ref="N444:P444"/>
    <mergeCell ref="N102:P102"/>
    <mergeCell ref="N400:P400"/>
    <mergeCell ref="R229:S229"/>
    <mergeCell ref="C404:E404"/>
    <mergeCell ref="AF244:AI244"/>
    <mergeCell ref="Y406:AB406"/>
    <mergeCell ref="Y381:AB381"/>
    <mergeCell ref="T452:U452"/>
    <mergeCell ref="C105:E105"/>
    <mergeCell ref="N402:P402"/>
    <mergeCell ref="AF237:AI237"/>
    <mergeCell ref="Y283:AB283"/>
    <mergeCell ref="C439:E439"/>
    <mergeCell ref="T451:U451"/>
    <mergeCell ref="G262:H262"/>
    <mergeCell ref="N103:P103"/>
    <mergeCell ref="C316:E316"/>
    <mergeCell ref="C405:E405"/>
    <mergeCell ref="T295:U295"/>
    <mergeCell ref="AF239:AI239"/>
    <mergeCell ref="T453:U453"/>
    <mergeCell ref="J177:L177"/>
    <mergeCell ref="Y63:AB63"/>
    <mergeCell ref="R232:S232"/>
    <mergeCell ref="J297:L297"/>
    <mergeCell ref="T26:U26"/>
    <mergeCell ref="C189:E189"/>
    <mergeCell ref="J185:L185"/>
    <mergeCell ref="Y92:AB92"/>
    <mergeCell ref="R405:S405"/>
    <mergeCell ref="J299:L299"/>
    <mergeCell ref="N434:P434"/>
    <mergeCell ref="N428:P428"/>
    <mergeCell ref="G290:H290"/>
    <mergeCell ref="C77:H77"/>
    <mergeCell ref="Y303:AB303"/>
    <mergeCell ref="AF255:AI255"/>
    <mergeCell ref="N305:P305"/>
    <mergeCell ref="Y417:AB417"/>
    <mergeCell ref="AF413:AI413"/>
    <mergeCell ref="C334:E334"/>
    <mergeCell ref="Y311:AB311"/>
    <mergeCell ref="J324:L324"/>
    <mergeCell ref="G321:H321"/>
    <mergeCell ref="R102:S102"/>
    <mergeCell ref="C29:E29"/>
    <mergeCell ref="R400:S400"/>
    <mergeCell ref="Y425:AB425"/>
    <mergeCell ref="C65:E65"/>
    <mergeCell ref="C336:E336"/>
    <mergeCell ref="AF415:AI415"/>
    <mergeCell ref="T375:U375"/>
    <mergeCell ref="R408:S408"/>
    <mergeCell ref="T166:U166"/>
    <mergeCell ref="C31:E31"/>
    <mergeCell ref="R402:S402"/>
    <mergeCell ref="T464:U464"/>
    <mergeCell ref="J27:L27"/>
    <mergeCell ref="C329:E329"/>
    <mergeCell ref="J325:L325"/>
    <mergeCell ref="Y306:AB306"/>
    <mergeCell ref="C365:E365"/>
    <mergeCell ref="G194:H194"/>
    <mergeCell ref="G316:H316"/>
    <mergeCell ref="T377:U377"/>
    <mergeCell ref="J319:L319"/>
    <mergeCell ref="T168:U168"/>
    <mergeCell ref="J196:L196"/>
    <mergeCell ref="C60:E60"/>
    <mergeCell ref="G160:H160"/>
    <mergeCell ref="C331:E331"/>
    <mergeCell ref="J327:L327"/>
    <mergeCell ref="T466:U466"/>
    <mergeCell ref="G494:H494"/>
    <mergeCell ref="N60:P60"/>
    <mergeCell ref="Y147:AB147"/>
    <mergeCell ref="Y451:AB451"/>
    <mergeCell ref="Y445:AB445"/>
    <mergeCell ref="C360:E360"/>
    <mergeCell ref="C91:E91"/>
    <mergeCell ref="C362:E362"/>
    <mergeCell ref="N149:P149"/>
    <mergeCell ref="G189:H189"/>
    <mergeCell ref="N472:P472"/>
    <mergeCell ref="R301:S301"/>
    <mergeCell ref="N447:P447"/>
    <mergeCell ref="Y24:AB24"/>
    <mergeCell ref="G34:H34"/>
    <mergeCell ref="C57:E57"/>
    <mergeCell ref="N360:P360"/>
    <mergeCell ref="T393:U393"/>
    <mergeCell ref="C355:E355"/>
    <mergeCell ref="Y453:AB453"/>
    <mergeCell ref="C49:E49"/>
    <mergeCell ref="R32:S32"/>
    <mergeCell ref="C391:E391"/>
    <mergeCell ref="T61:U61"/>
    <mergeCell ref="N55:P55"/>
    <mergeCell ref="T359:U359"/>
    <mergeCell ref="G334:H334"/>
    <mergeCell ref="T395:U395"/>
    <mergeCell ref="AF339:AI339"/>
    <mergeCell ref="AF314:AI314"/>
    <mergeCell ref="J247:L247"/>
    <mergeCell ref="C357:E357"/>
    <mergeCell ref="C42:E42"/>
    <mergeCell ref="J38:L38"/>
    <mergeCell ref="AF180:AI180"/>
    <mergeCell ref="Y19:AB19"/>
    <mergeCell ref="T96:U96"/>
    <mergeCell ref="R332:S332"/>
    <mergeCell ref="T90:U90"/>
    <mergeCell ref="T388:U388"/>
    <mergeCell ref="G336:H336"/>
    <mergeCell ref="J249:L249"/>
    <mergeCell ref="T519:U519"/>
    <mergeCell ref="J40:L40"/>
    <mergeCell ref="AF182:AI182"/>
    <mergeCell ref="T98:U98"/>
    <mergeCell ref="J338:L338"/>
    <mergeCell ref="T390:U390"/>
    <mergeCell ref="N71:P71"/>
    <mergeCell ref="T91:U91"/>
    <mergeCell ref="C75:E75"/>
    <mergeCell ref="Y375:AB375"/>
    <mergeCell ref="N73:P73"/>
    <mergeCell ref="Y166:AB166"/>
    <mergeCell ref="N371:P371"/>
    <mergeCell ref="T93:U93"/>
    <mergeCell ref="Y160:AB160"/>
    <mergeCell ref="N231:P231"/>
    <mergeCell ref="G233:H233"/>
    <mergeCell ref="Y464:AB464"/>
    <mergeCell ref="R16:S16"/>
    <mergeCell ref="Y377:AB377"/>
    <mergeCell ref="R174:S174"/>
    <mergeCell ref="R472:S472"/>
    <mergeCell ref="R350:S350"/>
    <mergeCell ref="T108:U108"/>
    <mergeCell ref="C70:E70"/>
    <mergeCell ref="AF329:AI329"/>
    <mergeCell ref="J91:L91"/>
    <mergeCell ref="Y72:AB72"/>
    <mergeCell ref="J389:L389"/>
    <mergeCell ref="C106:E106"/>
    <mergeCell ref="J267:L267"/>
    <mergeCell ref="G258:H258"/>
    <mergeCell ref="R45:S45"/>
    <mergeCell ref="T118:U118"/>
    <mergeCell ref="AF24:AI24"/>
    <mergeCell ref="T416:U416"/>
    <mergeCell ref="R343:S343"/>
    <mergeCell ref="AF322:AI322"/>
    <mergeCell ref="T238:U238"/>
    <mergeCell ref="R474:S474"/>
    <mergeCell ref="G49:H49"/>
    <mergeCell ref="T232:U232"/>
    <mergeCell ref="AF358:AI358"/>
    <mergeCell ref="AF352:AI352"/>
    <mergeCell ref="C437:E437"/>
    <mergeCell ref="G266:H266"/>
    <mergeCell ref="J418:L418"/>
    <mergeCell ref="G260:H260"/>
    <mergeCell ref="R47:S47"/>
    <mergeCell ref="T109:U109"/>
    <mergeCell ref="AF53:AI53"/>
    <mergeCell ref="R345:S345"/>
    <mergeCell ref="AF482:AI482"/>
    <mergeCell ref="Y393:AB393"/>
    <mergeCell ref="T22:U22"/>
    <mergeCell ref="G259:H259"/>
    <mergeCell ref="J262:L262"/>
    <mergeCell ref="J122:L122"/>
    <mergeCell ref="T75:U75"/>
    <mergeCell ref="N213:P213"/>
    <mergeCell ref="J420:L420"/>
    <mergeCell ref="Y88:AB88"/>
    <mergeCell ref="AF353:AI353"/>
    <mergeCell ref="Y219:AB219"/>
    <mergeCell ref="Y517:AB517"/>
    <mergeCell ref="G261:H261"/>
    <mergeCell ref="N242:P242"/>
    <mergeCell ref="R71:S71"/>
    <mergeCell ref="N513:P513"/>
    <mergeCell ref="Y90:AB90"/>
    <mergeCell ref="Y388:AB388"/>
    <mergeCell ref="N432:P432"/>
    <mergeCell ref="AF384:AI384"/>
    <mergeCell ref="AF42:AI42"/>
    <mergeCell ref="C305:E305"/>
    <mergeCell ref="Y519:AB519"/>
    <mergeCell ref="C463:E463"/>
    <mergeCell ref="C373:H373"/>
    <mergeCell ref="C457:E457"/>
    <mergeCell ref="Y214:AB214"/>
    <mergeCell ref="Y390:AB390"/>
    <mergeCell ref="G400:H400"/>
    <mergeCell ref="AF411:AI411"/>
    <mergeCell ref="J104:L104"/>
    <mergeCell ref="T162:U162"/>
    <mergeCell ref="R398:S398"/>
    <mergeCell ref="N427:P427"/>
    <mergeCell ref="T460:U460"/>
    <mergeCell ref="C300:E300"/>
    <mergeCell ref="J321:L321"/>
    <mergeCell ref="G402:H402"/>
    <mergeCell ref="C458:E458"/>
    <mergeCell ref="G103:H103"/>
    <mergeCell ref="J404:L404"/>
    <mergeCell ref="G401:H401"/>
    <mergeCell ref="T164:U164"/>
    <mergeCell ref="T462:U462"/>
    <mergeCell ref="AF406:AI406"/>
    <mergeCell ref="N456:P456"/>
    <mergeCell ref="J323:L323"/>
    <mergeCell ref="Y230:AB230"/>
    <mergeCell ref="H531:R535"/>
    <mergeCell ref="G403:H403"/>
    <mergeCell ref="Y118:AB118"/>
    <mergeCell ref="Y416:AB416"/>
    <mergeCell ref="R116:S116"/>
    <mergeCell ref="N145:P145"/>
    <mergeCell ref="AF437:AI437"/>
    <mergeCell ref="Y232:AB232"/>
    <mergeCell ref="N139:P139"/>
    <mergeCell ref="N443:P443"/>
    <mergeCell ref="C480:H480"/>
    <mergeCell ref="T188:U188"/>
    <mergeCell ref="N138:P138"/>
    <mergeCell ref="AF63:AI63"/>
    <mergeCell ref="C175:H175"/>
    <mergeCell ref="C387:E387"/>
    <mergeCell ref="N174:P174"/>
    <mergeCell ref="N445:P445"/>
    <mergeCell ref="AF397:AI397"/>
    <mergeCell ref="AF422:AI422"/>
    <mergeCell ref="R416:S416"/>
    <mergeCell ref="G32:H32"/>
    <mergeCell ref="R432:S432"/>
    <mergeCell ref="C172:E172"/>
    <mergeCell ref="R117:S117"/>
    <mergeCell ref="T190:U190"/>
    <mergeCell ref="T488:U488"/>
    <mergeCell ref="C476:E476"/>
    <mergeCell ref="AF310:AI310"/>
    <mergeCell ref="AF432:AI432"/>
    <mergeCell ref="N140:P140"/>
    <mergeCell ref="C353:E353"/>
    <mergeCell ref="J34:L34"/>
    <mergeCell ref="C171:E171"/>
    <mergeCell ref="N474:P474"/>
    <mergeCell ref="Y444:AB444"/>
    <mergeCell ref="G332:H332"/>
    <mergeCell ref="R119:S119"/>
    <mergeCell ref="T515:U515"/>
    <mergeCell ref="T490:U490"/>
    <mergeCell ref="R417:S417"/>
    <mergeCell ref="C382:E382"/>
    <mergeCell ref="N169:P169"/>
    <mergeCell ref="J36:L36"/>
    <mergeCell ref="G421:H421"/>
    <mergeCell ref="J334:L334"/>
    <mergeCell ref="G27:H27"/>
    <mergeCell ref="N499:P499"/>
    <mergeCell ref="N200:P200"/>
    <mergeCell ref="J336:L336"/>
    <mergeCell ref="R442:S442"/>
    <mergeCell ref="G327:H327"/>
    <mergeCell ref="Y162:AB162"/>
    <mergeCell ref="J31:L31"/>
    <mergeCell ref="Y460:AB460"/>
    <mergeCell ref="N202:P202"/>
    <mergeCell ref="AF450:AI450"/>
    <mergeCell ref="N158:P158"/>
    <mergeCell ref="N500:P500"/>
    <mergeCell ref="L6:N6"/>
    <mergeCell ref="N494:P494"/>
    <mergeCell ref="R145:S145"/>
    <mergeCell ref="R139:S139"/>
    <mergeCell ref="T201:U201"/>
    <mergeCell ref="C66:E66"/>
    <mergeCell ref="Y164:AB164"/>
    <mergeCell ref="R443:S443"/>
    <mergeCell ref="J62:L62"/>
    <mergeCell ref="Y462:AB462"/>
    <mergeCell ref="G472:H472"/>
    <mergeCell ref="C102:E102"/>
    <mergeCell ref="AF452:AI452"/>
    <mergeCell ref="N502:P502"/>
    <mergeCell ref="Y35:AB35"/>
    <mergeCell ref="Y157:AB157"/>
    <mergeCell ref="R147:S147"/>
    <mergeCell ref="G45:H45"/>
    <mergeCell ref="R470:S470"/>
    <mergeCell ref="T203:U203"/>
    <mergeCell ref="R445:S445"/>
    <mergeCell ref="AF147:AI147"/>
    <mergeCell ref="G343:H343"/>
    <mergeCell ref="C68:E68"/>
    <mergeCell ref="J64:L64"/>
    <mergeCell ref="N153:P153"/>
    <mergeCell ref="AF445:AI445"/>
    <mergeCell ref="G501:H501"/>
    <mergeCell ref="G55:H55"/>
    <mergeCell ref="J362:L362"/>
    <mergeCell ref="C402:E402"/>
    <mergeCell ref="C524:E524"/>
    <mergeCell ref="G47:H47"/>
    <mergeCell ref="Y188:AB188"/>
    <mergeCell ref="G467:H467"/>
    <mergeCell ref="G345:H345"/>
    <mergeCell ref="C97:E97"/>
    <mergeCell ref="J93:L93"/>
    <mergeCell ref="J364:L364"/>
    <mergeCell ref="J391:L391"/>
    <mergeCell ref="G46:H46"/>
    <mergeCell ref="N184:P184"/>
    <mergeCell ref="AF51:AI51"/>
    <mergeCell ref="G40:H40"/>
    <mergeCell ref="AF349:AI349"/>
    <mergeCell ref="Y190:AB190"/>
    <mergeCell ref="Y488:AB488"/>
    <mergeCell ref="AF163:AI163"/>
    <mergeCell ref="R67:S67"/>
    <mergeCell ref="T231:U231"/>
    <mergeCell ref="N238:P238"/>
    <mergeCell ref="Y61:AB61"/>
    <mergeCell ref="C242:E242"/>
    <mergeCell ref="G71:H71"/>
    <mergeCell ref="Y359:AB359"/>
    <mergeCell ref="R496:S496"/>
    <mergeCell ref="AF380:AI380"/>
    <mergeCell ref="Y515:AB515"/>
    <mergeCell ref="T430:U430"/>
    <mergeCell ref="Y490:AB490"/>
    <mergeCell ref="N240:P240"/>
    <mergeCell ref="R69:S69"/>
    <mergeCell ref="AF165:AI165"/>
    <mergeCell ref="R367:S367"/>
    <mergeCell ref="C244:E244"/>
    <mergeCell ref="R498:S498"/>
    <mergeCell ref="G371:H371"/>
    <mergeCell ref="R158:S158"/>
    <mergeCell ref="AF382:AI382"/>
    <mergeCell ref="C123:E123"/>
    <mergeCell ref="H530:R530"/>
    <mergeCell ref="J75:L75"/>
    <mergeCell ref="R193:S193"/>
    <mergeCell ref="T133:U133"/>
    <mergeCell ref="Y56:AB56"/>
    <mergeCell ref="G66:H66"/>
    <mergeCell ref="T127:U127"/>
    <mergeCell ref="AF375:AI375"/>
    <mergeCell ref="R369:S369"/>
    <mergeCell ref="C423:E423"/>
    <mergeCell ref="J444:L444"/>
    <mergeCell ref="J400:L400"/>
    <mergeCell ref="T135:U135"/>
    <mergeCell ref="G68:H68"/>
    <mergeCell ref="T433:U433"/>
    <mergeCell ref="AF377:AI377"/>
    <mergeCell ref="G427:H427"/>
    <mergeCell ref="C456:E456"/>
    <mergeCell ref="Y201:AB201"/>
    <mergeCell ref="N108:P108"/>
    <mergeCell ref="T128:U128"/>
    <mergeCell ref="N266:P266"/>
    <mergeCell ref="G399:H399"/>
    <mergeCell ref="Y228:AB228"/>
    <mergeCell ref="Y203:AB203"/>
    <mergeCell ref="G213:H213"/>
    <mergeCell ref="G270:H270"/>
    <mergeCell ref="AF522:AI522"/>
    <mergeCell ref="N268:P268"/>
    <mergeCell ref="AF59:AI59"/>
    <mergeCell ref="J460:L460"/>
    <mergeCell ref="R211:S211"/>
    <mergeCell ref="AF95:AI95"/>
    <mergeCell ref="C113:E113"/>
    <mergeCell ref="R509:S509"/>
    <mergeCell ref="AF393:AI393"/>
    <mergeCell ref="G513:H513"/>
    <mergeCell ref="C472:E472"/>
    <mergeCell ref="C168:E168"/>
    <mergeCell ref="T186:U186"/>
    <mergeCell ref="R82:S82"/>
    <mergeCell ref="G117:H117"/>
    <mergeCell ref="AF359:AI359"/>
    <mergeCell ref="AF88:AI88"/>
    <mergeCell ref="T275:U275"/>
    <mergeCell ref="AF219:AI219"/>
    <mergeCell ref="R511:S511"/>
    <mergeCell ref="T269:U269"/>
    <mergeCell ref="AF395:AI395"/>
    <mergeCell ref="AF517:AI517"/>
    <mergeCell ref="C167:E167"/>
    <mergeCell ref="C474:E474"/>
    <mergeCell ref="G425:H425"/>
    <mergeCell ref="Y100:AB100"/>
    <mergeCell ref="T486:U486"/>
    <mergeCell ref="T146:U146"/>
    <mergeCell ref="AF90:AI90"/>
    <mergeCell ref="T277:U277"/>
    <mergeCell ref="G417:H417"/>
    <mergeCell ref="C169:E169"/>
    <mergeCell ref="AF519:AI519"/>
    <mergeCell ref="T181:U181"/>
    <mergeCell ref="C467:E467"/>
    <mergeCell ref="J463:L463"/>
    <mergeCell ref="J457:L457"/>
    <mergeCell ref="G112:H112"/>
    <mergeCell ref="Y125:AB125"/>
    <mergeCell ref="AF390:AI390"/>
    <mergeCell ref="Y256:AB256"/>
    <mergeCell ref="C469:E469"/>
    <mergeCell ref="R110:S110"/>
    <mergeCell ref="G298:H298"/>
    <mergeCell ref="N279:P279"/>
    <mergeCell ref="Y133:AB133"/>
    <mergeCell ref="G412:H412"/>
    <mergeCell ref="Y127:AB127"/>
    <mergeCell ref="AF148:AI148"/>
    <mergeCell ref="Y285:AB285"/>
    <mergeCell ref="C500:E500"/>
    <mergeCell ref="R141:S141"/>
    <mergeCell ref="C494:E494"/>
    <mergeCell ref="N281:P281"/>
    <mergeCell ref="Y257:AB257"/>
    <mergeCell ref="R439:S439"/>
    <mergeCell ref="G443:H443"/>
    <mergeCell ref="R230:S230"/>
    <mergeCell ref="AF448:AI448"/>
    <mergeCell ref="N498:P498"/>
    <mergeCell ref="R224:S224"/>
    <mergeCell ref="AF230:AI230"/>
    <mergeCell ref="C493:E493"/>
    <mergeCell ref="AF108:AI108"/>
    <mergeCell ref="C195:E195"/>
    <mergeCell ref="G453:H453"/>
    <mergeCell ref="Y128:AB128"/>
    <mergeCell ref="R143:S143"/>
    <mergeCell ref="G138:H138"/>
    <mergeCell ref="C187:E187"/>
    <mergeCell ref="G16:H16"/>
    <mergeCell ref="R441:S441"/>
    <mergeCell ref="T199:U199"/>
    <mergeCell ref="AF143:AI143"/>
    <mergeCell ref="N193:P193"/>
    <mergeCell ref="T497:U497"/>
    <mergeCell ref="J60:L60"/>
    <mergeCell ref="R435:S435"/>
    <mergeCell ref="J475:L475"/>
    <mergeCell ref="C485:E485"/>
    <mergeCell ref="C197:E197"/>
    <mergeCell ref="T288:U288"/>
    <mergeCell ref="C495:E495"/>
    <mergeCell ref="R136:S136"/>
    <mergeCell ref="AF20:AI20"/>
    <mergeCell ref="R312:S312"/>
    <mergeCell ref="J176:L176"/>
    <mergeCell ref="G140:H140"/>
    <mergeCell ref="J170:L170"/>
    <mergeCell ref="J53:L53"/>
    <mergeCell ref="G438:H438"/>
    <mergeCell ref="T499:U499"/>
    <mergeCell ref="J360:L360"/>
    <mergeCell ref="G474:H474"/>
    <mergeCell ref="J387:L387"/>
    <mergeCell ref="N180:P180"/>
    <mergeCell ref="Y267:AB267"/>
    <mergeCell ref="T200:U200"/>
    <mergeCell ref="J178:L178"/>
    <mergeCell ref="Y186:AB186"/>
    <mergeCell ref="J55:L55"/>
    <mergeCell ref="G440:H440"/>
    <mergeCell ref="J476:L476"/>
    <mergeCell ref="N182:P182"/>
    <mergeCell ref="AF134:AI134"/>
    <mergeCell ref="Y269:AB269"/>
    <mergeCell ref="C213:E213"/>
    <mergeCell ref="Y486:AB486"/>
    <mergeCell ref="AF161:AI161"/>
    <mergeCell ref="Y304:AB304"/>
    <mergeCell ref="N211:P211"/>
    <mergeCell ref="AF459:AI459"/>
    <mergeCell ref="N509:P509"/>
    <mergeCell ref="Y298:AB298"/>
    <mergeCell ref="Y181:AB181"/>
    <mergeCell ref="G69:H69"/>
    <mergeCell ref="G367:H367"/>
    <mergeCell ref="R154:S154"/>
    <mergeCell ref="R276:S276"/>
    <mergeCell ref="C513:E513"/>
    <mergeCell ref="N177:P177"/>
    <mergeCell ref="J71:L71"/>
    <mergeCell ref="T368:U368"/>
    <mergeCell ref="N335:P335"/>
    <mergeCell ref="C208:E208"/>
    <mergeCell ref="AF461:AI461"/>
    <mergeCell ref="N511:P511"/>
    <mergeCell ref="Y481:AB481"/>
    <mergeCell ref="G369:H369"/>
    <mergeCell ref="R156:S156"/>
    <mergeCell ref="AF162:AI162"/>
    <mergeCell ref="I429:AI429"/>
    <mergeCell ref="R454:S454"/>
    <mergeCell ref="AF156:AI156"/>
    <mergeCell ref="N206:P206"/>
    <mergeCell ref="C419:E419"/>
    <mergeCell ref="J73:L73"/>
    <mergeCell ref="AF460:AI460"/>
    <mergeCell ref="J371:L371"/>
    <mergeCell ref="G64:H64"/>
    <mergeCell ref="G368:H368"/>
    <mergeCell ref="C210:E210"/>
    <mergeCell ref="J231:L231"/>
    <mergeCell ref="C235:E235"/>
    <mergeCell ref="G153:H153"/>
    <mergeCell ref="AF164:AI164"/>
    <mergeCell ref="J102:L102"/>
    <mergeCell ref="G364:H364"/>
    <mergeCell ref="R151:S151"/>
    <mergeCell ref="N53:P53"/>
    <mergeCell ref="N351:P351"/>
    <mergeCell ref="R180:S180"/>
    <mergeCell ref="Y199:AB199"/>
    <mergeCell ref="J68:L68"/>
    <mergeCell ref="Y497:AB497"/>
    <mergeCell ref="T126:U126"/>
    <mergeCell ref="C137:E137"/>
    <mergeCell ref="AF487:AI487"/>
    <mergeCell ref="J402:L402"/>
    <mergeCell ref="N46:P46"/>
    <mergeCell ref="N353:P353"/>
    <mergeCell ref="R182:S182"/>
    <mergeCell ref="R207:S207"/>
    <mergeCell ref="R505:S505"/>
    <mergeCell ref="AF188:AI188"/>
    <mergeCell ref="Y499:AB499"/>
    <mergeCell ref="C139:E139"/>
    <mergeCell ref="N48:P48"/>
    <mergeCell ref="Y194:AB194"/>
    <mergeCell ref="T271:U271"/>
    <mergeCell ref="G82:H82"/>
    <mergeCell ref="R507:S507"/>
    <mergeCell ref="AF190:AI190"/>
    <mergeCell ref="C138:E138"/>
    <mergeCell ref="AF488:AI488"/>
    <mergeCell ref="G240:H240"/>
    <mergeCell ref="J128:L128"/>
    <mergeCell ref="N348:P348"/>
    <mergeCell ref="AF61:AI61"/>
    <mergeCell ref="J242:L242"/>
    <mergeCell ref="T273:U273"/>
    <mergeCell ref="AF515:AI515"/>
    <mergeCell ref="J453:L453"/>
    <mergeCell ref="J428:L428"/>
    <mergeCell ref="G83:H83"/>
    <mergeCell ref="R508:S508"/>
    <mergeCell ref="T266:U266"/>
    <mergeCell ref="T302:U302"/>
    <mergeCell ref="G235:H235"/>
    <mergeCell ref="L8:N9"/>
    <mergeCell ref="Y368:AB368"/>
    <mergeCell ref="N250:P250"/>
    <mergeCell ref="T268:U268"/>
    <mergeCell ref="N275:P275"/>
    <mergeCell ref="N406:P406"/>
    <mergeCell ref="C279:E279"/>
    <mergeCell ref="N283:P283"/>
    <mergeCell ref="N277:P277"/>
    <mergeCell ref="C281:E281"/>
    <mergeCell ref="R226:S226"/>
    <mergeCell ref="R220:S220"/>
    <mergeCell ref="J456:L456"/>
    <mergeCell ref="AF226:AI226"/>
    <mergeCell ref="N276:P276"/>
    <mergeCell ref="R518:S518"/>
    <mergeCell ref="Y124:AB124"/>
    <mergeCell ref="C280:E280"/>
    <mergeCell ref="C274:E274"/>
    <mergeCell ref="AF114:AI114"/>
    <mergeCell ref="T328:U328"/>
    <mergeCell ref="C193:E193"/>
    <mergeCell ref="R222:S222"/>
    <mergeCell ref="T284:U284"/>
    <mergeCell ref="C491:E491"/>
    <mergeCell ref="R520:S520"/>
    <mergeCell ref="N278:P278"/>
    <mergeCell ref="AF228:AI228"/>
    <mergeCell ref="G136:H136"/>
    <mergeCell ref="C282:E282"/>
    <mergeCell ref="T172:U172"/>
    <mergeCell ref="R221:S221"/>
    <mergeCell ref="T294:U294"/>
    <mergeCell ref="G434:H434"/>
    <mergeCell ref="AF99:AI99"/>
    <mergeCell ref="G470:H470"/>
    <mergeCell ref="T286:U286"/>
    <mergeCell ref="J174:L174"/>
    <mergeCell ref="T165:U165"/>
    <mergeCell ref="J168:L168"/>
    <mergeCell ref="N303:P303"/>
    <mergeCell ref="G436:H436"/>
    <mergeCell ref="J466:L466"/>
    <mergeCell ref="J472:L472"/>
    <mergeCell ref="Y271:AB271"/>
    <mergeCell ref="AF130:AI130"/>
    <mergeCell ref="G465:H465"/>
    <mergeCell ref="N288:P288"/>
    <mergeCell ref="N425:P425"/>
    <mergeCell ref="R248:S248"/>
    <mergeCell ref="AF254:AI254"/>
    <mergeCell ref="J169:L169"/>
    <mergeCell ref="Y294:AB294"/>
    <mergeCell ref="AF430:AI430"/>
    <mergeCell ref="N418:P418"/>
    <mergeCell ref="N296:P296"/>
    <mergeCell ref="R125:S125"/>
    <mergeCell ref="R247:S247"/>
    <mergeCell ref="Y266:AB266"/>
    <mergeCell ref="AF125:AI125"/>
    <mergeCell ref="R283:S283"/>
    <mergeCell ref="T41:U41"/>
    <mergeCell ref="T312:U312"/>
    <mergeCell ref="R277:S277"/>
    <mergeCell ref="AF256:AI256"/>
    <mergeCell ref="C204:E204"/>
    <mergeCell ref="J200:L200"/>
    <mergeCell ref="C511:E511"/>
    <mergeCell ref="Y137:AB137"/>
    <mergeCell ref="N420:P420"/>
    <mergeCell ref="AF127:AI127"/>
    <mergeCell ref="G183:H183"/>
    <mergeCell ref="T314:U314"/>
    <mergeCell ref="T366:U366"/>
    <mergeCell ref="T341:U341"/>
    <mergeCell ref="C206:E206"/>
    <mergeCell ref="T43:U43"/>
    <mergeCell ref="J202:L202"/>
    <mergeCell ref="C504:E504"/>
    <mergeCell ref="R120:S120"/>
    <mergeCell ref="J500:L500"/>
    <mergeCell ref="G193:H193"/>
    <mergeCell ref="N291:P291"/>
    <mergeCell ref="J494:L494"/>
    <mergeCell ref="G149:H149"/>
    <mergeCell ref="G185:H185"/>
    <mergeCell ref="G483:H483"/>
    <mergeCell ref="C506:E506"/>
    <mergeCell ref="AF272:AI272"/>
    <mergeCell ref="N18:P18"/>
    <mergeCell ref="N322:P322"/>
    <mergeCell ref="G151:H151"/>
    <mergeCell ref="J485:L485"/>
    <mergeCell ref="G178:H178"/>
    <mergeCell ref="G449:H449"/>
    <mergeCell ref="Y284:AB284"/>
    <mergeCell ref="C46:E46"/>
    <mergeCell ref="N349:P349"/>
    <mergeCell ref="C380:E380"/>
    <mergeCell ref="G209:H209"/>
    <mergeCell ref="R267:S267"/>
    <mergeCell ref="T25:U25"/>
    <mergeCell ref="AF267:AI267"/>
    <mergeCell ref="C48:E48"/>
    <mergeCell ref="Y165:AB165"/>
    <mergeCell ref="C346:E346"/>
    <mergeCell ref="AF186:AI186"/>
    <mergeCell ref="R478:S478"/>
    <mergeCell ref="T236:U236"/>
    <mergeCell ref="AF484:AI484"/>
    <mergeCell ref="C224:E224"/>
    <mergeCell ref="Y279:AB279"/>
    <mergeCell ref="T394:U394"/>
    <mergeCell ref="I17:AI17"/>
    <mergeCell ref="G509:H509"/>
    <mergeCell ref="N344:P344"/>
    <mergeCell ref="R173:S173"/>
    <mergeCell ref="C217:E217"/>
    <mergeCell ref="AF57:AI57"/>
    <mergeCell ref="J238:L238"/>
    <mergeCell ref="J213:L213"/>
    <mergeCell ref="C348:E348"/>
    <mergeCell ref="G177:H177"/>
    <mergeCell ref="AF269:AI269"/>
    <mergeCell ref="G204:H204"/>
    <mergeCell ref="C264:H264"/>
    <mergeCell ref="G475:H475"/>
    <mergeCell ref="AF486:AI486"/>
    <mergeCell ref="J126:L126"/>
    <mergeCell ref="G511:H511"/>
    <mergeCell ref="T237:U237"/>
    <mergeCell ref="N375:P375"/>
    <mergeCell ref="J240:L240"/>
    <mergeCell ref="J513:L513"/>
    <mergeCell ref="N246:P246"/>
    <mergeCell ref="N377:P377"/>
    <mergeCell ref="C250:E250"/>
    <mergeCell ref="N37:P37"/>
    <mergeCell ref="Y305:AB305"/>
    <mergeCell ref="R347:S347"/>
    <mergeCell ref="N72:P72"/>
    <mergeCell ref="Y366:AB366"/>
    <mergeCell ref="Y341:AB341"/>
    <mergeCell ref="AF198:AI198"/>
    <mergeCell ref="N248:P248"/>
    <mergeCell ref="N370:P370"/>
    <mergeCell ref="U2:AF2"/>
    <mergeCell ref="R191:S191"/>
    <mergeCell ref="Y307:AB307"/>
    <mergeCell ref="R349:S349"/>
    <mergeCell ref="J108:L108"/>
    <mergeCell ref="C276:E276"/>
    <mergeCell ref="AF504:AI504"/>
    <mergeCell ref="J266:L266"/>
    <mergeCell ref="J442:L442"/>
    <mergeCell ref="T255:U255"/>
    <mergeCell ref="AF199:AI199"/>
    <mergeCell ref="AF497:AI497"/>
    <mergeCell ref="T413:U413"/>
    <mergeCell ref="G224:H224"/>
    <mergeCell ref="C278:E278"/>
    <mergeCell ref="T407:U407"/>
    <mergeCell ref="J137:L137"/>
    <mergeCell ref="G101:H101"/>
    <mergeCell ref="J268:L268"/>
    <mergeCell ref="N88:P88"/>
    <mergeCell ref="AF70:AI70"/>
    <mergeCell ref="J109:L109"/>
    <mergeCell ref="Y234:AB234"/>
    <mergeCell ref="AF499:AI499"/>
    <mergeCell ref="Y392:AB392"/>
    <mergeCell ref="J139:L139"/>
    <mergeCell ref="N90:P90"/>
    <mergeCell ref="T250:U250"/>
    <mergeCell ref="N388:P388"/>
    <mergeCell ref="J138:L138"/>
    <mergeCell ref="Y236:AB236"/>
    <mergeCell ref="Y394:AB394"/>
    <mergeCell ref="Y54:AB54"/>
    <mergeCell ref="N83:P83"/>
    <mergeCell ref="N390:P390"/>
    <mergeCell ref="R244:S244"/>
    <mergeCell ref="Y387:AB387"/>
    <mergeCell ref="R62:S62"/>
    <mergeCell ref="N91:P91"/>
    <mergeCell ref="AF217:AI217"/>
    <mergeCell ref="N389:P389"/>
    <mergeCell ref="N85:P85"/>
    <mergeCell ref="T308:U308"/>
    <mergeCell ref="AF252:AI252"/>
    <mergeCell ref="R273:S273"/>
    <mergeCell ref="G277:H277"/>
    <mergeCell ref="C306:E306"/>
    <mergeCell ref="R362:S362"/>
    <mergeCell ref="R245:S245"/>
    <mergeCell ref="AF368:AI368"/>
    <mergeCell ref="N385:P385"/>
    <mergeCell ref="T39:U39"/>
    <mergeCell ref="G276:H276"/>
    <mergeCell ref="J279:L279"/>
    <mergeCell ref="T310:U310"/>
    <mergeCell ref="T337:U337"/>
    <mergeCell ref="C177:E177"/>
    <mergeCell ref="C335:E335"/>
    <mergeCell ref="J490:L490"/>
    <mergeCell ref="T426:U426"/>
    <mergeCell ref="C291:E291"/>
    <mergeCell ref="T32:U32"/>
    <mergeCell ref="T303:U303"/>
    <mergeCell ref="G120:H120"/>
    <mergeCell ref="J281:L281"/>
    <mergeCell ref="G278:H278"/>
    <mergeCell ref="T339:U339"/>
    <mergeCell ref="J498:L498"/>
    <mergeCell ref="Y107:AB107"/>
    <mergeCell ref="N318:P318"/>
    <mergeCell ref="Y405:AB405"/>
    <mergeCell ref="J193:L193"/>
    <mergeCell ref="N320:P320"/>
    <mergeCell ref="Y407:AB407"/>
    <mergeCell ref="N314:P314"/>
    <mergeCell ref="R263:S263"/>
    <mergeCell ref="T21:U21"/>
    <mergeCell ref="AF263:AI263"/>
    <mergeCell ref="N313:P313"/>
    <mergeCell ref="Y102:AB102"/>
    <mergeCell ref="C19:E19"/>
    <mergeCell ref="AF299:AI299"/>
    <mergeCell ref="C317:E317"/>
    <mergeCell ref="G419:H419"/>
    <mergeCell ref="G207:H207"/>
    <mergeCell ref="T23:U23"/>
    <mergeCell ref="AF271:AI271"/>
    <mergeCell ref="R292:S292"/>
    <mergeCell ref="G505:H505"/>
    <mergeCell ref="AF265:AI265"/>
    <mergeCell ref="N315:P315"/>
    <mergeCell ref="J209:L209"/>
    <mergeCell ref="T479:U479"/>
    <mergeCell ref="C319:E319"/>
    <mergeCell ref="G200:H200"/>
    <mergeCell ref="R258:S258"/>
    <mergeCell ref="T16:U16"/>
    <mergeCell ref="G507:H507"/>
    <mergeCell ref="T174:U174"/>
    <mergeCell ref="T52:U52"/>
    <mergeCell ref="AF294:AI294"/>
    <mergeCell ref="J211:L211"/>
    <mergeCell ref="T481:U481"/>
    <mergeCell ref="J509:L509"/>
    <mergeCell ref="G202:H202"/>
    <mergeCell ref="R260:S260"/>
    <mergeCell ref="T18:U18"/>
    <mergeCell ref="N460:P460"/>
    <mergeCell ref="G291:H291"/>
    <mergeCell ref="T352:U352"/>
    <mergeCell ref="J335:L335"/>
    <mergeCell ref="AF325:AI325"/>
    <mergeCell ref="N33:P33"/>
    <mergeCell ref="J511:L511"/>
    <mergeCell ref="N155:P155"/>
    <mergeCell ref="G502:H502"/>
    <mergeCell ref="R289:S289"/>
    <mergeCell ref="Y301:AB301"/>
    <mergeCell ref="N462:P462"/>
    <mergeCell ref="T49:U49"/>
    <mergeCell ref="R318:S318"/>
    <mergeCell ref="N489:P489"/>
    <mergeCell ref="N366:P366"/>
    <mergeCell ref="J206:L206"/>
    <mergeCell ref="G347:H347"/>
    <mergeCell ref="AF291:AI291"/>
    <mergeCell ref="Y331:AB331"/>
    <mergeCell ref="Y337:AB337"/>
    <mergeCell ref="N157:P157"/>
    <mergeCell ref="A373:A428"/>
    <mergeCell ref="N333:P333"/>
    <mergeCell ref="N455:P455"/>
    <mergeCell ref="T42:U42"/>
    <mergeCell ref="Y32:AB32"/>
    <mergeCell ref="N491:P491"/>
    <mergeCell ref="R320:S320"/>
    <mergeCell ref="T78:U78"/>
    <mergeCell ref="AF22:AI22"/>
    <mergeCell ref="Y339:AB339"/>
    <mergeCell ref="AF293:AI293"/>
    <mergeCell ref="C241:E241"/>
    <mergeCell ref="R314:S314"/>
    <mergeCell ref="AF320:AI320"/>
    <mergeCell ref="N28:P28"/>
    <mergeCell ref="C399:E399"/>
    <mergeCell ref="T50:U50"/>
    <mergeCell ref="N457:P457"/>
    <mergeCell ref="R286:S286"/>
    <mergeCell ref="G184:H184"/>
    <mergeCell ref="T44:U44"/>
    <mergeCell ref="J351:L351"/>
    <mergeCell ref="Y332:AB332"/>
    <mergeCell ref="G342:H342"/>
    <mergeCell ref="G220:H220"/>
    <mergeCell ref="T403:U403"/>
    <mergeCell ref="T378:U378"/>
    <mergeCell ref="T80:U80"/>
    <mergeCell ref="N30:P30"/>
    <mergeCell ref="C243:E243"/>
    <mergeCell ref="I132:AI132"/>
    <mergeCell ref="J46:L46"/>
    <mergeCell ref="J353:L353"/>
    <mergeCell ref="T411:U411"/>
    <mergeCell ref="G222:H222"/>
    <mergeCell ref="G344:H344"/>
    <mergeCell ref="Y21:AB21"/>
    <mergeCell ref="G520:H520"/>
    <mergeCell ref="J232:L232"/>
    <mergeCell ref="J48:L48"/>
    <mergeCell ref="J224:L224"/>
    <mergeCell ref="Y50:AB50"/>
    <mergeCell ref="R527:U527"/>
    <mergeCell ref="Y479:AB479"/>
    <mergeCell ref="Y473:AB473"/>
    <mergeCell ref="T406:U406"/>
    <mergeCell ref="J136:L136"/>
    <mergeCell ref="Y16:AB16"/>
    <mergeCell ref="C417:E417"/>
    <mergeCell ref="R58:S58"/>
    <mergeCell ref="R33:S33"/>
    <mergeCell ref="N475:P475"/>
    <mergeCell ref="N81:P81"/>
    <mergeCell ref="Y174:AB174"/>
    <mergeCell ref="Y52:AB52"/>
    <mergeCell ref="Y350:AB350"/>
    <mergeCell ref="Y472:AB472"/>
    <mergeCell ref="C389:E389"/>
    <mergeCell ref="C85:E85"/>
    <mergeCell ref="C112:E112"/>
    <mergeCell ref="AF340:AI340"/>
    <mergeCell ref="C383:E383"/>
    <mergeCell ref="Y18:AB18"/>
    <mergeCell ref="Y45:AB45"/>
    <mergeCell ref="R60:S60"/>
    <mergeCell ref="T431:U431"/>
    <mergeCell ref="R358:S358"/>
    <mergeCell ref="C84:E84"/>
    <mergeCell ref="R333:S333"/>
    <mergeCell ref="AF35:AI35"/>
    <mergeCell ref="Y474:AB474"/>
    <mergeCell ref="N381:P381"/>
    <mergeCell ref="G362:H362"/>
    <mergeCell ref="J250:L250"/>
    <mergeCell ref="C114:E114"/>
    <mergeCell ref="C418:E418"/>
    <mergeCell ref="C412:E412"/>
    <mergeCell ref="G241:H241"/>
    <mergeCell ref="T124:U124"/>
    <mergeCell ref="R360:S360"/>
    <mergeCell ref="T422:U422"/>
    <mergeCell ref="AF366:AI366"/>
    <mergeCell ref="G355:H355"/>
    <mergeCell ref="J283:L283"/>
    <mergeCell ref="J277:L277"/>
    <mergeCell ref="T432:U432"/>
    <mergeCell ref="G243:H243"/>
    <mergeCell ref="T117:U117"/>
    <mergeCell ref="Y42:AB42"/>
    <mergeCell ref="C443:E443"/>
    <mergeCell ref="Y103:AB103"/>
    <mergeCell ref="J276:L276"/>
    <mergeCell ref="Y376:AB376"/>
    <mergeCell ref="N99:P99"/>
    <mergeCell ref="N397:P397"/>
    <mergeCell ref="R86:S86"/>
    <mergeCell ref="R384:S384"/>
    <mergeCell ref="R42:S42"/>
    <mergeCell ref="J278:L278"/>
    <mergeCell ref="Y403:AB403"/>
    <mergeCell ref="R515:S515"/>
    <mergeCell ref="Y378:AB378"/>
    <mergeCell ref="G388:H388"/>
    <mergeCell ref="N101:P101"/>
    <mergeCell ref="Y98:AB98"/>
    <mergeCell ref="AF234:AI234"/>
    <mergeCell ref="R386:S386"/>
    <mergeCell ref="AF392:AI392"/>
    <mergeCell ref="N100:P100"/>
    <mergeCell ref="C313:E313"/>
    <mergeCell ref="AF25:AI25"/>
    <mergeCell ref="N94:P94"/>
    <mergeCell ref="J303:L303"/>
    <mergeCell ref="C104:E104"/>
    <mergeCell ref="R81:S81"/>
    <mergeCell ref="AF236:AI236"/>
    <mergeCell ref="T450:U450"/>
    <mergeCell ref="AF394:AI394"/>
    <mergeCell ref="C315:E315"/>
    <mergeCell ref="N125:P125"/>
    <mergeCell ref="J288:L288"/>
    <mergeCell ref="J304:L304"/>
    <mergeCell ref="N127:P127"/>
    <mergeCell ref="G287:H287"/>
    <mergeCell ref="J306:L306"/>
    <mergeCell ref="Y431:AB431"/>
    <mergeCell ref="Y116:AB116"/>
    <mergeCell ref="N120:P120"/>
    <mergeCell ref="R228:S228"/>
    <mergeCell ref="R285:S285"/>
    <mergeCell ref="Y414:AB414"/>
    <mergeCell ref="G289:H289"/>
    <mergeCell ref="Y126:AB126"/>
    <mergeCell ref="T501:U501"/>
    <mergeCell ref="R99:S99"/>
    <mergeCell ref="N128:P128"/>
    <mergeCell ref="AF105:AI105"/>
    <mergeCell ref="R397:S397"/>
    <mergeCell ref="N426:P426"/>
    <mergeCell ref="N451:P451"/>
    <mergeCell ref="R316:S316"/>
    <mergeCell ref="T74:U74"/>
    <mergeCell ref="N481:P481"/>
    <mergeCell ref="T372:U372"/>
    <mergeCell ref="Y432:AB432"/>
    <mergeCell ref="Y117:AB117"/>
    <mergeCell ref="T503:U503"/>
    <mergeCell ref="C72:E72"/>
    <mergeCell ref="R101:S101"/>
    <mergeCell ref="T163:U163"/>
    <mergeCell ref="G314:H314"/>
    <mergeCell ref="AF107:AI107"/>
    <mergeCell ref="N453:P453"/>
    <mergeCell ref="AF405:AI405"/>
    <mergeCell ref="T40:U40"/>
    <mergeCell ref="C326:E326"/>
    <mergeCell ref="C28:E28"/>
    <mergeCell ref="J18:L18"/>
    <mergeCell ref="C186:E186"/>
    <mergeCell ref="J322:L322"/>
    <mergeCell ref="T76:U76"/>
    <mergeCell ref="G313:H313"/>
    <mergeCell ref="C484:E484"/>
    <mergeCell ref="T374:U374"/>
    <mergeCell ref="G305:H305"/>
    <mergeCell ref="C30:E30"/>
    <mergeCell ref="AF407:AI407"/>
    <mergeCell ref="R311:S311"/>
    <mergeCell ref="T69:U69"/>
    <mergeCell ref="T340:U340"/>
    <mergeCell ref="N482:P482"/>
    <mergeCell ref="C486:E486"/>
    <mergeCell ref="G315:H315"/>
    <mergeCell ref="T498:U498"/>
    <mergeCell ref="J19:L19"/>
    <mergeCell ref="Y144:AB144"/>
    <mergeCell ref="J317:L317"/>
    <mergeCell ref="Y442:AB442"/>
    <mergeCell ref="C54:E54"/>
    <mergeCell ref="J344:L344"/>
    <mergeCell ref="N515:P515"/>
    <mergeCell ref="R29:S29"/>
    <mergeCell ref="R300:S300"/>
    <mergeCell ref="Y145:AB145"/>
    <mergeCell ref="N52:P52"/>
    <mergeCell ref="Y139:AB139"/>
    <mergeCell ref="T216:U216"/>
    <mergeCell ref="Y443:AB443"/>
    <mergeCell ref="C56:E56"/>
    <mergeCell ref="T514:U514"/>
    <mergeCell ref="R458:S458"/>
    <mergeCell ref="N166:P166"/>
    <mergeCell ref="N508:P508"/>
    <mergeCell ref="J375:L375"/>
    <mergeCell ref="AF336:AI336"/>
    <mergeCell ref="R31:S31"/>
    <mergeCell ref="R329:S329"/>
    <mergeCell ref="T87:U87"/>
    <mergeCell ref="R451:S451"/>
    <mergeCell ref="Y470:AB470"/>
    <mergeCell ref="N352:P352"/>
    <mergeCell ref="AF308:AI308"/>
    <mergeCell ref="C110:E110"/>
    <mergeCell ref="T516:U516"/>
    <mergeCell ref="J246:L246"/>
    <mergeCell ref="C408:E408"/>
    <mergeCell ref="T59:U59"/>
    <mergeCell ref="R24:S24"/>
    <mergeCell ref="R295:S295"/>
    <mergeCell ref="N466:P466"/>
    <mergeCell ref="G53:H53"/>
    <mergeCell ref="G28:H28"/>
    <mergeCell ref="R453:S453"/>
    <mergeCell ref="AF39:AI39"/>
    <mergeCell ref="T89:U89"/>
    <mergeCell ref="R331:S331"/>
    <mergeCell ref="G326:H326"/>
    <mergeCell ref="AF337:AI337"/>
    <mergeCell ref="AF331:AI331"/>
    <mergeCell ref="Y501:AB501"/>
    <mergeCell ref="T211:U211"/>
    <mergeCell ref="J248:L248"/>
    <mergeCell ref="J370:L370"/>
    <mergeCell ref="C410:E410"/>
    <mergeCell ref="C385:E385"/>
    <mergeCell ref="R26:S26"/>
    <mergeCell ref="T88:U88"/>
    <mergeCell ref="J406:L406"/>
    <mergeCell ref="G239:H239"/>
    <mergeCell ref="N497:P497"/>
    <mergeCell ref="N226:P226"/>
    <mergeCell ref="Y286:AB286"/>
    <mergeCell ref="T219:U219"/>
    <mergeCell ref="G353:H353"/>
    <mergeCell ref="G30:H30"/>
    <mergeCell ref="Y74:AB74"/>
    <mergeCell ref="T517:U517"/>
    <mergeCell ref="Y372:AB372"/>
    <mergeCell ref="N70:P70"/>
    <mergeCell ref="N192:P192"/>
    <mergeCell ref="Y67:AB67"/>
    <mergeCell ref="N228:P228"/>
    <mergeCell ref="N526:P526"/>
    <mergeCell ref="L7:N7"/>
    <mergeCell ref="Y374:AB374"/>
    <mergeCell ref="Y496:AB496"/>
    <mergeCell ref="J243:L243"/>
    <mergeCell ref="R171:S171"/>
    <mergeCell ref="N63:P63"/>
    <mergeCell ref="G384:H384"/>
    <mergeCell ref="N221:P221"/>
    <mergeCell ref="N492:P492"/>
    <mergeCell ref="J88:L88"/>
    <mergeCell ref="Y69:AB69"/>
    <mergeCell ref="O6:AF6"/>
    <mergeCell ref="AF478:AI478"/>
    <mergeCell ref="R382:S382"/>
    <mergeCell ref="G255:H255"/>
    <mergeCell ref="T115:U115"/>
    <mergeCell ref="AF21:AI21"/>
    <mergeCell ref="Y498:AB498"/>
    <mergeCell ref="AF357:AI357"/>
    <mergeCell ref="C100:E100"/>
    <mergeCell ref="R471:S471"/>
    <mergeCell ref="T229:U229"/>
    <mergeCell ref="C436:E436"/>
    <mergeCell ref="N223:P223"/>
    <mergeCell ref="J117:L117"/>
    <mergeCell ref="J388:L388"/>
    <mergeCell ref="G81:H81"/>
    <mergeCell ref="Y369:AB369"/>
    <mergeCell ref="T446:U446"/>
    <mergeCell ref="G379:H379"/>
    <mergeCell ref="AF23:AI23"/>
    <mergeCell ref="R166:S166"/>
    <mergeCell ref="R44:S44"/>
    <mergeCell ref="AF365:AI365"/>
    <mergeCell ref="AF50:AI50"/>
    <mergeCell ref="AF181:AI181"/>
    <mergeCell ref="C444:E444"/>
    <mergeCell ref="J83:L83"/>
    <mergeCell ref="C129:E129"/>
    <mergeCell ref="R473:S473"/>
    <mergeCell ref="T141:U141"/>
    <mergeCell ref="AF479:AI479"/>
    <mergeCell ref="N523:P523"/>
    <mergeCell ref="J119:L119"/>
    <mergeCell ref="J390:L390"/>
    <mergeCell ref="G387:H387"/>
    <mergeCell ref="J417:L417"/>
    <mergeCell ref="T448:U448"/>
    <mergeCell ref="G381:H381"/>
    <mergeCell ref="T230:U230"/>
    <mergeCell ref="C95:E95"/>
    <mergeCell ref="AF52:AI52"/>
    <mergeCell ref="N368:P368"/>
    <mergeCell ref="AF350:AI350"/>
    <mergeCell ref="R466:S466"/>
    <mergeCell ref="J85:L85"/>
    <mergeCell ref="Y514:AB514"/>
    <mergeCell ref="T143:U143"/>
    <mergeCell ref="T441:U441"/>
    <mergeCell ref="AF18:AI18"/>
    <mergeCell ref="J419:L419"/>
    <mergeCell ref="J302:L302"/>
    <mergeCell ref="Y209:AB209"/>
    <mergeCell ref="Y87:AB87"/>
    <mergeCell ref="Y516:AB516"/>
    <mergeCell ref="J385:L385"/>
    <mergeCell ref="N205:P205"/>
    <mergeCell ref="C454:E454"/>
    <mergeCell ref="R95:S95"/>
    <mergeCell ref="AF49:AI49"/>
    <mergeCell ref="R70:S70"/>
    <mergeCell ref="R393:S393"/>
    <mergeCell ref="Y89:AB89"/>
    <mergeCell ref="N124:P124"/>
    <mergeCell ref="N241:P241"/>
    <mergeCell ref="R524:S524"/>
    <mergeCell ref="N118:P118"/>
    <mergeCell ref="Y211:AB211"/>
    <mergeCell ref="G397:H397"/>
    <mergeCell ref="C155:E155"/>
    <mergeCell ref="N422:P422"/>
    <mergeCell ref="Y509:AB509"/>
    <mergeCell ref="J416:L416"/>
    <mergeCell ref="S530:Z530"/>
    <mergeCell ref="R401:S401"/>
    <mergeCell ref="T159:U159"/>
    <mergeCell ref="Y82:AB82"/>
    <mergeCell ref="AF103:AI103"/>
    <mergeCell ref="R395:S395"/>
    <mergeCell ref="AF78:AI78"/>
    <mergeCell ref="AF401:AI401"/>
    <mergeCell ref="AF376:AI376"/>
    <mergeCell ref="R97:S97"/>
    <mergeCell ref="N126:P126"/>
    <mergeCell ref="C157:E157"/>
    <mergeCell ref="N424:P424"/>
    <mergeCell ref="Y511:AB511"/>
    <mergeCell ref="C151:E151"/>
    <mergeCell ref="R96:S96"/>
    <mergeCell ref="C455:E455"/>
    <mergeCell ref="C449:E449"/>
    <mergeCell ref="G100:H100"/>
    <mergeCell ref="T161:U161"/>
    <mergeCell ref="G94:H94"/>
    <mergeCell ref="T283:U283"/>
    <mergeCell ref="T459:U459"/>
    <mergeCell ref="AF403:AI403"/>
    <mergeCell ref="R519:S519"/>
    <mergeCell ref="J320:L320"/>
    <mergeCell ref="C482:E482"/>
    <mergeCell ref="G311:H311"/>
    <mergeCell ref="R98:S98"/>
    <mergeCell ref="R396:S396"/>
    <mergeCell ref="T154:U154"/>
    <mergeCell ref="G102:H102"/>
    <mergeCell ref="J313:L313"/>
    <mergeCell ref="T461:U461"/>
    <mergeCell ref="Y229:AB229"/>
    <mergeCell ref="T156:U156"/>
    <mergeCell ref="N294:P294"/>
    <mergeCell ref="R123:S123"/>
    <mergeCell ref="Y108:AB108"/>
    <mergeCell ref="R421:S421"/>
    <mergeCell ref="J315:L315"/>
    <mergeCell ref="Y446:AB446"/>
    <mergeCell ref="Y141:AB141"/>
    <mergeCell ref="Y439:AB439"/>
    <mergeCell ref="C52:E52"/>
    <mergeCell ref="R423:S423"/>
    <mergeCell ref="AF131:AI131"/>
    <mergeCell ref="R108:S108"/>
    <mergeCell ref="N137:P137"/>
    <mergeCell ref="T301:U301"/>
    <mergeCell ref="C508:E508"/>
    <mergeCell ref="R124:S124"/>
    <mergeCell ref="N289:P289"/>
    <mergeCell ref="Y143:AB143"/>
    <mergeCell ref="T180:U180"/>
    <mergeCell ref="R118:S118"/>
    <mergeCell ref="Y441:AB441"/>
    <mergeCell ref="G451:H451"/>
    <mergeCell ref="R238:S238"/>
    <mergeCell ref="C81:E81"/>
    <mergeCell ref="C352:E352"/>
    <mergeCell ref="AF431:AI431"/>
    <mergeCell ref="T487:U487"/>
    <mergeCell ref="J33:L33"/>
    <mergeCell ref="AF414:AI414"/>
    <mergeCell ref="G24:H24"/>
    <mergeCell ref="C170:E170"/>
    <mergeCell ref="R424:S424"/>
    <mergeCell ref="T182:U182"/>
    <mergeCell ref="R109:S109"/>
    <mergeCell ref="J489:L489"/>
    <mergeCell ref="G322:H322"/>
    <mergeCell ref="C468:E468"/>
    <mergeCell ref="C381:E381"/>
    <mergeCell ref="G26:H26"/>
    <mergeCell ref="G324:H324"/>
    <mergeCell ref="J491:L491"/>
    <mergeCell ref="G482:H482"/>
    <mergeCell ref="N188:P188"/>
    <mergeCell ref="J28:L28"/>
    <mergeCell ref="Y159:AB159"/>
    <mergeCell ref="Y153:AB153"/>
    <mergeCell ref="T86:U86"/>
    <mergeCell ref="R265:S265"/>
    <mergeCell ref="T384:U384"/>
    <mergeCell ref="AF447:AI447"/>
    <mergeCell ref="J484:L484"/>
    <mergeCell ref="J30:L30"/>
    <mergeCell ref="C63:E63"/>
    <mergeCell ref="N165:P165"/>
    <mergeCell ref="N488:P488"/>
    <mergeCell ref="AF142:AI142"/>
    <mergeCell ref="C221:E221"/>
    <mergeCell ref="N524:P524"/>
    <mergeCell ref="Y154:AB154"/>
    <mergeCell ref="R169:S169"/>
    <mergeCell ref="G42:H42"/>
    <mergeCell ref="AF150:AI150"/>
    <mergeCell ref="AF144:AI144"/>
    <mergeCell ref="N219:P219"/>
    <mergeCell ref="AF442:AI442"/>
    <mergeCell ref="J359:L359"/>
    <mergeCell ref="C223:E223"/>
    <mergeCell ref="C521:E521"/>
    <mergeCell ref="R162:S162"/>
    <mergeCell ref="Y156:AB156"/>
    <mergeCell ref="G166:H166"/>
    <mergeCell ref="Y454:AB454"/>
    <mergeCell ref="R469:S469"/>
    <mergeCell ref="J54:L54"/>
    <mergeCell ref="G464:H464"/>
    <mergeCell ref="AF469:AI469"/>
    <mergeCell ref="N519:P519"/>
    <mergeCell ref="T106:U106"/>
    <mergeCell ref="G500:H500"/>
    <mergeCell ref="J413:L413"/>
    <mergeCell ref="G377:H377"/>
    <mergeCell ref="G352:H352"/>
    <mergeCell ref="C523:E523"/>
    <mergeCell ref="G37:H37"/>
    <mergeCell ref="R164:S164"/>
    <mergeCell ref="T226:U226"/>
    <mergeCell ref="J56:L56"/>
    <mergeCell ref="G466:H466"/>
    <mergeCell ref="AF477:AI477"/>
    <mergeCell ref="R35:S35"/>
    <mergeCell ref="J415:L415"/>
    <mergeCell ref="G167:H167"/>
    <mergeCell ref="T228:U228"/>
    <mergeCell ref="T526:U526"/>
    <mergeCell ref="Y180:AB180"/>
    <mergeCell ref="V527:AI527"/>
    <mergeCell ref="R493:S493"/>
    <mergeCell ref="J110:L110"/>
    <mergeCell ref="N201:P201"/>
    <mergeCell ref="N237:P237"/>
    <mergeCell ref="R188:S188"/>
    <mergeCell ref="R66:S66"/>
    <mergeCell ref="Y207:AB207"/>
    <mergeCell ref="Y182:AB182"/>
    <mergeCell ref="C363:E363"/>
    <mergeCell ref="R495:S495"/>
    <mergeCell ref="T253:U253"/>
    <mergeCell ref="AF501:AI501"/>
    <mergeCell ref="N203:P203"/>
    <mergeCell ref="J141:L141"/>
    <mergeCell ref="N239:P239"/>
    <mergeCell ref="R68:S68"/>
    <mergeCell ref="C234:E234"/>
    <mergeCell ref="G63:H63"/>
    <mergeCell ref="T130:U130"/>
    <mergeCell ref="N361:P361"/>
    <mergeCell ref="AF372:AI372"/>
    <mergeCell ref="R190:S190"/>
    <mergeCell ref="AF74:AI74"/>
    <mergeCell ref="Y507:AB507"/>
    <mergeCell ref="AF503:AI503"/>
    <mergeCell ref="C147:E147"/>
    <mergeCell ref="C451:E451"/>
    <mergeCell ref="C445:E445"/>
    <mergeCell ref="N232:P232"/>
    <mergeCell ref="R61:S61"/>
    <mergeCell ref="J441:L441"/>
    <mergeCell ref="G96:H96"/>
    <mergeCell ref="T254:U254"/>
    <mergeCell ref="AF76:AI76"/>
    <mergeCell ref="R490:S490"/>
    <mergeCell ref="T248:U248"/>
    <mergeCell ref="AF374:AI374"/>
    <mergeCell ref="C453:E453"/>
    <mergeCell ref="T125:U125"/>
    <mergeCell ref="G98:H98"/>
    <mergeCell ref="N263:P263"/>
    <mergeCell ref="T256:U256"/>
    <mergeCell ref="G396:H396"/>
    <mergeCell ref="G390:H390"/>
    <mergeCell ref="AF498:AI498"/>
    <mergeCell ref="C148:E148"/>
    <mergeCell ref="J100:L100"/>
    <mergeCell ref="J94:L94"/>
    <mergeCell ref="N229:P229"/>
    <mergeCell ref="N265:P265"/>
    <mergeCell ref="Y235:AB235"/>
    <mergeCell ref="R208:S208"/>
    <mergeCell ref="G93:H93"/>
    <mergeCell ref="N258:P258"/>
    <mergeCell ref="J125:L125"/>
    <mergeCell ref="Y106:AB106"/>
    <mergeCell ref="Y226:AB226"/>
    <mergeCell ref="R201:S201"/>
    <mergeCell ref="Y220:AB220"/>
    <mergeCell ref="AF216:AI216"/>
    <mergeCell ref="AF514:AI514"/>
    <mergeCell ref="N260:P260"/>
    <mergeCell ref="G124:H124"/>
    <mergeCell ref="J154:L154"/>
    <mergeCell ref="R209:S209"/>
    <mergeCell ref="AF427:AI427"/>
    <mergeCell ref="R203:S203"/>
    <mergeCell ref="AF87:AI87"/>
    <mergeCell ref="AF218:AI218"/>
    <mergeCell ref="Y251:AB251"/>
    <mergeCell ref="C166:E166"/>
    <mergeCell ref="AF516:AI516"/>
    <mergeCell ref="R122:S122"/>
    <mergeCell ref="J120:L120"/>
    <mergeCell ref="T178:U178"/>
    <mergeCell ref="C464:E464"/>
    <mergeCell ref="J156:L156"/>
    <mergeCell ref="C160:E160"/>
    <mergeCell ref="G424:H424"/>
    <mergeCell ref="J454:L454"/>
    <mergeCell ref="G109:H109"/>
    <mergeCell ref="T292:U292"/>
    <mergeCell ref="T267:U267"/>
    <mergeCell ref="AF89:AI89"/>
    <mergeCell ref="N405:P405"/>
    <mergeCell ref="AF211:AI211"/>
    <mergeCell ref="J155:L155"/>
    <mergeCell ref="C290:E290"/>
    <mergeCell ref="G119:H119"/>
    <mergeCell ref="J426:L426"/>
    <mergeCell ref="G295:H295"/>
    <mergeCell ref="T478:U478"/>
    <mergeCell ref="G111:H111"/>
    <mergeCell ref="G409:H409"/>
    <mergeCell ref="B13:AI13"/>
    <mergeCell ref="Y246:AB246"/>
  </mergeCells>
  <pageMargins left="0.3937007874015748" right="1.181102362204725" top="1.181102362204725" bottom="0.3937007874015748" header="0.3149606299212598" footer="0.1968503937007874"/>
  <pageSetup orientation="landscape" scale="65" fitToHeight="0"/>
  <headerFooter>
    <oddHeader/>
    <oddFooter>&amp;LPagina &amp;P de &amp;N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2:AI551"/>
  <sheetViews>
    <sheetView view="pageBreakPreview" topLeftCell="A529" zoomScale="85" zoomScaleNormal="100" zoomScaleSheetLayoutView="85" workbookViewId="0">
      <selection activeCell="AE547" sqref="AE547"/>
    </sheetView>
  </sheetViews>
  <sheetFormatPr baseColWidth="10" defaultRowHeight="12.75"/>
  <cols>
    <col width="0.42578125" customWidth="1" style="384" min="1" max="1"/>
    <col hidden="1" style="384" min="2" max="2"/>
    <col width="1.7109375" customWidth="1" style="384" min="3" max="3"/>
    <col width="0.5703125" customWidth="1" style="384" min="4" max="4"/>
    <col width="3.140625" customWidth="1" style="384" min="5" max="5"/>
    <col width="26.42578125" customWidth="1" style="384" min="6" max="6"/>
    <col width="12.140625" customWidth="1" style="384" min="7" max="7"/>
    <col width="12.5703125" customWidth="1" style="384" min="8" max="8"/>
    <col width="6.140625" customWidth="1" style="384" min="9" max="9"/>
    <col width="2.28515625" customWidth="1" style="384" min="10" max="10"/>
    <col width="0.5703125" customWidth="1" style="384" min="11" max="11"/>
    <col width="3.85546875" customWidth="1" style="384" min="12" max="12"/>
    <col width="7.5703125" customWidth="1" style="384" min="13" max="13"/>
    <col width="2.85546875" customWidth="1" style="384" min="14" max="14"/>
    <col hidden="1" style="384" min="15" max="15"/>
    <col width="7.42578125" customWidth="1" style="384" min="16" max="17"/>
    <col width="4.42578125" customWidth="1" style="384" min="18" max="18"/>
    <col width="3.28515625" customWidth="1" style="384" min="19" max="19"/>
    <col width="5.140625" customWidth="1" style="73" min="20" max="20"/>
    <col width="4.5703125" customWidth="1" style="73" min="21" max="21"/>
    <col width="7.140625" customWidth="1" style="384" min="22" max="22"/>
    <col width="7" customWidth="1" style="384" min="23" max="23"/>
    <col width="10.28515625" customWidth="1" style="384" min="24" max="24"/>
    <col width="0.5703125" customWidth="1" style="384" min="25" max="25"/>
    <col width="7.140625" customWidth="1" style="384" min="26" max="26"/>
    <col hidden="1" style="384" min="27" max="27"/>
    <col width="8.42578125" customWidth="1" style="384" min="28" max="28"/>
    <col width="7.28515625" customWidth="1" style="384" min="29" max="29"/>
    <col width="7.5703125" customWidth="1" style="384" min="30" max="30"/>
    <col width="10.28515625" customWidth="1" style="384" min="31" max="31"/>
    <col width="3.7109375" customWidth="1" style="384" min="32" max="32"/>
    <col hidden="1" style="384" min="33" max="33"/>
    <col width="0.140625" customWidth="1" style="384" min="34" max="34"/>
    <col width="5.7109375" customWidth="1" style="384" min="35" max="35"/>
    <col hidden="1" style="384" min="36" max="36"/>
    <col width="9.140625" customWidth="1" style="384" min="37" max="256"/>
    <col width="0.42578125" customWidth="1" style="384" min="257" max="257"/>
    <col hidden="1" style="384" min="258" max="258"/>
    <col width="1.7109375" customWidth="1" style="384" min="259" max="259"/>
    <col width="0.5703125" customWidth="1" style="384" min="260" max="260"/>
    <col width="2.42578125" customWidth="1" style="384" min="261" max="261"/>
    <col width="15.85546875" customWidth="1" style="384" min="262" max="262"/>
    <col width="12.140625" customWidth="1" style="384" min="263" max="263"/>
    <col hidden="1" style="384" min="264" max="264"/>
    <col width="6.140625" customWidth="1" style="384" min="265" max="265"/>
    <col width="2.28515625" customWidth="1" style="384" min="266" max="266"/>
    <col width="0.5703125" customWidth="1" style="384" min="267" max="267"/>
    <col width="3.140625" customWidth="1" style="384" min="268" max="268"/>
    <col width="6.140625" customWidth="1" style="384" min="269" max="269"/>
    <col width="2.85546875" customWidth="1" style="384" min="270" max="270"/>
    <col hidden="1" style="384" min="271" max="271"/>
    <col width="4" customWidth="1" style="384" min="272" max="272"/>
    <col width="6.140625" customWidth="1" style="384" min="273" max="273"/>
    <col width="4.42578125" customWidth="1" style="384" min="274" max="274"/>
    <col width="1.5703125" customWidth="1" style="384" min="275" max="275"/>
    <col width="5.140625" customWidth="1" style="384" min="276" max="276"/>
    <col width="1.7109375" customWidth="1" style="384" min="277" max="277"/>
    <col width="6.140625" customWidth="1" style="384" min="278" max="279"/>
    <col width="7.28515625" customWidth="1" style="384" min="280" max="280"/>
    <col width="0.5703125" customWidth="1" style="384" min="281" max="281"/>
    <col width="7.140625" customWidth="1" style="384" min="282" max="282"/>
    <col hidden="1" style="384" min="283" max="283"/>
    <col width="4.85546875" customWidth="1" style="384" min="284" max="284"/>
    <col width="6.140625" customWidth="1" style="384" min="285" max="286"/>
    <col width="7.140625" customWidth="1" style="384" min="287" max="287"/>
    <col width="3.7109375" customWidth="1" style="384" min="288" max="288"/>
    <col hidden="1" style="384" min="289" max="289"/>
    <col width="0.140625" customWidth="1" style="384" min="290" max="290"/>
    <col width="5.7109375" customWidth="1" style="384" min="291" max="291"/>
    <col hidden="1" style="384" min="292" max="292"/>
    <col width="9.140625" customWidth="1" style="384" min="293" max="512"/>
    <col width="0.42578125" customWidth="1" style="384" min="513" max="513"/>
    <col hidden="1" style="384" min="514" max="514"/>
    <col width="1.7109375" customWidth="1" style="384" min="515" max="515"/>
    <col width="0.5703125" customWidth="1" style="384" min="516" max="516"/>
    <col width="2.42578125" customWidth="1" style="384" min="517" max="517"/>
    <col width="15.85546875" customWidth="1" style="384" min="518" max="518"/>
    <col width="12.140625" customWidth="1" style="384" min="519" max="519"/>
    <col hidden="1" style="384" min="520" max="520"/>
    <col width="6.140625" customWidth="1" style="384" min="521" max="521"/>
    <col width="2.28515625" customWidth="1" style="384" min="522" max="522"/>
    <col width="0.5703125" customWidth="1" style="384" min="523" max="523"/>
    <col width="3.140625" customWidth="1" style="384" min="524" max="524"/>
    <col width="6.140625" customWidth="1" style="384" min="525" max="525"/>
    <col width="2.85546875" customWidth="1" style="384" min="526" max="526"/>
    <col hidden="1" style="384" min="527" max="527"/>
    <col width="4" customWidth="1" style="384" min="528" max="528"/>
    <col width="6.140625" customWidth="1" style="384" min="529" max="529"/>
    <col width="4.42578125" customWidth="1" style="384" min="530" max="530"/>
    <col width="1.5703125" customWidth="1" style="384" min="531" max="531"/>
    <col width="5.140625" customWidth="1" style="384" min="532" max="532"/>
    <col width="1.7109375" customWidth="1" style="384" min="533" max="533"/>
    <col width="6.140625" customWidth="1" style="384" min="534" max="535"/>
    <col width="7.28515625" customWidth="1" style="384" min="536" max="536"/>
    <col width="0.5703125" customWidth="1" style="384" min="537" max="537"/>
    <col width="7.140625" customWidth="1" style="384" min="538" max="538"/>
    <col hidden="1" style="384" min="539" max="539"/>
    <col width="4.85546875" customWidth="1" style="384" min="540" max="540"/>
    <col width="6.140625" customWidth="1" style="384" min="541" max="542"/>
    <col width="7.140625" customWidth="1" style="384" min="543" max="543"/>
    <col width="3.7109375" customWidth="1" style="384" min="544" max="544"/>
    <col hidden="1" style="384" min="545" max="545"/>
    <col width="0.140625" customWidth="1" style="384" min="546" max="546"/>
    <col width="5.7109375" customWidth="1" style="384" min="547" max="547"/>
    <col hidden="1" style="384" min="548" max="548"/>
    <col width="9.140625" customWidth="1" style="384" min="549" max="768"/>
    <col width="0.42578125" customWidth="1" style="384" min="769" max="769"/>
    <col hidden="1" style="384" min="770" max="770"/>
    <col width="1.7109375" customWidth="1" style="384" min="771" max="771"/>
    <col width="0.5703125" customWidth="1" style="384" min="772" max="772"/>
    <col width="2.42578125" customWidth="1" style="384" min="773" max="773"/>
    <col width="15.85546875" customWidth="1" style="384" min="774" max="774"/>
    <col width="12.140625" customWidth="1" style="384" min="775" max="775"/>
    <col hidden="1" style="384" min="776" max="776"/>
    <col width="6.140625" customWidth="1" style="384" min="777" max="777"/>
    <col width="2.28515625" customWidth="1" style="384" min="778" max="778"/>
    <col width="0.5703125" customWidth="1" style="384" min="779" max="779"/>
    <col width="3.140625" customWidth="1" style="384" min="780" max="780"/>
    <col width="6.140625" customWidth="1" style="384" min="781" max="781"/>
    <col width="2.85546875" customWidth="1" style="384" min="782" max="782"/>
    <col hidden="1" style="384" min="783" max="783"/>
    <col width="4" customWidth="1" style="384" min="784" max="784"/>
    <col width="6.140625" customWidth="1" style="384" min="785" max="785"/>
    <col width="4.42578125" customWidth="1" style="384" min="786" max="786"/>
    <col width="1.5703125" customWidth="1" style="384" min="787" max="787"/>
    <col width="5.140625" customWidth="1" style="384" min="788" max="788"/>
    <col width="1.7109375" customWidth="1" style="384" min="789" max="789"/>
    <col width="6.140625" customWidth="1" style="384" min="790" max="791"/>
    <col width="7.28515625" customWidth="1" style="384" min="792" max="792"/>
    <col width="0.5703125" customWidth="1" style="384" min="793" max="793"/>
    <col width="7.140625" customWidth="1" style="384" min="794" max="794"/>
    <col hidden="1" style="384" min="795" max="795"/>
    <col width="4.85546875" customWidth="1" style="384" min="796" max="796"/>
    <col width="6.140625" customWidth="1" style="384" min="797" max="798"/>
    <col width="7.140625" customWidth="1" style="384" min="799" max="799"/>
    <col width="3.7109375" customWidth="1" style="384" min="800" max="800"/>
    <col hidden="1" style="384" min="801" max="801"/>
    <col width="0.140625" customWidth="1" style="384" min="802" max="802"/>
    <col width="5.7109375" customWidth="1" style="384" min="803" max="803"/>
    <col hidden="1" style="384" min="804" max="804"/>
    <col width="9.140625" customWidth="1" style="384" min="805" max="1024"/>
    <col width="0.42578125" customWidth="1" style="384" min="1025" max="1025"/>
    <col hidden="1" style="384" min="1026" max="1026"/>
    <col width="1.7109375" customWidth="1" style="384" min="1027" max="1027"/>
    <col width="0.5703125" customWidth="1" style="384" min="1028" max="1028"/>
    <col width="2.42578125" customWidth="1" style="384" min="1029" max="1029"/>
    <col width="15.85546875" customWidth="1" style="384" min="1030" max="1030"/>
    <col width="12.140625" customWidth="1" style="384" min="1031" max="1031"/>
    <col hidden="1" style="384" min="1032" max="1032"/>
    <col width="6.140625" customWidth="1" style="384" min="1033" max="1033"/>
    <col width="2.28515625" customWidth="1" style="384" min="1034" max="1034"/>
    <col width="0.5703125" customWidth="1" style="384" min="1035" max="1035"/>
    <col width="3.140625" customWidth="1" style="384" min="1036" max="1036"/>
    <col width="6.140625" customWidth="1" style="384" min="1037" max="1037"/>
    <col width="2.85546875" customWidth="1" style="384" min="1038" max="1038"/>
    <col hidden="1" style="384" min="1039" max="1039"/>
    <col width="4" customWidth="1" style="384" min="1040" max="1040"/>
    <col width="6.140625" customWidth="1" style="384" min="1041" max="1041"/>
    <col width="4.42578125" customWidth="1" style="384" min="1042" max="1042"/>
    <col width="1.5703125" customWidth="1" style="384" min="1043" max="1043"/>
    <col width="5.140625" customWidth="1" style="384" min="1044" max="1044"/>
    <col width="1.7109375" customWidth="1" style="384" min="1045" max="1045"/>
    <col width="6.140625" customWidth="1" style="384" min="1046" max="1047"/>
    <col width="7.28515625" customWidth="1" style="384" min="1048" max="1048"/>
    <col width="0.5703125" customWidth="1" style="384" min="1049" max="1049"/>
    <col width="7.140625" customWidth="1" style="384" min="1050" max="1050"/>
    <col hidden="1" style="384" min="1051" max="1051"/>
    <col width="4.85546875" customWidth="1" style="384" min="1052" max="1052"/>
    <col width="6.140625" customWidth="1" style="384" min="1053" max="1054"/>
    <col width="7.140625" customWidth="1" style="384" min="1055" max="1055"/>
    <col width="3.7109375" customWidth="1" style="384" min="1056" max="1056"/>
    <col hidden="1" style="384" min="1057" max="1057"/>
    <col width="0.140625" customWidth="1" style="384" min="1058" max="1058"/>
    <col width="5.7109375" customWidth="1" style="384" min="1059" max="1059"/>
    <col hidden="1" style="384" min="1060" max="1060"/>
    <col width="9.140625" customWidth="1" style="384" min="1061" max="1280"/>
    <col width="0.42578125" customWidth="1" style="384" min="1281" max="1281"/>
    <col hidden="1" style="384" min="1282" max="1282"/>
    <col width="1.7109375" customWidth="1" style="384" min="1283" max="1283"/>
    <col width="0.5703125" customWidth="1" style="384" min="1284" max="1284"/>
    <col width="2.42578125" customWidth="1" style="384" min="1285" max="1285"/>
    <col width="15.85546875" customWidth="1" style="384" min="1286" max="1286"/>
    <col width="12.140625" customWidth="1" style="384" min="1287" max="1287"/>
    <col hidden="1" style="384" min="1288" max="1288"/>
    <col width="6.140625" customWidth="1" style="384" min="1289" max="1289"/>
    <col width="2.28515625" customWidth="1" style="384" min="1290" max="1290"/>
    <col width="0.5703125" customWidth="1" style="384" min="1291" max="1291"/>
    <col width="3.140625" customWidth="1" style="384" min="1292" max="1292"/>
    <col width="6.140625" customWidth="1" style="384" min="1293" max="1293"/>
    <col width="2.85546875" customWidth="1" style="384" min="1294" max="1294"/>
    <col hidden="1" style="384" min="1295" max="1295"/>
    <col width="4" customWidth="1" style="384" min="1296" max="1296"/>
    <col width="6.140625" customWidth="1" style="384" min="1297" max="1297"/>
    <col width="4.42578125" customWidth="1" style="384" min="1298" max="1298"/>
    <col width="1.5703125" customWidth="1" style="384" min="1299" max="1299"/>
    <col width="5.140625" customWidth="1" style="384" min="1300" max="1300"/>
    <col width="1.7109375" customWidth="1" style="384" min="1301" max="1301"/>
    <col width="6.140625" customWidth="1" style="384" min="1302" max="1303"/>
    <col width="7.28515625" customWidth="1" style="384" min="1304" max="1304"/>
    <col width="0.5703125" customWidth="1" style="384" min="1305" max="1305"/>
    <col width="7.140625" customWidth="1" style="384" min="1306" max="1306"/>
    <col hidden="1" style="384" min="1307" max="1307"/>
    <col width="4.85546875" customWidth="1" style="384" min="1308" max="1308"/>
    <col width="6.140625" customWidth="1" style="384" min="1309" max="1310"/>
    <col width="7.140625" customWidth="1" style="384" min="1311" max="1311"/>
    <col width="3.7109375" customWidth="1" style="384" min="1312" max="1312"/>
    <col hidden="1" style="384" min="1313" max="1313"/>
    <col width="0.140625" customWidth="1" style="384" min="1314" max="1314"/>
    <col width="5.7109375" customWidth="1" style="384" min="1315" max="1315"/>
    <col hidden="1" style="384" min="1316" max="1316"/>
    <col width="9.140625" customWidth="1" style="384" min="1317" max="1536"/>
    <col width="0.42578125" customWidth="1" style="384" min="1537" max="1537"/>
    <col hidden="1" style="384" min="1538" max="1538"/>
    <col width="1.7109375" customWidth="1" style="384" min="1539" max="1539"/>
    <col width="0.5703125" customWidth="1" style="384" min="1540" max="1540"/>
    <col width="2.42578125" customWidth="1" style="384" min="1541" max="1541"/>
    <col width="15.85546875" customWidth="1" style="384" min="1542" max="1542"/>
    <col width="12.140625" customWidth="1" style="384" min="1543" max="1543"/>
    <col hidden="1" style="384" min="1544" max="1544"/>
    <col width="6.140625" customWidth="1" style="384" min="1545" max="1545"/>
    <col width="2.28515625" customWidth="1" style="384" min="1546" max="1546"/>
    <col width="0.5703125" customWidth="1" style="384" min="1547" max="1547"/>
    <col width="3.140625" customWidth="1" style="384" min="1548" max="1548"/>
    <col width="6.140625" customWidth="1" style="384" min="1549" max="1549"/>
    <col width="2.85546875" customWidth="1" style="384" min="1550" max="1550"/>
    <col hidden="1" style="384" min="1551" max="1551"/>
    <col width="4" customWidth="1" style="384" min="1552" max="1552"/>
    <col width="6.140625" customWidth="1" style="384" min="1553" max="1553"/>
    <col width="4.42578125" customWidth="1" style="384" min="1554" max="1554"/>
    <col width="1.5703125" customWidth="1" style="384" min="1555" max="1555"/>
    <col width="5.140625" customWidth="1" style="384" min="1556" max="1556"/>
    <col width="1.7109375" customWidth="1" style="384" min="1557" max="1557"/>
    <col width="6.140625" customWidth="1" style="384" min="1558" max="1559"/>
    <col width="7.28515625" customWidth="1" style="384" min="1560" max="1560"/>
    <col width="0.5703125" customWidth="1" style="384" min="1561" max="1561"/>
    <col width="7.140625" customWidth="1" style="384" min="1562" max="1562"/>
    <col hidden="1" style="384" min="1563" max="1563"/>
    <col width="4.85546875" customWidth="1" style="384" min="1564" max="1564"/>
    <col width="6.140625" customWidth="1" style="384" min="1565" max="1566"/>
    <col width="7.140625" customWidth="1" style="384" min="1567" max="1567"/>
    <col width="3.7109375" customWidth="1" style="384" min="1568" max="1568"/>
    <col hidden="1" style="384" min="1569" max="1569"/>
    <col width="0.140625" customWidth="1" style="384" min="1570" max="1570"/>
    <col width="5.7109375" customWidth="1" style="384" min="1571" max="1571"/>
    <col hidden="1" style="384" min="1572" max="1572"/>
    <col width="9.140625" customWidth="1" style="384" min="1573" max="1792"/>
    <col width="0.42578125" customWidth="1" style="384" min="1793" max="1793"/>
    <col hidden="1" style="384" min="1794" max="1794"/>
    <col width="1.7109375" customWidth="1" style="384" min="1795" max="1795"/>
    <col width="0.5703125" customWidth="1" style="384" min="1796" max="1796"/>
    <col width="2.42578125" customWidth="1" style="384" min="1797" max="1797"/>
    <col width="15.85546875" customWidth="1" style="384" min="1798" max="1798"/>
    <col width="12.140625" customWidth="1" style="384" min="1799" max="1799"/>
    <col hidden="1" style="384" min="1800" max="1800"/>
    <col width="6.140625" customWidth="1" style="384" min="1801" max="1801"/>
    <col width="2.28515625" customWidth="1" style="384" min="1802" max="1802"/>
    <col width="0.5703125" customWidth="1" style="384" min="1803" max="1803"/>
    <col width="3.140625" customWidth="1" style="384" min="1804" max="1804"/>
    <col width="6.140625" customWidth="1" style="384" min="1805" max="1805"/>
    <col width="2.85546875" customWidth="1" style="384" min="1806" max="1806"/>
    <col hidden="1" style="384" min="1807" max="1807"/>
    <col width="4" customWidth="1" style="384" min="1808" max="1808"/>
    <col width="6.140625" customWidth="1" style="384" min="1809" max="1809"/>
    <col width="4.42578125" customWidth="1" style="384" min="1810" max="1810"/>
    <col width="1.5703125" customWidth="1" style="384" min="1811" max="1811"/>
    <col width="5.140625" customWidth="1" style="384" min="1812" max="1812"/>
    <col width="1.7109375" customWidth="1" style="384" min="1813" max="1813"/>
    <col width="6.140625" customWidth="1" style="384" min="1814" max="1815"/>
    <col width="7.28515625" customWidth="1" style="384" min="1816" max="1816"/>
    <col width="0.5703125" customWidth="1" style="384" min="1817" max="1817"/>
    <col width="7.140625" customWidth="1" style="384" min="1818" max="1818"/>
    <col hidden="1" style="384" min="1819" max="1819"/>
    <col width="4.85546875" customWidth="1" style="384" min="1820" max="1820"/>
    <col width="6.140625" customWidth="1" style="384" min="1821" max="1822"/>
    <col width="7.140625" customWidth="1" style="384" min="1823" max="1823"/>
    <col width="3.7109375" customWidth="1" style="384" min="1824" max="1824"/>
    <col hidden="1" style="384" min="1825" max="1825"/>
    <col width="0.140625" customWidth="1" style="384" min="1826" max="1826"/>
    <col width="5.7109375" customWidth="1" style="384" min="1827" max="1827"/>
    <col hidden="1" style="384" min="1828" max="1828"/>
    <col width="9.140625" customWidth="1" style="384" min="1829" max="2048"/>
    <col width="0.42578125" customWidth="1" style="384" min="2049" max="2049"/>
    <col hidden="1" style="384" min="2050" max="2050"/>
    <col width="1.7109375" customWidth="1" style="384" min="2051" max="2051"/>
    <col width="0.5703125" customWidth="1" style="384" min="2052" max="2052"/>
    <col width="2.42578125" customWidth="1" style="384" min="2053" max="2053"/>
    <col width="15.85546875" customWidth="1" style="384" min="2054" max="2054"/>
    <col width="12.140625" customWidth="1" style="384" min="2055" max="2055"/>
    <col hidden="1" style="384" min="2056" max="2056"/>
    <col width="6.140625" customWidth="1" style="384" min="2057" max="2057"/>
    <col width="2.28515625" customWidth="1" style="384" min="2058" max="2058"/>
    <col width="0.5703125" customWidth="1" style="384" min="2059" max="2059"/>
    <col width="3.140625" customWidth="1" style="384" min="2060" max="2060"/>
    <col width="6.140625" customWidth="1" style="384" min="2061" max="2061"/>
    <col width="2.85546875" customWidth="1" style="384" min="2062" max="2062"/>
    <col hidden="1" style="384" min="2063" max="2063"/>
    <col width="4" customWidth="1" style="384" min="2064" max="2064"/>
    <col width="6.140625" customWidth="1" style="384" min="2065" max="2065"/>
    <col width="4.42578125" customWidth="1" style="384" min="2066" max="2066"/>
    <col width="1.5703125" customWidth="1" style="384" min="2067" max="2067"/>
    <col width="5.140625" customWidth="1" style="384" min="2068" max="2068"/>
    <col width="1.7109375" customWidth="1" style="384" min="2069" max="2069"/>
    <col width="6.140625" customWidth="1" style="384" min="2070" max="2071"/>
    <col width="7.28515625" customWidth="1" style="384" min="2072" max="2072"/>
    <col width="0.5703125" customWidth="1" style="384" min="2073" max="2073"/>
    <col width="7.140625" customWidth="1" style="384" min="2074" max="2074"/>
    <col hidden="1" style="384" min="2075" max="2075"/>
    <col width="4.85546875" customWidth="1" style="384" min="2076" max="2076"/>
    <col width="6.140625" customWidth="1" style="384" min="2077" max="2078"/>
    <col width="7.140625" customWidth="1" style="384" min="2079" max="2079"/>
    <col width="3.7109375" customWidth="1" style="384" min="2080" max="2080"/>
    <col hidden="1" style="384" min="2081" max="2081"/>
    <col width="0.140625" customWidth="1" style="384" min="2082" max="2082"/>
    <col width="5.7109375" customWidth="1" style="384" min="2083" max="2083"/>
    <col hidden="1" style="384" min="2084" max="2084"/>
    <col width="9.140625" customWidth="1" style="384" min="2085" max="2304"/>
    <col width="0.42578125" customWidth="1" style="384" min="2305" max="2305"/>
    <col hidden="1" style="384" min="2306" max="2306"/>
    <col width="1.7109375" customWidth="1" style="384" min="2307" max="2307"/>
    <col width="0.5703125" customWidth="1" style="384" min="2308" max="2308"/>
    <col width="2.42578125" customWidth="1" style="384" min="2309" max="2309"/>
    <col width="15.85546875" customWidth="1" style="384" min="2310" max="2310"/>
    <col width="12.140625" customWidth="1" style="384" min="2311" max="2311"/>
    <col hidden="1" style="384" min="2312" max="2312"/>
    <col width="6.140625" customWidth="1" style="384" min="2313" max="2313"/>
    <col width="2.28515625" customWidth="1" style="384" min="2314" max="2314"/>
    <col width="0.5703125" customWidth="1" style="384" min="2315" max="2315"/>
    <col width="3.140625" customWidth="1" style="384" min="2316" max="2316"/>
    <col width="6.140625" customWidth="1" style="384" min="2317" max="2317"/>
    <col width="2.85546875" customWidth="1" style="384" min="2318" max="2318"/>
    <col hidden="1" style="384" min="2319" max="2319"/>
    <col width="4" customWidth="1" style="384" min="2320" max="2320"/>
    <col width="6.140625" customWidth="1" style="384" min="2321" max="2321"/>
    <col width="4.42578125" customWidth="1" style="384" min="2322" max="2322"/>
    <col width="1.5703125" customWidth="1" style="384" min="2323" max="2323"/>
    <col width="5.140625" customWidth="1" style="384" min="2324" max="2324"/>
    <col width="1.7109375" customWidth="1" style="384" min="2325" max="2325"/>
    <col width="6.140625" customWidth="1" style="384" min="2326" max="2327"/>
    <col width="7.28515625" customWidth="1" style="384" min="2328" max="2328"/>
    <col width="0.5703125" customWidth="1" style="384" min="2329" max="2329"/>
    <col width="7.140625" customWidth="1" style="384" min="2330" max="2330"/>
    <col hidden="1" style="384" min="2331" max="2331"/>
    <col width="4.85546875" customWidth="1" style="384" min="2332" max="2332"/>
    <col width="6.140625" customWidth="1" style="384" min="2333" max="2334"/>
    <col width="7.140625" customWidth="1" style="384" min="2335" max="2335"/>
    <col width="3.7109375" customWidth="1" style="384" min="2336" max="2336"/>
    <col hidden="1" style="384" min="2337" max="2337"/>
    <col width="0.140625" customWidth="1" style="384" min="2338" max="2338"/>
    <col width="5.7109375" customWidth="1" style="384" min="2339" max="2339"/>
    <col hidden="1" style="384" min="2340" max="2340"/>
    <col width="9.140625" customWidth="1" style="384" min="2341" max="2560"/>
    <col width="0.42578125" customWidth="1" style="384" min="2561" max="2561"/>
    <col hidden="1" style="384" min="2562" max="2562"/>
    <col width="1.7109375" customWidth="1" style="384" min="2563" max="2563"/>
    <col width="0.5703125" customWidth="1" style="384" min="2564" max="2564"/>
    <col width="2.42578125" customWidth="1" style="384" min="2565" max="2565"/>
    <col width="15.85546875" customWidth="1" style="384" min="2566" max="2566"/>
    <col width="12.140625" customWidth="1" style="384" min="2567" max="2567"/>
    <col hidden="1" style="384" min="2568" max="2568"/>
    <col width="6.140625" customWidth="1" style="384" min="2569" max="2569"/>
    <col width="2.28515625" customWidth="1" style="384" min="2570" max="2570"/>
    <col width="0.5703125" customWidth="1" style="384" min="2571" max="2571"/>
    <col width="3.140625" customWidth="1" style="384" min="2572" max="2572"/>
    <col width="6.140625" customWidth="1" style="384" min="2573" max="2573"/>
    <col width="2.85546875" customWidth="1" style="384" min="2574" max="2574"/>
    <col hidden="1" style="384" min="2575" max="2575"/>
    <col width="4" customWidth="1" style="384" min="2576" max="2576"/>
    <col width="6.140625" customWidth="1" style="384" min="2577" max="2577"/>
    <col width="4.42578125" customWidth="1" style="384" min="2578" max="2578"/>
    <col width="1.5703125" customWidth="1" style="384" min="2579" max="2579"/>
    <col width="5.140625" customWidth="1" style="384" min="2580" max="2580"/>
    <col width="1.7109375" customWidth="1" style="384" min="2581" max="2581"/>
    <col width="6.140625" customWidth="1" style="384" min="2582" max="2583"/>
    <col width="7.28515625" customWidth="1" style="384" min="2584" max="2584"/>
    <col width="0.5703125" customWidth="1" style="384" min="2585" max="2585"/>
    <col width="7.140625" customWidth="1" style="384" min="2586" max="2586"/>
    <col hidden="1" style="384" min="2587" max="2587"/>
    <col width="4.85546875" customWidth="1" style="384" min="2588" max="2588"/>
    <col width="6.140625" customWidth="1" style="384" min="2589" max="2590"/>
    <col width="7.140625" customWidth="1" style="384" min="2591" max="2591"/>
    <col width="3.7109375" customWidth="1" style="384" min="2592" max="2592"/>
    <col hidden="1" style="384" min="2593" max="2593"/>
    <col width="0.140625" customWidth="1" style="384" min="2594" max="2594"/>
    <col width="5.7109375" customWidth="1" style="384" min="2595" max="2595"/>
    <col hidden="1" style="384" min="2596" max="2596"/>
    <col width="9.140625" customWidth="1" style="384" min="2597" max="2816"/>
    <col width="0.42578125" customWidth="1" style="384" min="2817" max="2817"/>
    <col hidden="1" style="384" min="2818" max="2818"/>
    <col width="1.7109375" customWidth="1" style="384" min="2819" max="2819"/>
    <col width="0.5703125" customWidth="1" style="384" min="2820" max="2820"/>
    <col width="2.42578125" customWidth="1" style="384" min="2821" max="2821"/>
    <col width="15.85546875" customWidth="1" style="384" min="2822" max="2822"/>
    <col width="12.140625" customWidth="1" style="384" min="2823" max="2823"/>
    <col hidden="1" style="384" min="2824" max="2824"/>
    <col width="6.140625" customWidth="1" style="384" min="2825" max="2825"/>
    <col width="2.28515625" customWidth="1" style="384" min="2826" max="2826"/>
    <col width="0.5703125" customWidth="1" style="384" min="2827" max="2827"/>
    <col width="3.140625" customWidth="1" style="384" min="2828" max="2828"/>
    <col width="6.140625" customWidth="1" style="384" min="2829" max="2829"/>
    <col width="2.85546875" customWidth="1" style="384" min="2830" max="2830"/>
    <col hidden="1" style="384" min="2831" max="2831"/>
    <col width="4" customWidth="1" style="384" min="2832" max="2832"/>
    <col width="6.140625" customWidth="1" style="384" min="2833" max="2833"/>
    <col width="4.42578125" customWidth="1" style="384" min="2834" max="2834"/>
    <col width="1.5703125" customWidth="1" style="384" min="2835" max="2835"/>
    <col width="5.140625" customWidth="1" style="384" min="2836" max="2836"/>
    <col width="1.7109375" customWidth="1" style="384" min="2837" max="2837"/>
    <col width="6.140625" customWidth="1" style="384" min="2838" max="2839"/>
    <col width="7.28515625" customWidth="1" style="384" min="2840" max="2840"/>
    <col width="0.5703125" customWidth="1" style="384" min="2841" max="2841"/>
    <col width="7.140625" customWidth="1" style="384" min="2842" max="2842"/>
    <col hidden="1" style="384" min="2843" max="2843"/>
    <col width="4.85546875" customWidth="1" style="384" min="2844" max="2844"/>
    <col width="6.140625" customWidth="1" style="384" min="2845" max="2846"/>
    <col width="7.140625" customWidth="1" style="384" min="2847" max="2847"/>
    <col width="3.7109375" customWidth="1" style="384" min="2848" max="2848"/>
    <col hidden="1" style="384" min="2849" max="2849"/>
    <col width="0.140625" customWidth="1" style="384" min="2850" max="2850"/>
    <col width="5.7109375" customWidth="1" style="384" min="2851" max="2851"/>
    <col hidden="1" style="384" min="2852" max="2852"/>
    <col width="9.140625" customWidth="1" style="384" min="2853" max="3072"/>
    <col width="0.42578125" customWidth="1" style="384" min="3073" max="3073"/>
    <col hidden="1" style="384" min="3074" max="3074"/>
    <col width="1.7109375" customWidth="1" style="384" min="3075" max="3075"/>
    <col width="0.5703125" customWidth="1" style="384" min="3076" max="3076"/>
    <col width="2.42578125" customWidth="1" style="384" min="3077" max="3077"/>
    <col width="15.85546875" customWidth="1" style="384" min="3078" max="3078"/>
    <col width="12.140625" customWidth="1" style="384" min="3079" max="3079"/>
    <col hidden="1" style="384" min="3080" max="3080"/>
    <col width="6.140625" customWidth="1" style="384" min="3081" max="3081"/>
    <col width="2.28515625" customWidth="1" style="384" min="3082" max="3082"/>
    <col width="0.5703125" customWidth="1" style="384" min="3083" max="3083"/>
    <col width="3.140625" customWidth="1" style="384" min="3084" max="3084"/>
    <col width="6.140625" customWidth="1" style="384" min="3085" max="3085"/>
    <col width="2.85546875" customWidth="1" style="384" min="3086" max="3086"/>
    <col hidden="1" style="384" min="3087" max="3087"/>
    <col width="4" customWidth="1" style="384" min="3088" max="3088"/>
    <col width="6.140625" customWidth="1" style="384" min="3089" max="3089"/>
    <col width="4.42578125" customWidth="1" style="384" min="3090" max="3090"/>
    <col width="1.5703125" customWidth="1" style="384" min="3091" max="3091"/>
    <col width="5.140625" customWidth="1" style="384" min="3092" max="3092"/>
    <col width="1.7109375" customWidth="1" style="384" min="3093" max="3093"/>
    <col width="6.140625" customWidth="1" style="384" min="3094" max="3095"/>
    <col width="7.28515625" customWidth="1" style="384" min="3096" max="3096"/>
    <col width="0.5703125" customWidth="1" style="384" min="3097" max="3097"/>
    <col width="7.140625" customWidth="1" style="384" min="3098" max="3098"/>
    <col hidden="1" style="384" min="3099" max="3099"/>
    <col width="4.85546875" customWidth="1" style="384" min="3100" max="3100"/>
    <col width="6.140625" customWidth="1" style="384" min="3101" max="3102"/>
    <col width="7.140625" customWidth="1" style="384" min="3103" max="3103"/>
    <col width="3.7109375" customWidth="1" style="384" min="3104" max="3104"/>
    <col hidden="1" style="384" min="3105" max="3105"/>
    <col width="0.140625" customWidth="1" style="384" min="3106" max="3106"/>
    <col width="5.7109375" customWidth="1" style="384" min="3107" max="3107"/>
    <col hidden="1" style="384" min="3108" max="3108"/>
    <col width="9.140625" customWidth="1" style="384" min="3109" max="3328"/>
    <col width="0.42578125" customWidth="1" style="384" min="3329" max="3329"/>
    <col hidden="1" style="384" min="3330" max="3330"/>
    <col width="1.7109375" customWidth="1" style="384" min="3331" max="3331"/>
    <col width="0.5703125" customWidth="1" style="384" min="3332" max="3332"/>
    <col width="2.42578125" customWidth="1" style="384" min="3333" max="3333"/>
    <col width="15.85546875" customWidth="1" style="384" min="3334" max="3334"/>
    <col width="12.140625" customWidth="1" style="384" min="3335" max="3335"/>
    <col hidden="1" style="384" min="3336" max="3336"/>
    <col width="6.140625" customWidth="1" style="384" min="3337" max="3337"/>
    <col width="2.28515625" customWidth="1" style="384" min="3338" max="3338"/>
    <col width="0.5703125" customWidth="1" style="384" min="3339" max="3339"/>
    <col width="3.140625" customWidth="1" style="384" min="3340" max="3340"/>
    <col width="6.140625" customWidth="1" style="384" min="3341" max="3341"/>
    <col width="2.85546875" customWidth="1" style="384" min="3342" max="3342"/>
    <col hidden="1" style="384" min="3343" max="3343"/>
    <col width="4" customWidth="1" style="384" min="3344" max="3344"/>
    <col width="6.140625" customWidth="1" style="384" min="3345" max="3345"/>
    <col width="4.42578125" customWidth="1" style="384" min="3346" max="3346"/>
    <col width="1.5703125" customWidth="1" style="384" min="3347" max="3347"/>
    <col width="5.140625" customWidth="1" style="384" min="3348" max="3348"/>
    <col width="1.7109375" customWidth="1" style="384" min="3349" max="3349"/>
    <col width="6.140625" customWidth="1" style="384" min="3350" max="3351"/>
    <col width="7.28515625" customWidth="1" style="384" min="3352" max="3352"/>
    <col width="0.5703125" customWidth="1" style="384" min="3353" max="3353"/>
    <col width="7.140625" customWidth="1" style="384" min="3354" max="3354"/>
    <col hidden="1" style="384" min="3355" max="3355"/>
    <col width="4.85546875" customWidth="1" style="384" min="3356" max="3356"/>
    <col width="6.140625" customWidth="1" style="384" min="3357" max="3358"/>
    <col width="7.140625" customWidth="1" style="384" min="3359" max="3359"/>
    <col width="3.7109375" customWidth="1" style="384" min="3360" max="3360"/>
    <col hidden="1" style="384" min="3361" max="3361"/>
    <col width="0.140625" customWidth="1" style="384" min="3362" max="3362"/>
    <col width="5.7109375" customWidth="1" style="384" min="3363" max="3363"/>
    <col hidden="1" style="384" min="3364" max="3364"/>
    <col width="9.140625" customWidth="1" style="384" min="3365" max="3584"/>
    <col width="0.42578125" customWidth="1" style="384" min="3585" max="3585"/>
    <col hidden="1" style="384" min="3586" max="3586"/>
    <col width="1.7109375" customWidth="1" style="384" min="3587" max="3587"/>
    <col width="0.5703125" customWidth="1" style="384" min="3588" max="3588"/>
    <col width="2.42578125" customWidth="1" style="384" min="3589" max="3589"/>
    <col width="15.85546875" customWidth="1" style="384" min="3590" max="3590"/>
    <col width="12.140625" customWidth="1" style="384" min="3591" max="3591"/>
    <col hidden="1" style="384" min="3592" max="3592"/>
    <col width="6.140625" customWidth="1" style="384" min="3593" max="3593"/>
    <col width="2.28515625" customWidth="1" style="384" min="3594" max="3594"/>
    <col width="0.5703125" customWidth="1" style="384" min="3595" max="3595"/>
    <col width="3.140625" customWidth="1" style="384" min="3596" max="3596"/>
    <col width="6.140625" customWidth="1" style="384" min="3597" max="3597"/>
    <col width="2.85546875" customWidth="1" style="384" min="3598" max="3598"/>
    <col hidden="1" style="384" min="3599" max="3599"/>
    <col width="4" customWidth="1" style="384" min="3600" max="3600"/>
    <col width="6.140625" customWidth="1" style="384" min="3601" max="3601"/>
    <col width="4.42578125" customWidth="1" style="384" min="3602" max="3602"/>
    <col width="1.5703125" customWidth="1" style="384" min="3603" max="3603"/>
    <col width="5.140625" customWidth="1" style="384" min="3604" max="3604"/>
    <col width="1.7109375" customWidth="1" style="384" min="3605" max="3605"/>
    <col width="6.140625" customWidth="1" style="384" min="3606" max="3607"/>
    <col width="7.28515625" customWidth="1" style="384" min="3608" max="3608"/>
    <col width="0.5703125" customWidth="1" style="384" min="3609" max="3609"/>
    <col width="7.140625" customWidth="1" style="384" min="3610" max="3610"/>
    <col hidden="1" style="384" min="3611" max="3611"/>
    <col width="4.85546875" customWidth="1" style="384" min="3612" max="3612"/>
    <col width="6.140625" customWidth="1" style="384" min="3613" max="3614"/>
    <col width="7.140625" customWidth="1" style="384" min="3615" max="3615"/>
    <col width="3.7109375" customWidth="1" style="384" min="3616" max="3616"/>
    <col hidden="1" style="384" min="3617" max="3617"/>
    <col width="0.140625" customWidth="1" style="384" min="3618" max="3618"/>
    <col width="5.7109375" customWidth="1" style="384" min="3619" max="3619"/>
    <col hidden="1" style="384" min="3620" max="3620"/>
    <col width="9.140625" customWidth="1" style="384" min="3621" max="3840"/>
    <col width="0.42578125" customWidth="1" style="384" min="3841" max="3841"/>
    <col hidden="1" style="384" min="3842" max="3842"/>
    <col width="1.7109375" customWidth="1" style="384" min="3843" max="3843"/>
    <col width="0.5703125" customWidth="1" style="384" min="3844" max="3844"/>
    <col width="2.42578125" customWidth="1" style="384" min="3845" max="3845"/>
    <col width="15.85546875" customWidth="1" style="384" min="3846" max="3846"/>
    <col width="12.140625" customWidth="1" style="384" min="3847" max="3847"/>
    <col hidden="1" style="384" min="3848" max="3848"/>
    <col width="6.140625" customWidth="1" style="384" min="3849" max="3849"/>
    <col width="2.28515625" customWidth="1" style="384" min="3850" max="3850"/>
    <col width="0.5703125" customWidth="1" style="384" min="3851" max="3851"/>
    <col width="3.140625" customWidth="1" style="384" min="3852" max="3852"/>
    <col width="6.140625" customWidth="1" style="384" min="3853" max="3853"/>
    <col width="2.85546875" customWidth="1" style="384" min="3854" max="3854"/>
    <col hidden="1" style="384" min="3855" max="3855"/>
    <col width="4" customWidth="1" style="384" min="3856" max="3856"/>
    <col width="6.140625" customWidth="1" style="384" min="3857" max="3857"/>
    <col width="4.42578125" customWidth="1" style="384" min="3858" max="3858"/>
    <col width="1.5703125" customWidth="1" style="384" min="3859" max="3859"/>
    <col width="5.140625" customWidth="1" style="384" min="3860" max="3860"/>
    <col width="1.7109375" customWidth="1" style="384" min="3861" max="3861"/>
    <col width="6.140625" customWidth="1" style="384" min="3862" max="3863"/>
    <col width="7.28515625" customWidth="1" style="384" min="3864" max="3864"/>
    <col width="0.5703125" customWidth="1" style="384" min="3865" max="3865"/>
    <col width="7.140625" customWidth="1" style="384" min="3866" max="3866"/>
    <col hidden="1" style="384" min="3867" max="3867"/>
    <col width="4.85546875" customWidth="1" style="384" min="3868" max="3868"/>
    <col width="6.140625" customWidth="1" style="384" min="3869" max="3870"/>
    <col width="7.140625" customWidth="1" style="384" min="3871" max="3871"/>
    <col width="3.7109375" customWidth="1" style="384" min="3872" max="3872"/>
    <col hidden="1" style="384" min="3873" max="3873"/>
    <col width="0.140625" customWidth="1" style="384" min="3874" max="3874"/>
    <col width="5.7109375" customWidth="1" style="384" min="3875" max="3875"/>
    <col hidden="1" style="384" min="3876" max="3876"/>
    <col width="9.140625" customWidth="1" style="384" min="3877" max="4096"/>
    <col width="0.42578125" customWidth="1" style="384" min="4097" max="4097"/>
    <col hidden="1" style="384" min="4098" max="4098"/>
    <col width="1.7109375" customWidth="1" style="384" min="4099" max="4099"/>
    <col width="0.5703125" customWidth="1" style="384" min="4100" max="4100"/>
    <col width="2.42578125" customWidth="1" style="384" min="4101" max="4101"/>
    <col width="15.85546875" customWidth="1" style="384" min="4102" max="4102"/>
    <col width="12.140625" customWidth="1" style="384" min="4103" max="4103"/>
    <col hidden="1" style="384" min="4104" max="4104"/>
    <col width="6.140625" customWidth="1" style="384" min="4105" max="4105"/>
    <col width="2.28515625" customWidth="1" style="384" min="4106" max="4106"/>
    <col width="0.5703125" customWidth="1" style="384" min="4107" max="4107"/>
    <col width="3.140625" customWidth="1" style="384" min="4108" max="4108"/>
    <col width="6.140625" customWidth="1" style="384" min="4109" max="4109"/>
    <col width="2.85546875" customWidth="1" style="384" min="4110" max="4110"/>
    <col hidden="1" style="384" min="4111" max="4111"/>
    <col width="4" customWidth="1" style="384" min="4112" max="4112"/>
    <col width="6.140625" customWidth="1" style="384" min="4113" max="4113"/>
    <col width="4.42578125" customWidth="1" style="384" min="4114" max="4114"/>
    <col width="1.5703125" customWidth="1" style="384" min="4115" max="4115"/>
    <col width="5.140625" customWidth="1" style="384" min="4116" max="4116"/>
    <col width="1.7109375" customWidth="1" style="384" min="4117" max="4117"/>
    <col width="6.140625" customWidth="1" style="384" min="4118" max="4119"/>
    <col width="7.28515625" customWidth="1" style="384" min="4120" max="4120"/>
    <col width="0.5703125" customWidth="1" style="384" min="4121" max="4121"/>
    <col width="7.140625" customWidth="1" style="384" min="4122" max="4122"/>
    <col hidden="1" style="384" min="4123" max="4123"/>
    <col width="4.85546875" customWidth="1" style="384" min="4124" max="4124"/>
    <col width="6.140625" customWidth="1" style="384" min="4125" max="4126"/>
    <col width="7.140625" customWidth="1" style="384" min="4127" max="4127"/>
    <col width="3.7109375" customWidth="1" style="384" min="4128" max="4128"/>
    <col hidden="1" style="384" min="4129" max="4129"/>
    <col width="0.140625" customWidth="1" style="384" min="4130" max="4130"/>
    <col width="5.7109375" customWidth="1" style="384" min="4131" max="4131"/>
    <col hidden="1" style="384" min="4132" max="4132"/>
    <col width="9.140625" customWidth="1" style="384" min="4133" max="4352"/>
    <col width="0.42578125" customWidth="1" style="384" min="4353" max="4353"/>
    <col hidden="1" style="384" min="4354" max="4354"/>
    <col width="1.7109375" customWidth="1" style="384" min="4355" max="4355"/>
    <col width="0.5703125" customWidth="1" style="384" min="4356" max="4356"/>
    <col width="2.42578125" customWidth="1" style="384" min="4357" max="4357"/>
    <col width="15.85546875" customWidth="1" style="384" min="4358" max="4358"/>
    <col width="12.140625" customWidth="1" style="384" min="4359" max="4359"/>
    <col hidden="1" style="384" min="4360" max="4360"/>
    <col width="6.140625" customWidth="1" style="384" min="4361" max="4361"/>
    <col width="2.28515625" customWidth="1" style="384" min="4362" max="4362"/>
    <col width="0.5703125" customWidth="1" style="384" min="4363" max="4363"/>
    <col width="3.140625" customWidth="1" style="384" min="4364" max="4364"/>
    <col width="6.140625" customWidth="1" style="384" min="4365" max="4365"/>
    <col width="2.85546875" customWidth="1" style="384" min="4366" max="4366"/>
    <col hidden="1" style="384" min="4367" max="4367"/>
    <col width="4" customWidth="1" style="384" min="4368" max="4368"/>
    <col width="6.140625" customWidth="1" style="384" min="4369" max="4369"/>
    <col width="4.42578125" customWidth="1" style="384" min="4370" max="4370"/>
    <col width="1.5703125" customWidth="1" style="384" min="4371" max="4371"/>
    <col width="5.140625" customWidth="1" style="384" min="4372" max="4372"/>
    <col width="1.7109375" customWidth="1" style="384" min="4373" max="4373"/>
    <col width="6.140625" customWidth="1" style="384" min="4374" max="4375"/>
    <col width="7.28515625" customWidth="1" style="384" min="4376" max="4376"/>
    <col width="0.5703125" customWidth="1" style="384" min="4377" max="4377"/>
    <col width="7.140625" customWidth="1" style="384" min="4378" max="4378"/>
    <col hidden="1" style="384" min="4379" max="4379"/>
    <col width="4.85546875" customWidth="1" style="384" min="4380" max="4380"/>
    <col width="6.140625" customWidth="1" style="384" min="4381" max="4382"/>
    <col width="7.140625" customWidth="1" style="384" min="4383" max="4383"/>
    <col width="3.7109375" customWidth="1" style="384" min="4384" max="4384"/>
    <col hidden="1" style="384" min="4385" max="4385"/>
    <col width="0.140625" customWidth="1" style="384" min="4386" max="4386"/>
    <col width="5.7109375" customWidth="1" style="384" min="4387" max="4387"/>
    <col hidden="1" style="384" min="4388" max="4388"/>
    <col width="9.140625" customWidth="1" style="384" min="4389" max="4608"/>
    <col width="0.42578125" customWidth="1" style="384" min="4609" max="4609"/>
    <col hidden="1" style="384" min="4610" max="4610"/>
    <col width="1.7109375" customWidth="1" style="384" min="4611" max="4611"/>
    <col width="0.5703125" customWidth="1" style="384" min="4612" max="4612"/>
    <col width="2.42578125" customWidth="1" style="384" min="4613" max="4613"/>
    <col width="15.85546875" customWidth="1" style="384" min="4614" max="4614"/>
    <col width="12.140625" customWidth="1" style="384" min="4615" max="4615"/>
    <col hidden="1" style="384" min="4616" max="4616"/>
    <col width="6.140625" customWidth="1" style="384" min="4617" max="4617"/>
    <col width="2.28515625" customWidth="1" style="384" min="4618" max="4618"/>
    <col width="0.5703125" customWidth="1" style="384" min="4619" max="4619"/>
    <col width="3.140625" customWidth="1" style="384" min="4620" max="4620"/>
    <col width="6.140625" customWidth="1" style="384" min="4621" max="4621"/>
    <col width="2.85546875" customWidth="1" style="384" min="4622" max="4622"/>
    <col hidden="1" style="384" min="4623" max="4623"/>
    <col width="4" customWidth="1" style="384" min="4624" max="4624"/>
    <col width="6.140625" customWidth="1" style="384" min="4625" max="4625"/>
    <col width="4.42578125" customWidth="1" style="384" min="4626" max="4626"/>
    <col width="1.5703125" customWidth="1" style="384" min="4627" max="4627"/>
    <col width="5.140625" customWidth="1" style="384" min="4628" max="4628"/>
    <col width="1.7109375" customWidth="1" style="384" min="4629" max="4629"/>
    <col width="6.140625" customWidth="1" style="384" min="4630" max="4631"/>
    <col width="7.28515625" customWidth="1" style="384" min="4632" max="4632"/>
    <col width="0.5703125" customWidth="1" style="384" min="4633" max="4633"/>
    <col width="7.140625" customWidth="1" style="384" min="4634" max="4634"/>
    <col hidden="1" style="384" min="4635" max="4635"/>
    <col width="4.85546875" customWidth="1" style="384" min="4636" max="4636"/>
    <col width="6.140625" customWidth="1" style="384" min="4637" max="4638"/>
    <col width="7.140625" customWidth="1" style="384" min="4639" max="4639"/>
    <col width="3.7109375" customWidth="1" style="384" min="4640" max="4640"/>
    <col hidden="1" style="384" min="4641" max="4641"/>
    <col width="0.140625" customWidth="1" style="384" min="4642" max="4642"/>
    <col width="5.7109375" customWidth="1" style="384" min="4643" max="4643"/>
    <col hidden="1" style="384" min="4644" max="4644"/>
    <col width="9.140625" customWidth="1" style="384" min="4645" max="4864"/>
    <col width="0.42578125" customWidth="1" style="384" min="4865" max="4865"/>
    <col hidden="1" style="384" min="4866" max="4866"/>
    <col width="1.7109375" customWidth="1" style="384" min="4867" max="4867"/>
    <col width="0.5703125" customWidth="1" style="384" min="4868" max="4868"/>
    <col width="2.42578125" customWidth="1" style="384" min="4869" max="4869"/>
    <col width="15.85546875" customWidth="1" style="384" min="4870" max="4870"/>
    <col width="12.140625" customWidth="1" style="384" min="4871" max="4871"/>
    <col hidden="1" style="384" min="4872" max="4872"/>
    <col width="6.140625" customWidth="1" style="384" min="4873" max="4873"/>
    <col width="2.28515625" customWidth="1" style="384" min="4874" max="4874"/>
    <col width="0.5703125" customWidth="1" style="384" min="4875" max="4875"/>
    <col width="3.140625" customWidth="1" style="384" min="4876" max="4876"/>
    <col width="6.140625" customWidth="1" style="384" min="4877" max="4877"/>
    <col width="2.85546875" customWidth="1" style="384" min="4878" max="4878"/>
    <col hidden="1" style="384" min="4879" max="4879"/>
    <col width="4" customWidth="1" style="384" min="4880" max="4880"/>
    <col width="6.140625" customWidth="1" style="384" min="4881" max="4881"/>
    <col width="4.42578125" customWidth="1" style="384" min="4882" max="4882"/>
    <col width="1.5703125" customWidth="1" style="384" min="4883" max="4883"/>
    <col width="5.140625" customWidth="1" style="384" min="4884" max="4884"/>
    <col width="1.7109375" customWidth="1" style="384" min="4885" max="4885"/>
    <col width="6.140625" customWidth="1" style="384" min="4886" max="4887"/>
    <col width="7.28515625" customWidth="1" style="384" min="4888" max="4888"/>
    <col width="0.5703125" customWidth="1" style="384" min="4889" max="4889"/>
    <col width="7.140625" customWidth="1" style="384" min="4890" max="4890"/>
    <col hidden="1" style="384" min="4891" max="4891"/>
    <col width="4.85546875" customWidth="1" style="384" min="4892" max="4892"/>
    <col width="6.140625" customWidth="1" style="384" min="4893" max="4894"/>
    <col width="7.140625" customWidth="1" style="384" min="4895" max="4895"/>
    <col width="3.7109375" customWidth="1" style="384" min="4896" max="4896"/>
    <col hidden="1" style="384" min="4897" max="4897"/>
    <col width="0.140625" customWidth="1" style="384" min="4898" max="4898"/>
    <col width="5.7109375" customWidth="1" style="384" min="4899" max="4899"/>
    <col hidden="1" style="384" min="4900" max="4900"/>
    <col width="9.140625" customWidth="1" style="384" min="4901" max="5120"/>
    <col width="0.42578125" customWidth="1" style="384" min="5121" max="5121"/>
    <col hidden="1" style="384" min="5122" max="5122"/>
    <col width="1.7109375" customWidth="1" style="384" min="5123" max="5123"/>
    <col width="0.5703125" customWidth="1" style="384" min="5124" max="5124"/>
    <col width="2.42578125" customWidth="1" style="384" min="5125" max="5125"/>
    <col width="15.85546875" customWidth="1" style="384" min="5126" max="5126"/>
    <col width="12.140625" customWidth="1" style="384" min="5127" max="5127"/>
    <col hidden="1" style="384" min="5128" max="5128"/>
    <col width="6.140625" customWidth="1" style="384" min="5129" max="5129"/>
    <col width="2.28515625" customWidth="1" style="384" min="5130" max="5130"/>
    <col width="0.5703125" customWidth="1" style="384" min="5131" max="5131"/>
    <col width="3.140625" customWidth="1" style="384" min="5132" max="5132"/>
    <col width="6.140625" customWidth="1" style="384" min="5133" max="5133"/>
    <col width="2.85546875" customWidth="1" style="384" min="5134" max="5134"/>
    <col hidden="1" style="384" min="5135" max="5135"/>
    <col width="4" customWidth="1" style="384" min="5136" max="5136"/>
    <col width="6.140625" customWidth="1" style="384" min="5137" max="5137"/>
    <col width="4.42578125" customWidth="1" style="384" min="5138" max="5138"/>
    <col width="1.5703125" customWidth="1" style="384" min="5139" max="5139"/>
    <col width="5.140625" customWidth="1" style="384" min="5140" max="5140"/>
    <col width="1.7109375" customWidth="1" style="384" min="5141" max="5141"/>
    <col width="6.140625" customWidth="1" style="384" min="5142" max="5143"/>
    <col width="7.28515625" customWidth="1" style="384" min="5144" max="5144"/>
    <col width="0.5703125" customWidth="1" style="384" min="5145" max="5145"/>
    <col width="7.140625" customWidth="1" style="384" min="5146" max="5146"/>
    <col hidden="1" style="384" min="5147" max="5147"/>
    <col width="4.85546875" customWidth="1" style="384" min="5148" max="5148"/>
    <col width="6.140625" customWidth="1" style="384" min="5149" max="5150"/>
    <col width="7.140625" customWidth="1" style="384" min="5151" max="5151"/>
    <col width="3.7109375" customWidth="1" style="384" min="5152" max="5152"/>
    <col hidden="1" style="384" min="5153" max="5153"/>
    <col width="0.140625" customWidth="1" style="384" min="5154" max="5154"/>
    <col width="5.7109375" customWidth="1" style="384" min="5155" max="5155"/>
    <col hidden="1" style="384" min="5156" max="5156"/>
    <col width="9.140625" customWidth="1" style="384" min="5157" max="5376"/>
    <col width="0.42578125" customWidth="1" style="384" min="5377" max="5377"/>
    <col hidden="1" style="384" min="5378" max="5378"/>
    <col width="1.7109375" customWidth="1" style="384" min="5379" max="5379"/>
    <col width="0.5703125" customWidth="1" style="384" min="5380" max="5380"/>
    <col width="2.42578125" customWidth="1" style="384" min="5381" max="5381"/>
    <col width="15.85546875" customWidth="1" style="384" min="5382" max="5382"/>
    <col width="12.140625" customWidth="1" style="384" min="5383" max="5383"/>
    <col hidden="1" style="384" min="5384" max="5384"/>
    <col width="6.140625" customWidth="1" style="384" min="5385" max="5385"/>
    <col width="2.28515625" customWidth="1" style="384" min="5386" max="5386"/>
    <col width="0.5703125" customWidth="1" style="384" min="5387" max="5387"/>
    <col width="3.140625" customWidth="1" style="384" min="5388" max="5388"/>
    <col width="6.140625" customWidth="1" style="384" min="5389" max="5389"/>
    <col width="2.85546875" customWidth="1" style="384" min="5390" max="5390"/>
    <col hidden="1" style="384" min="5391" max="5391"/>
    <col width="4" customWidth="1" style="384" min="5392" max="5392"/>
    <col width="6.140625" customWidth="1" style="384" min="5393" max="5393"/>
    <col width="4.42578125" customWidth="1" style="384" min="5394" max="5394"/>
    <col width="1.5703125" customWidth="1" style="384" min="5395" max="5395"/>
    <col width="5.140625" customWidth="1" style="384" min="5396" max="5396"/>
    <col width="1.7109375" customWidth="1" style="384" min="5397" max="5397"/>
    <col width="6.140625" customWidth="1" style="384" min="5398" max="5399"/>
    <col width="7.28515625" customWidth="1" style="384" min="5400" max="5400"/>
    <col width="0.5703125" customWidth="1" style="384" min="5401" max="5401"/>
    <col width="7.140625" customWidth="1" style="384" min="5402" max="5402"/>
    <col hidden="1" style="384" min="5403" max="5403"/>
    <col width="4.85546875" customWidth="1" style="384" min="5404" max="5404"/>
    <col width="6.140625" customWidth="1" style="384" min="5405" max="5406"/>
    <col width="7.140625" customWidth="1" style="384" min="5407" max="5407"/>
    <col width="3.7109375" customWidth="1" style="384" min="5408" max="5408"/>
    <col hidden="1" style="384" min="5409" max="5409"/>
    <col width="0.140625" customWidth="1" style="384" min="5410" max="5410"/>
    <col width="5.7109375" customWidth="1" style="384" min="5411" max="5411"/>
    <col hidden="1" style="384" min="5412" max="5412"/>
    <col width="9.140625" customWidth="1" style="384" min="5413" max="5632"/>
    <col width="0.42578125" customWidth="1" style="384" min="5633" max="5633"/>
    <col hidden="1" style="384" min="5634" max="5634"/>
    <col width="1.7109375" customWidth="1" style="384" min="5635" max="5635"/>
    <col width="0.5703125" customWidth="1" style="384" min="5636" max="5636"/>
    <col width="2.42578125" customWidth="1" style="384" min="5637" max="5637"/>
    <col width="15.85546875" customWidth="1" style="384" min="5638" max="5638"/>
    <col width="12.140625" customWidth="1" style="384" min="5639" max="5639"/>
    <col hidden="1" style="384" min="5640" max="5640"/>
    <col width="6.140625" customWidth="1" style="384" min="5641" max="5641"/>
    <col width="2.28515625" customWidth="1" style="384" min="5642" max="5642"/>
    <col width="0.5703125" customWidth="1" style="384" min="5643" max="5643"/>
    <col width="3.140625" customWidth="1" style="384" min="5644" max="5644"/>
    <col width="6.140625" customWidth="1" style="384" min="5645" max="5645"/>
    <col width="2.85546875" customWidth="1" style="384" min="5646" max="5646"/>
    <col hidden="1" style="384" min="5647" max="5647"/>
    <col width="4" customWidth="1" style="384" min="5648" max="5648"/>
    <col width="6.140625" customWidth="1" style="384" min="5649" max="5649"/>
    <col width="4.42578125" customWidth="1" style="384" min="5650" max="5650"/>
    <col width="1.5703125" customWidth="1" style="384" min="5651" max="5651"/>
    <col width="5.140625" customWidth="1" style="384" min="5652" max="5652"/>
    <col width="1.7109375" customWidth="1" style="384" min="5653" max="5653"/>
    <col width="6.140625" customWidth="1" style="384" min="5654" max="5655"/>
    <col width="7.28515625" customWidth="1" style="384" min="5656" max="5656"/>
    <col width="0.5703125" customWidth="1" style="384" min="5657" max="5657"/>
    <col width="7.140625" customWidth="1" style="384" min="5658" max="5658"/>
    <col hidden="1" style="384" min="5659" max="5659"/>
    <col width="4.85546875" customWidth="1" style="384" min="5660" max="5660"/>
    <col width="6.140625" customWidth="1" style="384" min="5661" max="5662"/>
    <col width="7.140625" customWidth="1" style="384" min="5663" max="5663"/>
    <col width="3.7109375" customWidth="1" style="384" min="5664" max="5664"/>
    <col hidden="1" style="384" min="5665" max="5665"/>
    <col width="0.140625" customWidth="1" style="384" min="5666" max="5666"/>
    <col width="5.7109375" customWidth="1" style="384" min="5667" max="5667"/>
    <col hidden="1" style="384" min="5668" max="5668"/>
    <col width="9.140625" customWidth="1" style="384" min="5669" max="5888"/>
    <col width="0.42578125" customWidth="1" style="384" min="5889" max="5889"/>
    <col hidden="1" style="384" min="5890" max="5890"/>
    <col width="1.7109375" customWidth="1" style="384" min="5891" max="5891"/>
    <col width="0.5703125" customWidth="1" style="384" min="5892" max="5892"/>
    <col width="2.42578125" customWidth="1" style="384" min="5893" max="5893"/>
    <col width="15.85546875" customWidth="1" style="384" min="5894" max="5894"/>
    <col width="12.140625" customWidth="1" style="384" min="5895" max="5895"/>
    <col hidden="1" style="384" min="5896" max="5896"/>
    <col width="6.140625" customWidth="1" style="384" min="5897" max="5897"/>
    <col width="2.28515625" customWidth="1" style="384" min="5898" max="5898"/>
    <col width="0.5703125" customWidth="1" style="384" min="5899" max="5899"/>
    <col width="3.140625" customWidth="1" style="384" min="5900" max="5900"/>
    <col width="6.140625" customWidth="1" style="384" min="5901" max="5901"/>
    <col width="2.85546875" customWidth="1" style="384" min="5902" max="5902"/>
    <col hidden="1" style="384" min="5903" max="5903"/>
    <col width="4" customWidth="1" style="384" min="5904" max="5904"/>
    <col width="6.140625" customWidth="1" style="384" min="5905" max="5905"/>
    <col width="4.42578125" customWidth="1" style="384" min="5906" max="5906"/>
    <col width="1.5703125" customWidth="1" style="384" min="5907" max="5907"/>
    <col width="5.140625" customWidth="1" style="384" min="5908" max="5908"/>
    <col width="1.7109375" customWidth="1" style="384" min="5909" max="5909"/>
    <col width="6.140625" customWidth="1" style="384" min="5910" max="5911"/>
    <col width="7.28515625" customWidth="1" style="384" min="5912" max="5912"/>
    <col width="0.5703125" customWidth="1" style="384" min="5913" max="5913"/>
    <col width="7.140625" customWidth="1" style="384" min="5914" max="5914"/>
    <col hidden="1" style="384" min="5915" max="5915"/>
    <col width="4.85546875" customWidth="1" style="384" min="5916" max="5916"/>
    <col width="6.140625" customWidth="1" style="384" min="5917" max="5918"/>
    <col width="7.140625" customWidth="1" style="384" min="5919" max="5919"/>
    <col width="3.7109375" customWidth="1" style="384" min="5920" max="5920"/>
    <col hidden="1" style="384" min="5921" max="5921"/>
    <col width="0.140625" customWidth="1" style="384" min="5922" max="5922"/>
    <col width="5.7109375" customWidth="1" style="384" min="5923" max="5923"/>
    <col hidden="1" style="384" min="5924" max="5924"/>
    <col width="9.140625" customWidth="1" style="384" min="5925" max="6144"/>
    <col width="0.42578125" customWidth="1" style="384" min="6145" max="6145"/>
    <col hidden="1" style="384" min="6146" max="6146"/>
    <col width="1.7109375" customWidth="1" style="384" min="6147" max="6147"/>
    <col width="0.5703125" customWidth="1" style="384" min="6148" max="6148"/>
    <col width="2.42578125" customWidth="1" style="384" min="6149" max="6149"/>
    <col width="15.85546875" customWidth="1" style="384" min="6150" max="6150"/>
    <col width="12.140625" customWidth="1" style="384" min="6151" max="6151"/>
    <col hidden="1" style="384" min="6152" max="6152"/>
    <col width="6.140625" customWidth="1" style="384" min="6153" max="6153"/>
    <col width="2.28515625" customWidth="1" style="384" min="6154" max="6154"/>
    <col width="0.5703125" customWidth="1" style="384" min="6155" max="6155"/>
    <col width="3.140625" customWidth="1" style="384" min="6156" max="6156"/>
    <col width="6.140625" customWidth="1" style="384" min="6157" max="6157"/>
    <col width="2.85546875" customWidth="1" style="384" min="6158" max="6158"/>
    <col hidden="1" style="384" min="6159" max="6159"/>
    <col width="4" customWidth="1" style="384" min="6160" max="6160"/>
    <col width="6.140625" customWidth="1" style="384" min="6161" max="6161"/>
    <col width="4.42578125" customWidth="1" style="384" min="6162" max="6162"/>
    <col width="1.5703125" customWidth="1" style="384" min="6163" max="6163"/>
    <col width="5.140625" customWidth="1" style="384" min="6164" max="6164"/>
    <col width="1.7109375" customWidth="1" style="384" min="6165" max="6165"/>
    <col width="6.140625" customWidth="1" style="384" min="6166" max="6167"/>
    <col width="7.28515625" customWidth="1" style="384" min="6168" max="6168"/>
    <col width="0.5703125" customWidth="1" style="384" min="6169" max="6169"/>
    <col width="7.140625" customWidth="1" style="384" min="6170" max="6170"/>
    <col hidden="1" style="384" min="6171" max="6171"/>
    <col width="4.85546875" customWidth="1" style="384" min="6172" max="6172"/>
    <col width="6.140625" customWidth="1" style="384" min="6173" max="6174"/>
    <col width="7.140625" customWidth="1" style="384" min="6175" max="6175"/>
    <col width="3.7109375" customWidth="1" style="384" min="6176" max="6176"/>
    <col hidden="1" style="384" min="6177" max="6177"/>
    <col width="0.140625" customWidth="1" style="384" min="6178" max="6178"/>
    <col width="5.7109375" customWidth="1" style="384" min="6179" max="6179"/>
    <col hidden="1" style="384" min="6180" max="6180"/>
    <col width="9.140625" customWidth="1" style="384" min="6181" max="6400"/>
    <col width="0.42578125" customWidth="1" style="384" min="6401" max="6401"/>
    <col hidden="1" style="384" min="6402" max="6402"/>
    <col width="1.7109375" customWidth="1" style="384" min="6403" max="6403"/>
    <col width="0.5703125" customWidth="1" style="384" min="6404" max="6404"/>
    <col width="2.42578125" customWidth="1" style="384" min="6405" max="6405"/>
    <col width="15.85546875" customWidth="1" style="384" min="6406" max="6406"/>
    <col width="12.140625" customWidth="1" style="384" min="6407" max="6407"/>
    <col hidden="1" style="384" min="6408" max="6408"/>
    <col width="6.140625" customWidth="1" style="384" min="6409" max="6409"/>
    <col width="2.28515625" customWidth="1" style="384" min="6410" max="6410"/>
    <col width="0.5703125" customWidth="1" style="384" min="6411" max="6411"/>
    <col width="3.140625" customWidth="1" style="384" min="6412" max="6412"/>
    <col width="6.140625" customWidth="1" style="384" min="6413" max="6413"/>
    <col width="2.85546875" customWidth="1" style="384" min="6414" max="6414"/>
    <col hidden="1" style="384" min="6415" max="6415"/>
    <col width="4" customWidth="1" style="384" min="6416" max="6416"/>
    <col width="6.140625" customWidth="1" style="384" min="6417" max="6417"/>
    <col width="4.42578125" customWidth="1" style="384" min="6418" max="6418"/>
    <col width="1.5703125" customWidth="1" style="384" min="6419" max="6419"/>
    <col width="5.140625" customWidth="1" style="384" min="6420" max="6420"/>
    <col width="1.7109375" customWidth="1" style="384" min="6421" max="6421"/>
    <col width="6.140625" customWidth="1" style="384" min="6422" max="6423"/>
    <col width="7.28515625" customWidth="1" style="384" min="6424" max="6424"/>
    <col width="0.5703125" customWidth="1" style="384" min="6425" max="6425"/>
    <col width="7.140625" customWidth="1" style="384" min="6426" max="6426"/>
    <col hidden="1" style="384" min="6427" max="6427"/>
    <col width="4.85546875" customWidth="1" style="384" min="6428" max="6428"/>
    <col width="6.140625" customWidth="1" style="384" min="6429" max="6430"/>
    <col width="7.140625" customWidth="1" style="384" min="6431" max="6431"/>
    <col width="3.7109375" customWidth="1" style="384" min="6432" max="6432"/>
    <col hidden="1" style="384" min="6433" max="6433"/>
    <col width="0.140625" customWidth="1" style="384" min="6434" max="6434"/>
    <col width="5.7109375" customWidth="1" style="384" min="6435" max="6435"/>
    <col hidden="1" style="384" min="6436" max="6436"/>
    <col width="9.140625" customWidth="1" style="384" min="6437" max="6656"/>
    <col width="0.42578125" customWidth="1" style="384" min="6657" max="6657"/>
    <col hidden="1" style="384" min="6658" max="6658"/>
    <col width="1.7109375" customWidth="1" style="384" min="6659" max="6659"/>
    <col width="0.5703125" customWidth="1" style="384" min="6660" max="6660"/>
    <col width="2.42578125" customWidth="1" style="384" min="6661" max="6661"/>
    <col width="15.85546875" customWidth="1" style="384" min="6662" max="6662"/>
    <col width="12.140625" customWidth="1" style="384" min="6663" max="6663"/>
    <col hidden="1" style="384" min="6664" max="6664"/>
    <col width="6.140625" customWidth="1" style="384" min="6665" max="6665"/>
    <col width="2.28515625" customWidth="1" style="384" min="6666" max="6666"/>
    <col width="0.5703125" customWidth="1" style="384" min="6667" max="6667"/>
    <col width="3.140625" customWidth="1" style="384" min="6668" max="6668"/>
    <col width="6.140625" customWidth="1" style="384" min="6669" max="6669"/>
    <col width="2.85546875" customWidth="1" style="384" min="6670" max="6670"/>
    <col hidden="1" style="384" min="6671" max="6671"/>
    <col width="4" customWidth="1" style="384" min="6672" max="6672"/>
    <col width="6.140625" customWidth="1" style="384" min="6673" max="6673"/>
    <col width="4.42578125" customWidth="1" style="384" min="6674" max="6674"/>
    <col width="1.5703125" customWidth="1" style="384" min="6675" max="6675"/>
    <col width="5.140625" customWidth="1" style="384" min="6676" max="6676"/>
    <col width="1.7109375" customWidth="1" style="384" min="6677" max="6677"/>
    <col width="6.140625" customWidth="1" style="384" min="6678" max="6679"/>
    <col width="7.28515625" customWidth="1" style="384" min="6680" max="6680"/>
    <col width="0.5703125" customWidth="1" style="384" min="6681" max="6681"/>
    <col width="7.140625" customWidth="1" style="384" min="6682" max="6682"/>
    <col hidden="1" style="384" min="6683" max="6683"/>
    <col width="4.85546875" customWidth="1" style="384" min="6684" max="6684"/>
    <col width="6.140625" customWidth="1" style="384" min="6685" max="6686"/>
    <col width="7.140625" customWidth="1" style="384" min="6687" max="6687"/>
    <col width="3.7109375" customWidth="1" style="384" min="6688" max="6688"/>
    <col hidden="1" style="384" min="6689" max="6689"/>
    <col width="0.140625" customWidth="1" style="384" min="6690" max="6690"/>
    <col width="5.7109375" customWidth="1" style="384" min="6691" max="6691"/>
    <col hidden="1" style="384" min="6692" max="6692"/>
    <col width="9.140625" customWidth="1" style="384" min="6693" max="6912"/>
    <col width="0.42578125" customWidth="1" style="384" min="6913" max="6913"/>
    <col hidden="1" style="384" min="6914" max="6914"/>
    <col width="1.7109375" customWidth="1" style="384" min="6915" max="6915"/>
    <col width="0.5703125" customWidth="1" style="384" min="6916" max="6916"/>
    <col width="2.42578125" customWidth="1" style="384" min="6917" max="6917"/>
    <col width="15.85546875" customWidth="1" style="384" min="6918" max="6918"/>
    <col width="12.140625" customWidth="1" style="384" min="6919" max="6919"/>
    <col hidden="1" style="384" min="6920" max="6920"/>
    <col width="6.140625" customWidth="1" style="384" min="6921" max="6921"/>
    <col width="2.28515625" customWidth="1" style="384" min="6922" max="6922"/>
    <col width="0.5703125" customWidth="1" style="384" min="6923" max="6923"/>
    <col width="3.140625" customWidth="1" style="384" min="6924" max="6924"/>
    <col width="6.140625" customWidth="1" style="384" min="6925" max="6925"/>
    <col width="2.85546875" customWidth="1" style="384" min="6926" max="6926"/>
    <col hidden="1" style="384" min="6927" max="6927"/>
    <col width="4" customWidth="1" style="384" min="6928" max="6928"/>
    <col width="6.140625" customWidth="1" style="384" min="6929" max="6929"/>
    <col width="4.42578125" customWidth="1" style="384" min="6930" max="6930"/>
    <col width="1.5703125" customWidth="1" style="384" min="6931" max="6931"/>
    <col width="5.140625" customWidth="1" style="384" min="6932" max="6932"/>
    <col width="1.7109375" customWidth="1" style="384" min="6933" max="6933"/>
    <col width="6.140625" customWidth="1" style="384" min="6934" max="6935"/>
    <col width="7.28515625" customWidth="1" style="384" min="6936" max="6936"/>
    <col width="0.5703125" customWidth="1" style="384" min="6937" max="6937"/>
    <col width="7.140625" customWidth="1" style="384" min="6938" max="6938"/>
    <col hidden="1" style="384" min="6939" max="6939"/>
    <col width="4.85546875" customWidth="1" style="384" min="6940" max="6940"/>
    <col width="6.140625" customWidth="1" style="384" min="6941" max="6942"/>
    <col width="7.140625" customWidth="1" style="384" min="6943" max="6943"/>
    <col width="3.7109375" customWidth="1" style="384" min="6944" max="6944"/>
    <col hidden="1" style="384" min="6945" max="6945"/>
    <col width="0.140625" customWidth="1" style="384" min="6946" max="6946"/>
    <col width="5.7109375" customWidth="1" style="384" min="6947" max="6947"/>
    <col hidden="1" style="384" min="6948" max="6948"/>
    <col width="9.140625" customWidth="1" style="384" min="6949" max="7168"/>
    <col width="0.42578125" customWidth="1" style="384" min="7169" max="7169"/>
    <col hidden="1" style="384" min="7170" max="7170"/>
    <col width="1.7109375" customWidth="1" style="384" min="7171" max="7171"/>
    <col width="0.5703125" customWidth="1" style="384" min="7172" max="7172"/>
    <col width="2.42578125" customWidth="1" style="384" min="7173" max="7173"/>
    <col width="15.85546875" customWidth="1" style="384" min="7174" max="7174"/>
    <col width="12.140625" customWidth="1" style="384" min="7175" max="7175"/>
    <col hidden="1" style="384" min="7176" max="7176"/>
    <col width="6.140625" customWidth="1" style="384" min="7177" max="7177"/>
    <col width="2.28515625" customWidth="1" style="384" min="7178" max="7178"/>
    <col width="0.5703125" customWidth="1" style="384" min="7179" max="7179"/>
    <col width="3.140625" customWidth="1" style="384" min="7180" max="7180"/>
    <col width="6.140625" customWidth="1" style="384" min="7181" max="7181"/>
    <col width="2.85546875" customWidth="1" style="384" min="7182" max="7182"/>
    <col hidden="1" style="384" min="7183" max="7183"/>
    <col width="4" customWidth="1" style="384" min="7184" max="7184"/>
    <col width="6.140625" customWidth="1" style="384" min="7185" max="7185"/>
    <col width="4.42578125" customWidth="1" style="384" min="7186" max="7186"/>
    <col width="1.5703125" customWidth="1" style="384" min="7187" max="7187"/>
    <col width="5.140625" customWidth="1" style="384" min="7188" max="7188"/>
    <col width="1.7109375" customWidth="1" style="384" min="7189" max="7189"/>
    <col width="6.140625" customWidth="1" style="384" min="7190" max="7191"/>
    <col width="7.28515625" customWidth="1" style="384" min="7192" max="7192"/>
    <col width="0.5703125" customWidth="1" style="384" min="7193" max="7193"/>
    <col width="7.140625" customWidth="1" style="384" min="7194" max="7194"/>
    <col hidden="1" style="384" min="7195" max="7195"/>
    <col width="4.85546875" customWidth="1" style="384" min="7196" max="7196"/>
    <col width="6.140625" customWidth="1" style="384" min="7197" max="7198"/>
    <col width="7.140625" customWidth="1" style="384" min="7199" max="7199"/>
    <col width="3.7109375" customWidth="1" style="384" min="7200" max="7200"/>
    <col hidden="1" style="384" min="7201" max="7201"/>
    <col width="0.140625" customWidth="1" style="384" min="7202" max="7202"/>
    <col width="5.7109375" customWidth="1" style="384" min="7203" max="7203"/>
    <col hidden="1" style="384" min="7204" max="7204"/>
    <col width="9.140625" customWidth="1" style="384" min="7205" max="7424"/>
    <col width="0.42578125" customWidth="1" style="384" min="7425" max="7425"/>
    <col hidden="1" style="384" min="7426" max="7426"/>
    <col width="1.7109375" customWidth="1" style="384" min="7427" max="7427"/>
    <col width="0.5703125" customWidth="1" style="384" min="7428" max="7428"/>
    <col width="2.42578125" customWidth="1" style="384" min="7429" max="7429"/>
    <col width="15.85546875" customWidth="1" style="384" min="7430" max="7430"/>
    <col width="12.140625" customWidth="1" style="384" min="7431" max="7431"/>
    <col hidden="1" style="384" min="7432" max="7432"/>
    <col width="6.140625" customWidth="1" style="384" min="7433" max="7433"/>
    <col width="2.28515625" customWidth="1" style="384" min="7434" max="7434"/>
    <col width="0.5703125" customWidth="1" style="384" min="7435" max="7435"/>
    <col width="3.140625" customWidth="1" style="384" min="7436" max="7436"/>
    <col width="6.140625" customWidth="1" style="384" min="7437" max="7437"/>
    <col width="2.85546875" customWidth="1" style="384" min="7438" max="7438"/>
    <col hidden="1" style="384" min="7439" max="7439"/>
    <col width="4" customWidth="1" style="384" min="7440" max="7440"/>
    <col width="6.140625" customWidth="1" style="384" min="7441" max="7441"/>
    <col width="4.42578125" customWidth="1" style="384" min="7442" max="7442"/>
    <col width="1.5703125" customWidth="1" style="384" min="7443" max="7443"/>
    <col width="5.140625" customWidth="1" style="384" min="7444" max="7444"/>
    <col width="1.7109375" customWidth="1" style="384" min="7445" max="7445"/>
    <col width="6.140625" customWidth="1" style="384" min="7446" max="7447"/>
    <col width="7.28515625" customWidth="1" style="384" min="7448" max="7448"/>
    <col width="0.5703125" customWidth="1" style="384" min="7449" max="7449"/>
    <col width="7.140625" customWidth="1" style="384" min="7450" max="7450"/>
    <col hidden="1" style="384" min="7451" max="7451"/>
    <col width="4.85546875" customWidth="1" style="384" min="7452" max="7452"/>
    <col width="6.140625" customWidth="1" style="384" min="7453" max="7454"/>
    <col width="7.140625" customWidth="1" style="384" min="7455" max="7455"/>
    <col width="3.7109375" customWidth="1" style="384" min="7456" max="7456"/>
    <col hidden="1" style="384" min="7457" max="7457"/>
    <col width="0.140625" customWidth="1" style="384" min="7458" max="7458"/>
    <col width="5.7109375" customWidth="1" style="384" min="7459" max="7459"/>
    <col hidden="1" style="384" min="7460" max="7460"/>
    <col width="9.140625" customWidth="1" style="384" min="7461" max="7680"/>
    <col width="0.42578125" customWidth="1" style="384" min="7681" max="7681"/>
    <col hidden="1" style="384" min="7682" max="7682"/>
    <col width="1.7109375" customWidth="1" style="384" min="7683" max="7683"/>
    <col width="0.5703125" customWidth="1" style="384" min="7684" max="7684"/>
    <col width="2.42578125" customWidth="1" style="384" min="7685" max="7685"/>
    <col width="15.85546875" customWidth="1" style="384" min="7686" max="7686"/>
    <col width="12.140625" customWidth="1" style="384" min="7687" max="7687"/>
    <col hidden="1" style="384" min="7688" max="7688"/>
    <col width="6.140625" customWidth="1" style="384" min="7689" max="7689"/>
    <col width="2.28515625" customWidth="1" style="384" min="7690" max="7690"/>
    <col width="0.5703125" customWidth="1" style="384" min="7691" max="7691"/>
    <col width="3.140625" customWidth="1" style="384" min="7692" max="7692"/>
    <col width="6.140625" customWidth="1" style="384" min="7693" max="7693"/>
    <col width="2.85546875" customWidth="1" style="384" min="7694" max="7694"/>
    <col hidden="1" style="384" min="7695" max="7695"/>
    <col width="4" customWidth="1" style="384" min="7696" max="7696"/>
    <col width="6.140625" customWidth="1" style="384" min="7697" max="7697"/>
    <col width="4.42578125" customWidth="1" style="384" min="7698" max="7698"/>
    <col width="1.5703125" customWidth="1" style="384" min="7699" max="7699"/>
    <col width="5.140625" customWidth="1" style="384" min="7700" max="7700"/>
    <col width="1.7109375" customWidth="1" style="384" min="7701" max="7701"/>
    <col width="6.140625" customWidth="1" style="384" min="7702" max="7703"/>
    <col width="7.28515625" customWidth="1" style="384" min="7704" max="7704"/>
    <col width="0.5703125" customWidth="1" style="384" min="7705" max="7705"/>
    <col width="7.140625" customWidth="1" style="384" min="7706" max="7706"/>
    <col hidden="1" style="384" min="7707" max="7707"/>
    <col width="4.85546875" customWidth="1" style="384" min="7708" max="7708"/>
    <col width="6.140625" customWidth="1" style="384" min="7709" max="7710"/>
    <col width="7.140625" customWidth="1" style="384" min="7711" max="7711"/>
    <col width="3.7109375" customWidth="1" style="384" min="7712" max="7712"/>
    <col hidden="1" style="384" min="7713" max="7713"/>
    <col width="0.140625" customWidth="1" style="384" min="7714" max="7714"/>
    <col width="5.7109375" customWidth="1" style="384" min="7715" max="7715"/>
    <col hidden="1" style="384" min="7716" max="7716"/>
    <col width="9.140625" customWidth="1" style="384" min="7717" max="7936"/>
    <col width="0.42578125" customWidth="1" style="384" min="7937" max="7937"/>
    <col hidden="1" style="384" min="7938" max="7938"/>
    <col width="1.7109375" customWidth="1" style="384" min="7939" max="7939"/>
    <col width="0.5703125" customWidth="1" style="384" min="7940" max="7940"/>
    <col width="2.42578125" customWidth="1" style="384" min="7941" max="7941"/>
    <col width="15.85546875" customWidth="1" style="384" min="7942" max="7942"/>
    <col width="12.140625" customWidth="1" style="384" min="7943" max="7943"/>
    <col hidden="1" style="384" min="7944" max="7944"/>
    <col width="6.140625" customWidth="1" style="384" min="7945" max="7945"/>
    <col width="2.28515625" customWidth="1" style="384" min="7946" max="7946"/>
    <col width="0.5703125" customWidth="1" style="384" min="7947" max="7947"/>
    <col width="3.140625" customWidth="1" style="384" min="7948" max="7948"/>
    <col width="6.140625" customWidth="1" style="384" min="7949" max="7949"/>
    <col width="2.85546875" customWidth="1" style="384" min="7950" max="7950"/>
    <col hidden="1" style="384" min="7951" max="7951"/>
    <col width="4" customWidth="1" style="384" min="7952" max="7952"/>
    <col width="6.140625" customWidth="1" style="384" min="7953" max="7953"/>
    <col width="4.42578125" customWidth="1" style="384" min="7954" max="7954"/>
    <col width="1.5703125" customWidth="1" style="384" min="7955" max="7955"/>
    <col width="5.140625" customWidth="1" style="384" min="7956" max="7956"/>
    <col width="1.7109375" customWidth="1" style="384" min="7957" max="7957"/>
    <col width="6.140625" customWidth="1" style="384" min="7958" max="7959"/>
    <col width="7.28515625" customWidth="1" style="384" min="7960" max="7960"/>
    <col width="0.5703125" customWidth="1" style="384" min="7961" max="7961"/>
    <col width="7.140625" customWidth="1" style="384" min="7962" max="7962"/>
    <col hidden="1" style="384" min="7963" max="7963"/>
    <col width="4.85546875" customWidth="1" style="384" min="7964" max="7964"/>
    <col width="6.140625" customWidth="1" style="384" min="7965" max="7966"/>
    <col width="7.140625" customWidth="1" style="384" min="7967" max="7967"/>
    <col width="3.7109375" customWidth="1" style="384" min="7968" max="7968"/>
    <col hidden="1" style="384" min="7969" max="7969"/>
    <col width="0.140625" customWidth="1" style="384" min="7970" max="7970"/>
    <col width="5.7109375" customWidth="1" style="384" min="7971" max="7971"/>
    <col hidden="1" style="384" min="7972" max="7972"/>
    <col width="9.140625" customWidth="1" style="384" min="7973" max="8192"/>
    <col width="0.42578125" customWidth="1" style="384" min="8193" max="8193"/>
    <col hidden="1" style="384" min="8194" max="8194"/>
    <col width="1.7109375" customWidth="1" style="384" min="8195" max="8195"/>
    <col width="0.5703125" customWidth="1" style="384" min="8196" max="8196"/>
    <col width="2.42578125" customWidth="1" style="384" min="8197" max="8197"/>
    <col width="15.85546875" customWidth="1" style="384" min="8198" max="8198"/>
    <col width="12.140625" customWidth="1" style="384" min="8199" max="8199"/>
    <col hidden="1" style="384" min="8200" max="8200"/>
    <col width="6.140625" customWidth="1" style="384" min="8201" max="8201"/>
    <col width="2.28515625" customWidth="1" style="384" min="8202" max="8202"/>
    <col width="0.5703125" customWidth="1" style="384" min="8203" max="8203"/>
    <col width="3.140625" customWidth="1" style="384" min="8204" max="8204"/>
    <col width="6.140625" customWidth="1" style="384" min="8205" max="8205"/>
    <col width="2.85546875" customWidth="1" style="384" min="8206" max="8206"/>
    <col hidden="1" style="384" min="8207" max="8207"/>
    <col width="4" customWidth="1" style="384" min="8208" max="8208"/>
    <col width="6.140625" customWidth="1" style="384" min="8209" max="8209"/>
    <col width="4.42578125" customWidth="1" style="384" min="8210" max="8210"/>
    <col width="1.5703125" customWidth="1" style="384" min="8211" max="8211"/>
    <col width="5.140625" customWidth="1" style="384" min="8212" max="8212"/>
    <col width="1.7109375" customWidth="1" style="384" min="8213" max="8213"/>
    <col width="6.140625" customWidth="1" style="384" min="8214" max="8215"/>
    <col width="7.28515625" customWidth="1" style="384" min="8216" max="8216"/>
    <col width="0.5703125" customWidth="1" style="384" min="8217" max="8217"/>
    <col width="7.140625" customWidth="1" style="384" min="8218" max="8218"/>
    <col hidden="1" style="384" min="8219" max="8219"/>
    <col width="4.85546875" customWidth="1" style="384" min="8220" max="8220"/>
    <col width="6.140625" customWidth="1" style="384" min="8221" max="8222"/>
    <col width="7.140625" customWidth="1" style="384" min="8223" max="8223"/>
    <col width="3.7109375" customWidth="1" style="384" min="8224" max="8224"/>
    <col hidden="1" style="384" min="8225" max="8225"/>
    <col width="0.140625" customWidth="1" style="384" min="8226" max="8226"/>
    <col width="5.7109375" customWidth="1" style="384" min="8227" max="8227"/>
    <col hidden="1" style="384" min="8228" max="8228"/>
    <col width="9.140625" customWidth="1" style="384" min="8229" max="8448"/>
    <col width="0.42578125" customWidth="1" style="384" min="8449" max="8449"/>
    <col hidden="1" style="384" min="8450" max="8450"/>
    <col width="1.7109375" customWidth="1" style="384" min="8451" max="8451"/>
    <col width="0.5703125" customWidth="1" style="384" min="8452" max="8452"/>
    <col width="2.42578125" customWidth="1" style="384" min="8453" max="8453"/>
    <col width="15.85546875" customWidth="1" style="384" min="8454" max="8454"/>
    <col width="12.140625" customWidth="1" style="384" min="8455" max="8455"/>
    <col hidden="1" style="384" min="8456" max="8456"/>
    <col width="6.140625" customWidth="1" style="384" min="8457" max="8457"/>
    <col width="2.28515625" customWidth="1" style="384" min="8458" max="8458"/>
    <col width="0.5703125" customWidth="1" style="384" min="8459" max="8459"/>
    <col width="3.140625" customWidth="1" style="384" min="8460" max="8460"/>
    <col width="6.140625" customWidth="1" style="384" min="8461" max="8461"/>
    <col width="2.85546875" customWidth="1" style="384" min="8462" max="8462"/>
    <col hidden="1" style="384" min="8463" max="8463"/>
    <col width="4" customWidth="1" style="384" min="8464" max="8464"/>
    <col width="6.140625" customWidth="1" style="384" min="8465" max="8465"/>
    <col width="4.42578125" customWidth="1" style="384" min="8466" max="8466"/>
    <col width="1.5703125" customWidth="1" style="384" min="8467" max="8467"/>
    <col width="5.140625" customWidth="1" style="384" min="8468" max="8468"/>
    <col width="1.7109375" customWidth="1" style="384" min="8469" max="8469"/>
    <col width="6.140625" customWidth="1" style="384" min="8470" max="8471"/>
    <col width="7.28515625" customWidth="1" style="384" min="8472" max="8472"/>
    <col width="0.5703125" customWidth="1" style="384" min="8473" max="8473"/>
    <col width="7.140625" customWidth="1" style="384" min="8474" max="8474"/>
    <col hidden="1" style="384" min="8475" max="8475"/>
    <col width="4.85546875" customWidth="1" style="384" min="8476" max="8476"/>
    <col width="6.140625" customWidth="1" style="384" min="8477" max="8478"/>
    <col width="7.140625" customWidth="1" style="384" min="8479" max="8479"/>
    <col width="3.7109375" customWidth="1" style="384" min="8480" max="8480"/>
    <col hidden="1" style="384" min="8481" max="8481"/>
    <col width="0.140625" customWidth="1" style="384" min="8482" max="8482"/>
    <col width="5.7109375" customWidth="1" style="384" min="8483" max="8483"/>
    <col hidden="1" style="384" min="8484" max="8484"/>
    <col width="9.140625" customWidth="1" style="384" min="8485" max="8704"/>
    <col width="0.42578125" customWidth="1" style="384" min="8705" max="8705"/>
    <col hidden="1" style="384" min="8706" max="8706"/>
    <col width="1.7109375" customWidth="1" style="384" min="8707" max="8707"/>
    <col width="0.5703125" customWidth="1" style="384" min="8708" max="8708"/>
    <col width="2.42578125" customWidth="1" style="384" min="8709" max="8709"/>
    <col width="15.85546875" customWidth="1" style="384" min="8710" max="8710"/>
    <col width="12.140625" customWidth="1" style="384" min="8711" max="8711"/>
    <col hidden="1" style="384" min="8712" max="8712"/>
    <col width="6.140625" customWidth="1" style="384" min="8713" max="8713"/>
    <col width="2.28515625" customWidth="1" style="384" min="8714" max="8714"/>
    <col width="0.5703125" customWidth="1" style="384" min="8715" max="8715"/>
    <col width="3.140625" customWidth="1" style="384" min="8716" max="8716"/>
    <col width="6.140625" customWidth="1" style="384" min="8717" max="8717"/>
    <col width="2.85546875" customWidth="1" style="384" min="8718" max="8718"/>
    <col hidden="1" style="384" min="8719" max="8719"/>
    <col width="4" customWidth="1" style="384" min="8720" max="8720"/>
    <col width="6.140625" customWidth="1" style="384" min="8721" max="8721"/>
    <col width="4.42578125" customWidth="1" style="384" min="8722" max="8722"/>
    <col width="1.5703125" customWidth="1" style="384" min="8723" max="8723"/>
    <col width="5.140625" customWidth="1" style="384" min="8724" max="8724"/>
    <col width="1.7109375" customWidth="1" style="384" min="8725" max="8725"/>
    <col width="6.140625" customWidth="1" style="384" min="8726" max="8727"/>
    <col width="7.28515625" customWidth="1" style="384" min="8728" max="8728"/>
    <col width="0.5703125" customWidth="1" style="384" min="8729" max="8729"/>
    <col width="7.140625" customWidth="1" style="384" min="8730" max="8730"/>
    <col hidden="1" style="384" min="8731" max="8731"/>
    <col width="4.85546875" customWidth="1" style="384" min="8732" max="8732"/>
    <col width="6.140625" customWidth="1" style="384" min="8733" max="8734"/>
    <col width="7.140625" customWidth="1" style="384" min="8735" max="8735"/>
    <col width="3.7109375" customWidth="1" style="384" min="8736" max="8736"/>
    <col hidden="1" style="384" min="8737" max="8737"/>
    <col width="0.140625" customWidth="1" style="384" min="8738" max="8738"/>
    <col width="5.7109375" customWidth="1" style="384" min="8739" max="8739"/>
    <col hidden="1" style="384" min="8740" max="8740"/>
    <col width="9.140625" customWidth="1" style="384" min="8741" max="8960"/>
    <col width="0.42578125" customWidth="1" style="384" min="8961" max="8961"/>
    <col hidden="1" style="384" min="8962" max="8962"/>
    <col width="1.7109375" customWidth="1" style="384" min="8963" max="8963"/>
    <col width="0.5703125" customWidth="1" style="384" min="8964" max="8964"/>
    <col width="2.42578125" customWidth="1" style="384" min="8965" max="8965"/>
    <col width="15.85546875" customWidth="1" style="384" min="8966" max="8966"/>
    <col width="12.140625" customWidth="1" style="384" min="8967" max="8967"/>
    <col hidden="1" style="384" min="8968" max="8968"/>
    <col width="6.140625" customWidth="1" style="384" min="8969" max="8969"/>
    <col width="2.28515625" customWidth="1" style="384" min="8970" max="8970"/>
    <col width="0.5703125" customWidth="1" style="384" min="8971" max="8971"/>
    <col width="3.140625" customWidth="1" style="384" min="8972" max="8972"/>
    <col width="6.140625" customWidth="1" style="384" min="8973" max="8973"/>
    <col width="2.85546875" customWidth="1" style="384" min="8974" max="8974"/>
    <col hidden="1" style="384" min="8975" max="8975"/>
    <col width="4" customWidth="1" style="384" min="8976" max="8976"/>
    <col width="6.140625" customWidth="1" style="384" min="8977" max="8977"/>
    <col width="4.42578125" customWidth="1" style="384" min="8978" max="8978"/>
    <col width="1.5703125" customWidth="1" style="384" min="8979" max="8979"/>
    <col width="5.140625" customWidth="1" style="384" min="8980" max="8980"/>
    <col width="1.7109375" customWidth="1" style="384" min="8981" max="8981"/>
    <col width="6.140625" customWidth="1" style="384" min="8982" max="8983"/>
    <col width="7.28515625" customWidth="1" style="384" min="8984" max="8984"/>
    <col width="0.5703125" customWidth="1" style="384" min="8985" max="8985"/>
    <col width="7.140625" customWidth="1" style="384" min="8986" max="8986"/>
    <col hidden="1" style="384" min="8987" max="8987"/>
    <col width="4.85546875" customWidth="1" style="384" min="8988" max="8988"/>
    <col width="6.140625" customWidth="1" style="384" min="8989" max="8990"/>
    <col width="7.140625" customWidth="1" style="384" min="8991" max="8991"/>
    <col width="3.7109375" customWidth="1" style="384" min="8992" max="8992"/>
    <col hidden="1" style="384" min="8993" max="8993"/>
    <col width="0.140625" customWidth="1" style="384" min="8994" max="8994"/>
    <col width="5.7109375" customWidth="1" style="384" min="8995" max="8995"/>
    <col hidden="1" style="384" min="8996" max="8996"/>
    <col width="9.140625" customWidth="1" style="384" min="8997" max="9216"/>
    <col width="0.42578125" customWidth="1" style="384" min="9217" max="9217"/>
    <col hidden="1" style="384" min="9218" max="9218"/>
    <col width="1.7109375" customWidth="1" style="384" min="9219" max="9219"/>
    <col width="0.5703125" customWidth="1" style="384" min="9220" max="9220"/>
    <col width="2.42578125" customWidth="1" style="384" min="9221" max="9221"/>
    <col width="15.85546875" customWidth="1" style="384" min="9222" max="9222"/>
    <col width="12.140625" customWidth="1" style="384" min="9223" max="9223"/>
    <col hidden="1" style="384" min="9224" max="9224"/>
    <col width="6.140625" customWidth="1" style="384" min="9225" max="9225"/>
    <col width="2.28515625" customWidth="1" style="384" min="9226" max="9226"/>
    <col width="0.5703125" customWidth="1" style="384" min="9227" max="9227"/>
    <col width="3.140625" customWidth="1" style="384" min="9228" max="9228"/>
    <col width="6.140625" customWidth="1" style="384" min="9229" max="9229"/>
    <col width="2.85546875" customWidth="1" style="384" min="9230" max="9230"/>
    <col hidden="1" style="384" min="9231" max="9231"/>
    <col width="4" customWidth="1" style="384" min="9232" max="9232"/>
    <col width="6.140625" customWidth="1" style="384" min="9233" max="9233"/>
    <col width="4.42578125" customWidth="1" style="384" min="9234" max="9234"/>
    <col width="1.5703125" customWidth="1" style="384" min="9235" max="9235"/>
    <col width="5.140625" customWidth="1" style="384" min="9236" max="9236"/>
    <col width="1.7109375" customWidth="1" style="384" min="9237" max="9237"/>
    <col width="6.140625" customWidth="1" style="384" min="9238" max="9239"/>
    <col width="7.28515625" customWidth="1" style="384" min="9240" max="9240"/>
    <col width="0.5703125" customWidth="1" style="384" min="9241" max="9241"/>
    <col width="7.140625" customWidth="1" style="384" min="9242" max="9242"/>
    <col hidden="1" style="384" min="9243" max="9243"/>
    <col width="4.85546875" customWidth="1" style="384" min="9244" max="9244"/>
    <col width="6.140625" customWidth="1" style="384" min="9245" max="9246"/>
    <col width="7.140625" customWidth="1" style="384" min="9247" max="9247"/>
    <col width="3.7109375" customWidth="1" style="384" min="9248" max="9248"/>
    <col hidden="1" style="384" min="9249" max="9249"/>
    <col width="0.140625" customWidth="1" style="384" min="9250" max="9250"/>
    <col width="5.7109375" customWidth="1" style="384" min="9251" max="9251"/>
    <col hidden="1" style="384" min="9252" max="9252"/>
    <col width="9.140625" customWidth="1" style="384" min="9253" max="9472"/>
    <col width="0.42578125" customWidth="1" style="384" min="9473" max="9473"/>
    <col hidden="1" style="384" min="9474" max="9474"/>
    <col width="1.7109375" customWidth="1" style="384" min="9475" max="9475"/>
    <col width="0.5703125" customWidth="1" style="384" min="9476" max="9476"/>
    <col width="2.42578125" customWidth="1" style="384" min="9477" max="9477"/>
    <col width="15.85546875" customWidth="1" style="384" min="9478" max="9478"/>
    <col width="12.140625" customWidth="1" style="384" min="9479" max="9479"/>
    <col hidden="1" style="384" min="9480" max="9480"/>
    <col width="6.140625" customWidth="1" style="384" min="9481" max="9481"/>
    <col width="2.28515625" customWidth="1" style="384" min="9482" max="9482"/>
    <col width="0.5703125" customWidth="1" style="384" min="9483" max="9483"/>
    <col width="3.140625" customWidth="1" style="384" min="9484" max="9484"/>
    <col width="6.140625" customWidth="1" style="384" min="9485" max="9485"/>
    <col width="2.85546875" customWidth="1" style="384" min="9486" max="9486"/>
    <col hidden="1" style="384" min="9487" max="9487"/>
    <col width="4" customWidth="1" style="384" min="9488" max="9488"/>
    <col width="6.140625" customWidth="1" style="384" min="9489" max="9489"/>
    <col width="4.42578125" customWidth="1" style="384" min="9490" max="9490"/>
    <col width="1.5703125" customWidth="1" style="384" min="9491" max="9491"/>
    <col width="5.140625" customWidth="1" style="384" min="9492" max="9492"/>
    <col width="1.7109375" customWidth="1" style="384" min="9493" max="9493"/>
    <col width="6.140625" customWidth="1" style="384" min="9494" max="9495"/>
    <col width="7.28515625" customWidth="1" style="384" min="9496" max="9496"/>
    <col width="0.5703125" customWidth="1" style="384" min="9497" max="9497"/>
    <col width="7.140625" customWidth="1" style="384" min="9498" max="9498"/>
    <col hidden="1" style="384" min="9499" max="9499"/>
    <col width="4.85546875" customWidth="1" style="384" min="9500" max="9500"/>
    <col width="6.140625" customWidth="1" style="384" min="9501" max="9502"/>
    <col width="7.140625" customWidth="1" style="384" min="9503" max="9503"/>
    <col width="3.7109375" customWidth="1" style="384" min="9504" max="9504"/>
    <col hidden="1" style="384" min="9505" max="9505"/>
    <col width="0.140625" customWidth="1" style="384" min="9506" max="9506"/>
    <col width="5.7109375" customWidth="1" style="384" min="9507" max="9507"/>
    <col hidden="1" style="384" min="9508" max="9508"/>
    <col width="9.140625" customWidth="1" style="384" min="9509" max="9728"/>
    <col width="0.42578125" customWidth="1" style="384" min="9729" max="9729"/>
    <col hidden="1" style="384" min="9730" max="9730"/>
    <col width="1.7109375" customWidth="1" style="384" min="9731" max="9731"/>
    <col width="0.5703125" customWidth="1" style="384" min="9732" max="9732"/>
    <col width="2.42578125" customWidth="1" style="384" min="9733" max="9733"/>
    <col width="15.85546875" customWidth="1" style="384" min="9734" max="9734"/>
    <col width="12.140625" customWidth="1" style="384" min="9735" max="9735"/>
    <col hidden="1" style="384" min="9736" max="9736"/>
    <col width="6.140625" customWidth="1" style="384" min="9737" max="9737"/>
    <col width="2.28515625" customWidth="1" style="384" min="9738" max="9738"/>
    <col width="0.5703125" customWidth="1" style="384" min="9739" max="9739"/>
    <col width="3.140625" customWidth="1" style="384" min="9740" max="9740"/>
    <col width="6.140625" customWidth="1" style="384" min="9741" max="9741"/>
    <col width="2.85546875" customWidth="1" style="384" min="9742" max="9742"/>
    <col hidden="1" style="384" min="9743" max="9743"/>
    <col width="4" customWidth="1" style="384" min="9744" max="9744"/>
    <col width="6.140625" customWidth="1" style="384" min="9745" max="9745"/>
    <col width="4.42578125" customWidth="1" style="384" min="9746" max="9746"/>
    <col width="1.5703125" customWidth="1" style="384" min="9747" max="9747"/>
    <col width="5.140625" customWidth="1" style="384" min="9748" max="9748"/>
    <col width="1.7109375" customWidth="1" style="384" min="9749" max="9749"/>
    <col width="6.140625" customWidth="1" style="384" min="9750" max="9751"/>
    <col width="7.28515625" customWidth="1" style="384" min="9752" max="9752"/>
    <col width="0.5703125" customWidth="1" style="384" min="9753" max="9753"/>
    <col width="7.140625" customWidth="1" style="384" min="9754" max="9754"/>
    <col hidden="1" style="384" min="9755" max="9755"/>
    <col width="4.85546875" customWidth="1" style="384" min="9756" max="9756"/>
    <col width="6.140625" customWidth="1" style="384" min="9757" max="9758"/>
    <col width="7.140625" customWidth="1" style="384" min="9759" max="9759"/>
    <col width="3.7109375" customWidth="1" style="384" min="9760" max="9760"/>
    <col hidden="1" style="384" min="9761" max="9761"/>
    <col width="0.140625" customWidth="1" style="384" min="9762" max="9762"/>
    <col width="5.7109375" customWidth="1" style="384" min="9763" max="9763"/>
    <col hidden="1" style="384" min="9764" max="9764"/>
    <col width="9.140625" customWidth="1" style="384" min="9765" max="9984"/>
    <col width="0.42578125" customWidth="1" style="384" min="9985" max="9985"/>
    <col hidden="1" style="384" min="9986" max="9986"/>
    <col width="1.7109375" customWidth="1" style="384" min="9987" max="9987"/>
    <col width="0.5703125" customWidth="1" style="384" min="9988" max="9988"/>
    <col width="2.42578125" customWidth="1" style="384" min="9989" max="9989"/>
    <col width="15.85546875" customWidth="1" style="384" min="9990" max="9990"/>
    <col width="12.140625" customWidth="1" style="384" min="9991" max="9991"/>
    <col hidden="1" style="384" min="9992" max="9992"/>
    <col width="6.140625" customWidth="1" style="384" min="9993" max="9993"/>
    <col width="2.28515625" customWidth="1" style="384" min="9994" max="9994"/>
    <col width="0.5703125" customWidth="1" style="384" min="9995" max="9995"/>
    <col width="3.140625" customWidth="1" style="384" min="9996" max="9996"/>
    <col width="6.140625" customWidth="1" style="384" min="9997" max="9997"/>
    <col width="2.85546875" customWidth="1" style="384" min="9998" max="9998"/>
    <col hidden="1" style="384" min="9999" max="9999"/>
    <col width="4" customWidth="1" style="384" min="10000" max="10000"/>
    <col width="6.140625" customWidth="1" style="384" min="10001" max="10001"/>
    <col width="4.42578125" customWidth="1" style="384" min="10002" max="10002"/>
    <col width="1.5703125" customWidth="1" style="384" min="10003" max="10003"/>
    <col width="5.140625" customWidth="1" style="384" min="10004" max="10004"/>
    <col width="1.7109375" customWidth="1" style="384" min="10005" max="10005"/>
    <col width="6.140625" customWidth="1" style="384" min="10006" max="10007"/>
    <col width="7.28515625" customWidth="1" style="384" min="10008" max="10008"/>
    <col width="0.5703125" customWidth="1" style="384" min="10009" max="10009"/>
    <col width="7.140625" customWidth="1" style="384" min="10010" max="10010"/>
    <col hidden="1" style="384" min="10011" max="10011"/>
    <col width="4.85546875" customWidth="1" style="384" min="10012" max="10012"/>
    <col width="6.140625" customWidth="1" style="384" min="10013" max="10014"/>
    <col width="7.140625" customWidth="1" style="384" min="10015" max="10015"/>
    <col width="3.7109375" customWidth="1" style="384" min="10016" max="10016"/>
    <col hidden="1" style="384" min="10017" max="10017"/>
    <col width="0.140625" customWidth="1" style="384" min="10018" max="10018"/>
    <col width="5.7109375" customWidth="1" style="384" min="10019" max="10019"/>
    <col hidden="1" style="384" min="10020" max="10020"/>
    <col width="9.140625" customWidth="1" style="384" min="10021" max="10240"/>
    <col width="0.42578125" customWidth="1" style="384" min="10241" max="10241"/>
    <col hidden="1" style="384" min="10242" max="10242"/>
    <col width="1.7109375" customWidth="1" style="384" min="10243" max="10243"/>
    <col width="0.5703125" customWidth="1" style="384" min="10244" max="10244"/>
    <col width="2.42578125" customWidth="1" style="384" min="10245" max="10245"/>
    <col width="15.85546875" customWidth="1" style="384" min="10246" max="10246"/>
    <col width="12.140625" customWidth="1" style="384" min="10247" max="10247"/>
    <col hidden="1" style="384" min="10248" max="10248"/>
    <col width="6.140625" customWidth="1" style="384" min="10249" max="10249"/>
    <col width="2.28515625" customWidth="1" style="384" min="10250" max="10250"/>
    <col width="0.5703125" customWidth="1" style="384" min="10251" max="10251"/>
    <col width="3.140625" customWidth="1" style="384" min="10252" max="10252"/>
    <col width="6.140625" customWidth="1" style="384" min="10253" max="10253"/>
    <col width="2.85546875" customWidth="1" style="384" min="10254" max="10254"/>
    <col hidden="1" style="384" min="10255" max="10255"/>
    <col width="4" customWidth="1" style="384" min="10256" max="10256"/>
    <col width="6.140625" customWidth="1" style="384" min="10257" max="10257"/>
    <col width="4.42578125" customWidth="1" style="384" min="10258" max="10258"/>
    <col width="1.5703125" customWidth="1" style="384" min="10259" max="10259"/>
    <col width="5.140625" customWidth="1" style="384" min="10260" max="10260"/>
    <col width="1.7109375" customWidth="1" style="384" min="10261" max="10261"/>
    <col width="6.140625" customWidth="1" style="384" min="10262" max="10263"/>
    <col width="7.28515625" customWidth="1" style="384" min="10264" max="10264"/>
    <col width="0.5703125" customWidth="1" style="384" min="10265" max="10265"/>
    <col width="7.140625" customWidth="1" style="384" min="10266" max="10266"/>
    <col hidden="1" style="384" min="10267" max="10267"/>
    <col width="4.85546875" customWidth="1" style="384" min="10268" max="10268"/>
    <col width="6.140625" customWidth="1" style="384" min="10269" max="10270"/>
    <col width="7.140625" customWidth="1" style="384" min="10271" max="10271"/>
    <col width="3.7109375" customWidth="1" style="384" min="10272" max="10272"/>
    <col hidden="1" style="384" min="10273" max="10273"/>
    <col width="0.140625" customWidth="1" style="384" min="10274" max="10274"/>
    <col width="5.7109375" customWidth="1" style="384" min="10275" max="10275"/>
    <col hidden="1" style="384" min="10276" max="10276"/>
    <col width="9.140625" customWidth="1" style="384" min="10277" max="10496"/>
    <col width="0.42578125" customWidth="1" style="384" min="10497" max="10497"/>
    <col hidden="1" style="384" min="10498" max="10498"/>
    <col width="1.7109375" customWidth="1" style="384" min="10499" max="10499"/>
    <col width="0.5703125" customWidth="1" style="384" min="10500" max="10500"/>
    <col width="2.42578125" customWidth="1" style="384" min="10501" max="10501"/>
    <col width="15.85546875" customWidth="1" style="384" min="10502" max="10502"/>
    <col width="12.140625" customWidth="1" style="384" min="10503" max="10503"/>
    <col hidden="1" style="384" min="10504" max="10504"/>
    <col width="6.140625" customWidth="1" style="384" min="10505" max="10505"/>
    <col width="2.28515625" customWidth="1" style="384" min="10506" max="10506"/>
    <col width="0.5703125" customWidth="1" style="384" min="10507" max="10507"/>
    <col width="3.140625" customWidth="1" style="384" min="10508" max="10508"/>
    <col width="6.140625" customWidth="1" style="384" min="10509" max="10509"/>
    <col width="2.85546875" customWidth="1" style="384" min="10510" max="10510"/>
    <col hidden="1" style="384" min="10511" max="10511"/>
    <col width="4" customWidth="1" style="384" min="10512" max="10512"/>
    <col width="6.140625" customWidth="1" style="384" min="10513" max="10513"/>
    <col width="4.42578125" customWidth="1" style="384" min="10514" max="10514"/>
    <col width="1.5703125" customWidth="1" style="384" min="10515" max="10515"/>
    <col width="5.140625" customWidth="1" style="384" min="10516" max="10516"/>
    <col width="1.7109375" customWidth="1" style="384" min="10517" max="10517"/>
    <col width="6.140625" customWidth="1" style="384" min="10518" max="10519"/>
    <col width="7.28515625" customWidth="1" style="384" min="10520" max="10520"/>
    <col width="0.5703125" customWidth="1" style="384" min="10521" max="10521"/>
    <col width="7.140625" customWidth="1" style="384" min="10522" max="10522"/>
    <col hidden="1" style="384" min="10523" max="10523"/>
    <col width="4.85546875" customWidth="1" style="384" min="10524" max="10524"/>
    <col width="6.140625" customWidth="1" style="384" min="10525" max="10526"/>
    <col width="7.140625" customWidth="1" style="384" min="10527" max="10527"/>
    <col width="3.7109375" customWidth="1" style="384" min="10528" max="10528"/>
    <col hidden="1" style="384" min="10529" max="10529"/>
    <col width="0.140625" customWidth="1" style="384" min="10530" max="10530"/>
    <col width="5.7109375" customWidth="1" style="384" min="10531" max="10531"/>
    <col hidden="1" style="384" min="10532" max="10532"/>
    <col width="9.140625" customWidth="1" style="384" min="10533" max="10752"/>
    <col width="0.42578125" customWidth="1" style="384" min="10753" max="10753"/>
    <col hidden="1" style="384" min="10754" max="10754"/>
    <col width="1.7109375" customWidth="1" style="384" min="10755" max="10755"/>
    <col width="0.5703125" customWidth="1" style="384" min="10756" max="10756"/>
    <col width="2.42578125" customWidth="1" style="384" min="10757" max="10757"/>
    <col width="15.85546875" customWidth="1" style="384" min="10758" max="10758"/>
    <col width="12.140625" customWidth="1" style="384" min="10759" max="10759"/>
    <col hidden="1" style="384" min="10760" max="10760"/>
    <col width="6.140625" customWidth="1" style="384" min="10761" max="10761"/>
    <col width="2.28515625" customWidth="1" style="384" min="10762" max="10762"/>
    <col width="0.5703125" customWidth="1" style="384" min="10763" max="10763"/>
    <col width="3.140625" customWidth="1" style="384" min="10764" max="10764"/>
    <col width="6.140625" customWidth="1" style="384" min="10765" max="10765"/>
    <col width="2.85546875" customWidth="1" style="384" min="10766" max="10766"/>
    <col hidden="1" style="384" min="10767" max="10767"/>
    <col width="4" customWidth="1" style="384" min="10768" max="10768"/>
    <col width="6.140625" customWidth="1" style="384" min="10769" max="10769"/>
    <col width="4.42578125" customWidth="1" style="384" min="10770" max="10770"/>
    <col width="1.5703125" customWidth="1" style="384" min="10771" max="10771"/>
    <col width="5.140625" customWidth="1" style="384" min="10772" max="10772"/>
    <col width="1.7109375" customWidth="1" style="384" min="10773" max="10773"/>
    <col width="6.140625" customWidth="1" style="384" min="10774" max="10775"/>
    <col width="7.28515625" customWidth="1" style="384" min="10776" max="10776"/>
    <col width="0.5703125" customWidth="1" style="384" min="10777" max="10777"/>
    <col width="7.140625" customWidth="1" style="384" min="10778" max="10778"/>
    <col hidden="1" style="384" min="10779" max="10779"/>
    <col width="4.85546875" customWidth="1" style="384" min="10780" max="10780"/>
    <col width="6.140625" customWidth="1" style="384" min="10781" max="10782"/>
    <col width="7.140625" customWidth="1" style="384" min="10783" max="10783"/>
    <col width="3.7109375" customWidth="1" style="384" min="10784" max="10784"/>
    <col hidden="1" style="384" min="10785" max="10785"/>
    <col width="0.140625" customWidth="1" style="384" min="10786" max="10786"/>
    <col width="5.7109375" customWidth="1" style="384" min="10787" max="10787"/>
    <col hidden="1" style="384" min="10788" max="10788"/>
    <col width="9.140625" customWidth="1" style="384" min="10789" max="11008"/>
    <col width="0.42578125" customWidth="1" style="384" min="11009" max="11009"/>
    <col hidden="1" style="384" min="11010" max="11010"/>
    <col width="1.7109375" customWidth="1" style="384" min="11011" max="11011"/>
    <col width="0.5703125" customWidth="1" style="384" min="11012" max="11012"/>
    <col width="2.42578125" customWidth="1" style="384" min="11013" max="11013"/>
    <col width="15.85546875" customWidth="1" style="384" min="11014" max="11014"/>
    <col width="12.140625" customWidth="1" style="384" min="11015" max="11015"/>
    <col hidden="1" style="384" min="11016" max="11016"/>
    <col width="6.140625" customWidth="1" style="384" min="11017" max="11017"/>
    <col width="2.28515625" customWidth="1" style="384" min="11018" max="11018"/>
    <col width="0.5703125" customWidth="1" style="384" min="11019" max="11019"/>
    <col width="3.140625" customWidth="1" style="384" min="11020" max="11020"/>
    <col width="6.140625" customWidth="1" style="384" min="11021" max="11021"/>
    <col width="2.85546875" customWidth="1" style="384" min="11022" max="11022"/>
    <col hidden="1" style="384" min="11023" max="11023"/>
    <col width="4" customWidth="1" style="384" min="11024" max="11024"/>
    <col width="6.140625" customWidth="1" style="384" min="11025" max="11025"/>
    <col width="4.42578125" customWidth="1" style="384" min="11026" max="11026"/>
    <col width="1.5703125" customWidth="1" style="384" min="11027" max="11027"/>
    <col width="5.140625" customWidth="1" style="384" min="11028" max="11028"/>
    <col width="1.7109375" customWidth="1" style="384" min="11029" max="11029"/>
    <col width="6.140625" customWidth="1" style="384" min="11030" max="11031"/>
    <col width="7.28515625" customWidth="1" style="384" min="11032" max="11032"/>
    <col width="0.5703125" customWidth="1" style="384" min="11033" max="11033"/>
    <col width="7.140625" customWidth="1" style="384" min="11034" max="11034"/>
    <col hidden="1" style="384" min="11035" max="11035"/>
    <col width="4.85546875" customWidth="1" style="384" min="11036" max="11036"/>
    <col width="6.140625" customWidth="1" style="384" min="11037" max="11038"/>
    <col width="7.140625" customWidth="1" style="384" min="11039" max="11039"/>
    <col width="3.7109375" customWidth="1" style="384" min="11040" max="11040"/>
    <col hidden="1" style="384" min="11041" max="11041"/>
    <col width="0.140625" customWidth="1" style="384" min="11042" max="11042"/>
    <col width="5.7109375" customWidth="1" style="384" min="11043" max="11043"/>
    <col hidden="1" style="384" min="11044" max="11044"/>
    <col width="9.140625" customWidth="1" style="384" min="11045" max="11264"/>
    <col width="0.42578125" customWidth="1" style="384" min="11265" max="11265"/>
    <col hidden="1" style="384" min="11266" max="11266"/>
    <col width="1.7109375" customWidth="1" style="384" min="11267" max="11267"/>
    <col width="0.5703125" customWidth="1" style="384" min="11268" max="11268"/>
    <col width="2.42578125" customWidth="1" style="384" min="11269" max="11269"/>
    <col width="15.85546875" customWidth="1" style="384" min="11270" max="11270"/>
    <col width="12.140625" customWidth="1" style="384" min="11271" max="11271"/>
    <col hidden="1" style="384" min="11272" max="11272"/>
    <col width="6.140625" customWidth="1" style="384" min="11273" max="11273"/>
    <col width="2.28515625" customWidth="1" style="384" min="11274" max="11274"/>
    <col width="0.5703125" customWidth="1" style="384" min="11275" max="11275"/>
    <col width="3.140625" customWidth="1" style="384" min="11276" max="11276"/>
    <col width="6.140625" customWidth="1" style="384" min="11277" max="11277"/>
    <col width="2.85546875" customWidth="1" style="384" min="11278" max="11278"/>
    <col hidden="1" style="384" min="11279" max="11279"/>
    <col width="4" customWidth="1" style="384" min="11280" max="11280"/>
    <col width="6.140625" customWidth="1" style="384" min="11281" max="11281"/>
    <col width="4.42578125" customWidth="1" style="384" min="11282" max="11282"/>
    <col width="1.5703125" customWidth="1" style="384" min="11283" max="11283"/>
    <col width="5.140625" customWidth="1" style="384" min="11284" max="11284"/>
    <col width="1.7109375" customWidth="1" style="384" min="11285" max="11285"/>
    <col width="6.140625" customWidth="1" style="384" min="11286" max="11287"/>
    <col width="7.28515625" customWidth="1" style="384" min="11288" max="11288"/>
    <col width="0.5703125" customWidth="1" style="384" min="11289" max="11289"/>
    <col width="7.140625" customWidth="1" style="384" min="11290" max="11290"/>
    <col hidden="1" style="384" min="11291" max="11291"/>
    <col width="4.85546875" customWidth="1" style="384" min="11292" max="11292"/>
    <col width="6.140625" customWidth="1" style="384" min="11293" max="11294"/>
    <col width="7.140625" customWidth="1" style="384" min="11295" max="11295"/>
    <col width="3.7109375" customWidth="1" style="384" min="11296" max="11296"/>
    <col hidden="1" style="384" min="11297" max="11297"/>
    <col width="0.140625" customWidth="1" style="384" min="11298" max="11298"/>
    <col width="5.7109375" customWidth="1" style="384" min="11299" max="11299"/>
    <col hidden="1" style="384" min="11300" max="11300"/>
    <col width="9.140625" customWidth="1" style="384" min="11301" max="11520"/>
    <col width="0.42578125" customWidth="1" style="384" min="11521" max="11521"/>
    <col hidden="1" style="384" min="11522" max="11522"/>
    <col width="1.7109375" customWidth="1" style="384" min="11523" max="11523"/>
    <col width="0.5703125" customWidth="1" style="384" min="11524" max="11524"/>
    <col width="2.42578125" customWidth="1" style="384" min="11525" max="11525"/>
    <col width="15.85546875" customWidth="1" style="384" min="11526" max="11526"/>
    <col width="12.140625" customWidth="1" style="384" min="11527" max="11527"/>
    <col hidden="1" style="384" min="11528" max="11528"/>
    <col width="6.140625" customWidth="1" style="384" min="11529" max="11529"/>
    <col width="2.28515625" customWidth="1" style="384" min="11530" max="11530"/>
    <col width="0.5703125" customWidth="1" style="384" min="11531" max="11531"/>
    <col width="3.140625" customWidth="1" style="384" min="11532" max="11532"/>
    <col width="6.140625" customWidth="1" style="384" min="11533" max="11533"/>
    <col width="2.85546875" customWidth="1" style="384" min="11534" max="11534"/>
    <col hidden="1" style="384" min="11535" max="11535"/>
    <col width="4" customWidth="1" style="384" min="11536" max="11536"/>
    <col width="6.140625" customWidth="1" style="384" min="11537" max="11537"/>
    <col width="4.42578125" customWidth="1" style="384" min="11538" max="11538"/>
    <col width="1.5703125" customWidth="1" style="384" min="11539" max="11539"/>
    <col width="5.140625" customWidth="1" style="384" min="11540" max="11540"/>
    <col width="1.7109375" customWidth="1" style="384" min="11541" max="11541"/>
    <col width="6.140625" customWidth="1" style="384" min="11542" max="11543"/>
    <col width="7.28515625" customWidth="1" style="384" min="11544" max="11544"/>
    <col width="0.5703125" customWidth="1" style="384" min="11545" max="11545"/>
    <col width="7.140625" customWidth="1" style="384" min="11546" max="11546"/>
    <col hidden="1" style="384" min="11547" max="11547"/>
    <col width="4.85546875" customWidth="1" style="384" min="11548" max="11548"/>
    <col width="6.140625" customWidth="1" style="384" min="11549" max="11550"/>
    <col width="7.140625" customWidth="1" style="384" min="11551" max="11551"/>
    <col width="3.7109375" customWidth="1" style="384" min="11552" max="11552"/>
    <col hidden="1" style="384" min="11553" max="11553"/>
    <col width="0.140625" customWidth="1" style="384" min="11554" max="11554"/>
    <col width="5.7109375" customWidth="1" style="384" min="11555" max="11555"/>
    <col hidden="1" style="384" min="11556" max="11556"/>
    <col width="9.140625" customWidth="1" style="384" min="11557" max="11776"/>
    <col width="0.42578125" customWidth="1" style="384" min="11777" max="11777"/>
    <col hidden="1" style="384" min="11778" max="11778"/>
    <col width="1.7109375" customWidth="1" style="384" min="11779" max="11779"/>
    <col width="0.5703125" customWidth="1" style="384" min="11780" max="11780"/>
    <col width="2.42578125" customWidth="1" style="384" min="11781" max="11781"/>
    <col width="15.85546875" customWidth="1" style="384" min="11782" max="11782"/>
    <col width="12.140625" customWidth="1" style="384" min="11783" max="11783"/>
    <col hidden="1" style="384" min="11784" max="11784"/>
    <col width="6.140625" customWidth="1" style="384" min="11785" max="11785"/>
    <col width="2.28515625" customWidth="1" style="384" min="11786" max="11786"/>
    <col width="0.5703125" customWidth="1" style="384" min="11787" max="11787"/>
    <col width="3.140625" customWidth="1" style="384" min="11788" max="11788"/>
    <col width="6.140625" customWidth="1" style="384" min="11789" max="11789"/>
    <col width="2.85546875" customWidth="1" style="384" min="11790" max="11790"/>
    <col hidden="1" style="384" min="11791" max="11791"/>
    <col width="4" customWidth="1" style="384" min="11792" max="11792"/>
    <col width="6.140625" customWidth="1" style="384" min="11793" max="11793"/>
    <col width="4.42578125" customWidth="1" style="384" min="11794" max="11794"/>
    <col width="1.5703125" customWidth="1" style="384" min="11795" max="11795"/>
    <col width="5.140625" customWidth="1" style="384" min="11796" max="11796"/>
    <col width="1.7109375" customWidth="1" style="384" min="11797" max="11797"/>
    <col width="6.140625" customWidth="1" style="384" min="11798" max="11799"/>
    <col width="7.28515625" customWidth="1" style="384" min="11800" max="11800"/>
    <col width="0.5703125" customWidth="1" style="384" min="11801" max="11801"/>
    <col width="7.140625" customWidth="1" style="384" min="11802" max="11802"/>
    <col hidden="1" style="384" min="11803" max="11803"/>
    <col width="4.85546875" customWidth="1" style="384" min="11804" max="11804"/>
    <col width="6.140625" customWidth="1" style="384" min="11805" max="11806"/>
    <col width="7.140625" customWidth="1" style="384" min="11807" max="11807"/>
    <col width="3.7109375" customWidth="1" style="384" min="11808" max="11808"/>
    <col hidden="1" style="384" min="11809" max="11809"/>
    <col width="0.140625" customWidth="1" style="384" min="11810" max="11810"/>
    <col width="5.7109375" customWidth="1" style="384" min="11811" max="11811"/>
    <col hidden="1" style="384" min="11812" max="11812"/>
    <col width="9.140625" customWidth="1" style="384" min="11813" max="12032"/>
    <col width="0.42578125" customWidth="1" style="384" min="12033" max="12033"/>
    <col hidden="1" style="384" min="12034" max="12034"/>
    <col width="1.7109375" customWidth="1" style="384" min="12035" max="12035"/>
    <col width="0.5703125" customWidth="1" style="384" min="12036" max="12036"/>
    <col width="2.42578125" customWidth="1" style="384" min="12037" max="12037"/>
    <col width="15.85546875" customWidth="1" style="384" min="12038" max="12038"/>
    <col width="12.140625" customWidth="1" style="384" min="12039" max="12039"/>
    <col hidden="1" style="384" min="12040" max="12040"/>
    <col width="6.140625" customWidth="1" style="384" min="12041" max="12041"/>
    <col width="2.28515625" customWidth="1" style="384" min="12042" max="12042"/>
    <col width="0.5703125" customWidth="1" style="384" min="12043" max="12043"/>
    <col width="3.140625" customWidth="1" style="384" min="12044" max="12044"/>
    <col width="6.140625" customWidth="1" style="384" min="12045" max="12045"/>
    <col width="2.85546875" customWidth="1" style="384" min="12046" max="12046"/>
    <col hidden="1" style="384" min="12047" max="12047"/>
    <col width="4" customWidth="1" style="384" min="12048" max="12048"/>
    <col width="6.140625" customWidth="1" style="384" min="12049" max="12049"/>
    <col width="4.42578125" customWidth="1" style="384" min="12050" max="12050"/>
    <col width="1.5703125" customWidth="1" style="384" min="12051" max="12051"/>
    <col width="5.140625" customWidth="1" style="384" min="12052" max="12052"/>
    <col width="1.7109375" customWidth="1" style="384" min="12053" max="12053"/>
    <col width="6.140625" customWidth="1" style="384" min="12054" max="12055"/>
    <col width="7.28515625" customWidth="1" style="384" min="12056" max="12056"/>
    <col width="0.5703125" customWidth="1" style="384" min="12057" max="12057"/>
    <col width="7.140625" customWidth="1" style="384" min="12058" max="12058"/>
    <col hidden="1" style="384" min="12059" max="12059"/>
    <col width="4.85546875" customWidth="1" style="384" min="12060" max="12060"/>
    <col width="6.140625" customWidth="1" style="384" min="12061" max="12062"/>
    <col width="7.140625" customWidth="1" style="384" min="12063" max="12063"/>
    <col width="3.7109375" customWidth="1" style="384" min="12064" max="12064"/>
    <col hidden="1" style="384" min="12065" max="12065"/>
    <col width="0.140625" customWidth="1" style="384" min="12066" max="12066"/>
    <col width="5.7109375" customWidth="1" style="384" min="12067" max="12067"/>
    <col hidden="1" style="384" min="12068" max="12068"/>
    <col width="9.140625" customWidth="1" style="384" min="12069" max="12288"/>
    <col width="0.42578125" customWidth="1" style="384" min="12289" max="12289"/>
    <col hidden="1" style="384" min="12290" max="12290"/>
    <col width="1.7109375" customWidth="1" style="384" min="12291" max="12291"/>
    <col width="0.5703125" customWidth="1" style="384" min="12292" max="12292"/>
    <col width="2.42578125" customWidth="1" style="384" min="12293" max="12293"/>
    <col width="15.85546875" customWidth="1" style="384" min="12294" max="12294"/>
    <col width="12.140625" customWidth="1" style="384" min="12295" max="12295"/>
    <col hidden="1" style="384" min="12296" max="12296"/>
    <col width="6.140625" customWidth="1" style="384" min="12297" max="12297"/>
    <col width="2.28515625" customWidth="1" style="384" min="12298" max="12298"/>
    <col width="0.5703125" customWidth="1" style="384" min="12299" max="12299"/>
    <col width="3.140625" customWidth="1" style="384" min="12300" max="12300"/>
    <col width="6.140625" customWidth="1" style="384" min="12301" max="12301"/>
    <col width="2.85546875" customWidth="1" style="384" min="12302" max="12302"/>
    <col hidden="1" style="384" min="12303" max="12303"/>
    <col width="4" customWidth="1" style="384" min="12304" max="12304"/>
    <col width="6.140625" customWidth="1" style="384" min="12305" max="12305"/>
    <col width="4.42578125" customWidth="1" style="384" min="12306" max="12306"/>
    <col width="1.5703125" customWidth="1" style="384" min="12307" max="12307"/>
    <col width="5.140625" customWidth="1" style="384" min="12308" max="12308"/>
    <col width="1.7109375" customWidth="1" style="384" min="12309" max="12309"/>
    <col width="6.140625" customWidth="1" style="384" min="12310" max="12311"/>
    <col width="7.28515625" customWidth="1" style="384" min="12312" max="12312"/>
    <col width="0.5703125" customWidth="1" style="384" min="12313" max="12313"/>
    <col width="7.140625" customWidth="1" style="384" min="12314" max="12314"/>
    <col hidden="1" style="384" min="12315" max="12315"/>
    <col width="4.85546875" customWidth="1" style="384" min="12316" max="12316"/>
    <col width="6.140625" customWidth="1" style="384" min="12317" max="12318"/>
    <col width="7.140625" customWidth="1" style="384" min="12319" max="12319"/>
    <col width="3.7109375" customWidth="1" style="384" min="12320" max="12320"/>
    <col hidden="1" style="384" min="12321" max="12321"/>
    <col width="0.140625" customWidth="1" style="384" min="12322" max="12322"/>
    <col width="5.7109375" customWidth="1" style="384" min="12323" max="12323"/>
    <col hidden="1" style="384" min="12324" max="12324"/>
    <col width="9.140625" customWidth="1" style="384" min="12325" max="12544"/>
    <col width="0.42578125" customWidth="1" style="384" min="12545" max="12545"/>
    <col hidden="1" style="384" min="12546" max="12546"/>
    <col width="1.7109375" customWidth="1" style="384" min="12547" max="12547"/>
    <col width="0.5703125" customWidth="1" style="384" min="12548" max="12548"/>
    <col width="2.42578125" customWidth="1" style="384" min="12549" max="12549"/>
    <col width="15.85546875" customWidth="1" style="384" min="12550" max="12550"/>
    <col width="12.140625" customWidth="1" style="384" min="12551" max="12551"/>
    <col hidden="1" style="384" min="12552" max="12552"/>
    <col width="6.140625" customWidth="1" style="384" min="12553" max="12553"/>
    <col width="2.28515625" customWidth="1" style="384" min="12554" max="12554"/>
    <col width="0.5703125" customWidth="1" style="384" min="12555" max="12555"/>
    <col width="3.140625" customWidth="1" style="384" min="12556" max="12556"/>
    <col width="6.140625" customWidth="1" style="384" min="12557" max="12557"/>
    <col width="2.85546875" customWidth="1" style="384" min="12558" max="12558"/>
    <col hidden="1" style="384" min="12559" max="12559"/>
    <col width="4" customWidth="1" style="384" min="12560" max="12560"/>
    <col width="6.140625" customWidth="1" style="384" min="12561" max="12561"/>
    <col width="4.42578125" customWidth="1" style="384" min="12562" max="12562"/>
    <col width="1.5703125" customWidth="1" style="384" min="12563" max="12563"/>
    <col width="5.140625" customWidth="1" style="384" min="12564" max="12564"/>
    <col width="1.7109375" customWidth="1" style="384" min="12565" max="12565"/>
    <col width="6.140625" customWidth="1" style="384" min="12566" max="12567"/>
    <col width="7.28515625" customWidth="1" style="384" min="12568" max="12568"/>
    <col width="0.5703125" customWidth="1" style="384" min="12569" max="12569"/>
    <col width="7.140625" customWidth="1" style="384" min="12570" max="12570"/>
    <col hidden="1" style="384" min="12571" max="12571"/>
    <col width="4.85546875" customWidth="1" style="384" min="12572" max="12572"/>
    <col width="6.140625" customWidth="1" style="384" min="12573" max="12574"/>
    <col width="7.140625" customWidth="1" style="384" min="12575" max="12575"/>
    <col width="3.7109375" customWidth="1" style="384" min="12576" max="12576"/>
    <col hidden="1" style="384" min="12577" max="12577"/>
    <col width="0.140625" customWidth="1" style="384" min="12578" max="12578"/>
    <col width="5.7109375" customWidth="1" style="384" min="12579" max="12579"/>
    <col hidden="1" style="384" min="12580" max="12580"/>
    <col width="9.140625" customWidth="1" style="384" min="12581" max="12800"/>
    <col width="0.42578125" customWidth="1" style="384" min="12801" max="12801"/>
    <col hidden="1" style="384" min="12802" max="12802"/>
    <col width="1.7109375" customWidth="1" style="384" min="12803" max="12803"/>
    <col width="0.5703125" customWidth="1" style="384" min="12804" max="12804"/>
    <col width="2.42578125" customWidth="1" style="384" min="12805" max="12805"/>
    <col width="15.85546875" customWidth="1" style="384" min="12806" max="12806"/>
    <col width="12.140625" customWidth="1" style="384" min="12807" max="12807"/>
    <col hidden="1" style="384" min="12808" max="12808"/>
    <col width="6.140625" customWidth="1" style="384" min="12809" max="12809"/>
    <col width="2.28515625" customWidth="1" style="384" min="12810" max="12810"/>
    <col width="0.5703125" customWidth="1" style="384" min="12811" max="12811"/>
    <col width="3.140625" customWidth="1" style="384" min="12812" max="12812"/>
    <col width="6.140625" customWidth="1" style="384" min="12813" max="12813"/>
    <col width="2.85546875" customWidth="1" style="384" min="12814" max="12814"/>
    <col hidden="1" style="384" min="12815" max="12815"/>
    <col width="4" customWidth="1" style="384" min="12816" max="12816"/>
    <col width="6.140625" customWidth="1" style="384" min="12817" max="12817"/>
    <col width="4.42578125" customWidth="1" style="384" min="12818" max="12818"/>
    <col width="1.5703125" customWidth="1" style="384" min="12819" max="12819"/>
    <col width="5.140625" customWidth="1" style="384" min="12820" max="12820"/>
    <col width="1.7109375" customWidth="1" style="384" min="12821" max="12821"/>
    <col width="6.140625" customWidth="1" style="384" min="12822" max="12823"/>
    <col width="7.28515625" customWidth="1" style="384" min="12824" max="12824"/>
    <col width="0.5703125" customWidth="1" style="384" min="12825" max="12825"/>
    <col width="7.140625" customWidth="1" style="384" min="12826" max="12826"/>
    <col hidden="1" style="384" min="12827" max="12827"/>
    <col width="4.85546875" customWidth="1" style="384" min="12828" max="12828"/>
    <col width="6.140625" customWidth="1" style="384" min="12829" max="12830"/>
    <col width="7.140625" customWidth="1" style="384" min="12831" max="12831"/>
    <col width="3.7109375" customWidth="1" style="384" min="12832" max="12832"/>
    <col hidden="1" style="384" min="12833" max="12833"/>
    <col width="0.140625" customWidth="1" style="384" min="12834" max="12834"/>
    <col width="5.7109375" customWidth="1" style="384" min="12835" max="12835"/>
    <col hidden="1" style="384" min="12836" max="12836"/>
    <col width="9.140625" customWidth="1" style="384" min="12837" max="13056"/>
    <col width="0.42578125" customWidth="1" style="384" min="13057" max="13057"/>
    <col hidden="1" style="384" min="13058" max="13058"/>
    <col width="1.7109375" customWidth="1" style="384" min="13059" max="13059"/>
    <col width="0.5703125" customWidth="1" style="384" min="13060" max="13060"/>
    <col width="2.42578125" customWidth="1" style="384" min="13061" max="13061"/>
    <col width="15.85546875" customWidth="1" style="384" min="13062" max="13062"/>
    <col width="12.140625" customWidth="1" style="384" min="13063" max="13063"/>
    <col hidden="1" style="384" min="13064" max="13064"/>
    <col width="6.140625" customWidth="1" style="384" min="13065" max="13065"/>
    <col width="2.28515625" customWidth="1" style="384" min="13066" max="13066"/>
    <col width="0.5703125" customWidth="1" style="384" min="13067" max="13067"/>
    <col width="3.140625" customWidth="1" style="384" min="13068" max="13068"/>
    <col width="6.140625" customWidth="1" style="384" min="13069" max="13069"/>
    <col width="2.85546875" customWidth="1" style="384" min="13070" max="13070"/>
    <col hidden="1" style="384" min="13071" max="13071"/>
    <col width="4" customWidth="1" style="384" min="13072" max="13072"/>
    <col width="6.140625" customWidth="1" style="384" min="13073" max="13073"/>
    <col width="4.42578125" customWidth="1" style="384" min="13074" max="13074"/>
    <col width="1.5703125" customWidth="1" style="384" min="13075" max="13075"/>
    <col width="5.140625" customWidth="1" style="384" min="13076" max="13076"/>
    <col width="1.7109375" customWidth="1" style="384" min="13077" max="13077"/>
    <col width="6.140625" customWidth="1" style="384" min="13078" max="13079"/>
    <col width="7.28515625" customWidth="1" style="384" min="13080" max="13080"/>
    <col width="0.5703125" customWidth="1" style="384" min="13081" max="13081"/>
    <col width="7.140625" customWidth="1" style="384" min="13082" max="13082"/>
    <col hidden="1" style="384" min="13083" max="13083"/>
    <col width="4.85546875" customWidth="1" style="384" min="13084" max="13084"/>
    <col width="6.140625" customWidth="1" style="384" min="13085" max="13086"/>
    <col width="7.140625" customWidth="1" style="384" min="13087" max="13087"/>
    <col width="3.7109375" customWidth="1" style="384" min="13088" max="13088"/>
    <col hidden="1" style="384" min="13089" max="13089"/>
    <col width="0.140625" customWidth="1" style="384" min="13090" max="13090"/>
    <col width="5.7109375" customWidth="1" style="384" min="13091" max="13091"/>
    <col hidden="1" style="384" min="13092" max="13092"/>
    <col width="9.140625" customWidth="1" style="384" min="13093" max="13312"/>
    <col width="0.42578125" customWidth="1" style="384" min="13313" max="13313"/>
    <col hidden="1" style="384" min="13314" max="13314"/>
    <col width="1.7109375" customWidth="1" style="384" min="13315" max="13315"/>
    <col width="0.5703125" customWidth="1" style="384" min="13316" max="13316"/>
    <col width="2.42578125" customWidth="1" style="384" min="13317" max="13317"/>
    <col width="15.85546875" customWidth="1" style="384" min="13318" max="13318"/>
    <col width="12.140625" customWidth="1" style="384" min="13319" max="13319"/>
    <col hidden="1" style="384" min="13320" max="13320"/>
    <col width="6.140625" customWidth="1" style="384" min="13321" max="13321"/>
    <col width="2.28515625" customWidth="1" style="384" min="13322" max="13322"/>
    <col width="0.5703125" customWidth="1" style="384" min="13323" max="13323"/>
    <col width="3.140625" customWidth="1" style="384" min="13324" max="13324"/>
    <col width="6.140625" customWidth="1" style="384" min="13325" max="13325"/>
    <col width="2.85546875" customWidth="1" style="384" min="13326" max="13326"/>
    <col hidden="1" style="384" min="13327" max="13327"/>
    <col width="4" customWidth="1" style="384" min="13328" max="13328"/>
    <col width="6.140625" customWidth="1" style="384" min="13329" max="13329"/>
    <col width="4.42578125" customWidth="1" style="384" min="13330" max="13330"/>
    <col width="1.5703125" customWidth="1" style="384" min="13331" max="13331"/>
    <col width="5.140625" customWidth="1" style="384" min="13332" max="13332"/>
    <col width="1.7109375" customWidth="1" style="384" min="13333" max="13333"/>
    <col width="6.140625" customWidth="1" style="384" min="13334" max="13335"/>
    <col width="7.28515625" customWidth="1" style="384" min="13336" max="13336"/>
    <col width="0.5703125" customWidth="1" style="384" min="13337" max="13337"/>
    <col width="7.140625" customWidth="1" style="384" min="13338" max="13338"/>
    <col hidden="1" style="384" min="13339" max="13339"/>
    <col width="4.85546875" customWidth="1" style="384" min="13340" max="13340"/>
    <col width="6.140625" customWidth="1" style="384" min="13341" max="13342"/>
    <col width="7.140625" customWidth="1" style="384" min="13343" max="13343"/>
    <col width="3.7109375" customWidth="1" style="384" min="13344" max="13344"/>
    <col hidden="1" style="384" min="13345" max="13345"/>
    <col width="0.140625" customWidth="1" style="384" min="13346" max="13346"/>
    <col width="5.7109375" customWidth="1" style="384" min="13347" max="13347"/>
    <col hidden="1" style="384" min="13348" max="13348"/>
    <col width="9.140625" customWidth="1" style="384" min="13349" max="13568"/>
    <col width="0.42578125" customWidth="1" style="384" min="13569" max="13569"/>
    <col hidden="1" style="384" min="13570" max="13570"/>
    <col width="1.7109375" customWidth="1" style="384" min="13571" max="13571"/>
    <col width="0.5703125" customWidth="1" style="384" min="13572" max="13572"/>
    <col width="2.42578125" customWidth="1" style="384" min="13573" max="13573"/>
    <col width="15.85546875" customWidth="1" style="384" min="13574" max="13574"/>
    <col width="12.140625" customWidth="1" style="384" min="13575" max="13575"/>
    <col hidden="1" style="384" min="13576" max="13576"/>
    <col width="6.140625" customWidth="1" style="384" min="13577" max="13577"/>
    <col width="2.28515625" customWidth="1" style="384" min="13578" max="13578"/>
    <col width="0.5703125" customWidth="1" style="384" min="13579" max="13579"/>
    <col width="3.140625" customWidth="1" style="384" min="13580" max="13580"/>
    <col width="6.140625" customWidth="1" style="384" min="13581" max="13581"/>
    <col width="2.85546875" customWidth="1" style="384" min="13582" max="13582"/>
    <col hidden="1" style="384" min="13583" max="13583"/>
    <col width="4" customWidth="1" style="384" min="13584" max="13584"/>
    <col width="6.140625" customWidth="1" style="384" min="13585" max="13585"/>
    <col width="4.42578125" customWidth="1" style="384" min="13586" max="13586"/>
    <col width="1.5703125" customWidth="1" style="384" min="13587" max="13587"/>
    <col width="5.140625" customWidth="1" style="384" min="13588" max="13588"/>
    <col width="1.7109375" customWidth="1" style="384" min="13589" max="13589"/>
    <col width="6.140625" customWidth="1" style="384" min="13590" max="13591"/>
    <col width="7.28515625" customWidth="1" style="384" min="13592" max="13592"/>
    <col width="0.5703125" customWidth="1" style="384" min="13593" max="13593"/>
    <col width="7.140625" customWidth="1" style="384" min="13594" max="13594"/>
    <col hidden="1" style="384" min="13595" max="13595"/>
    <col width="4.85546875" customWidth="1" style="384" min="13596" max="13596"/>
    <col width="6.140625" customWidth="1" style="384" min="13597" max="13598"/>
    <col width="7.140625" customWidth="1" style="384" min="13599" max="13599"/>
    <col width="3.7109375" customWidth="1" style="384" min="13600" max="13600"/>
    <col hidden="1" style="384" min="13601" max="13601"/>
    <col width="0.140625" customWidth="1" style="384" min="13602" max="13602"/>
    <col width="5.7109375" customWidth="1" style="384" min="13603" max="13603"/>
    <col hidden="1" style="384" min="13604" max="13604"/>
    <col width="9.140625" customWidth="1" style="384" min="13605" max="13824"/>
    <col width="0.42578125" customWidth="1" style="384" min="13825" max="13825"/>
    <col hidden="1" style="384" min="13826" max="13826"/>
    <col width="1.7109375" customWidth="1" style="384" min="13827" max="13827"/>
    <col width="0.5703125" customWidth="1" style="384" min="13828" max="13828"/>
    <col width="2.42578125" customWidth="1" style="384" min="13829" max="13829"/>
    <col width="15.85546875" customWidth="1" style="384" min="13830" max="13830"/>
    <col width="12.140625" customWidth="1" style="384" min="13831" max="13831"/>
    <col hidden="1" style="384" min="13832" max="13832"/>
    <col width="6.140625" customWidth="1" style="384" min="13833" max="13833"/>
    <col width="2.28515625" customWidth="1" style="384" min="13834" max="13834"/>
    <col width="0.5703125" customWidth="1" style="384" min="13835" max="13835"/>
    <col width="3.140625" customWidth="1" style="384" min="13836" max="13836"/>
    <col width="6.140625" customWidth="1" style="384" min="13837" max="13837"/>
    <col width="2.85546875" customWidth="1" style="384" min="13838" max="13838"/>
    <col hidden="1" style="384" min="13839" max="13839"/>
    <col width="4" customWidth="1" style="384" min="13840" max="13840"/>
    <col width="6.140625" customWidth="1" style="384" min="13841" max="13841"/>
    <col width="4.42578125" customWidth="1" style="384" min="13842" max="13842"/>
    <col width="1.5703125" customWidth="1" style="384" min="13843" max="13843"/>
    <col width="5.140625" customWidth="1" style="384" min="13844" max="13844"/>
    <col width="1.7109375" customWidth="1" style="384" min="13845" max="13845"/>
    <col width="6.140625" customWidth="1" style="384" min="13846" max="13847"/>
    <col width="7.28515625" customWidth="1" style="384" min="13848" max="13848"/>
    <col width="0.5703125" customWidth="1" style="384" min="13849" max="13849"/>
    <col width="7.140625" customWidth="1" style="384" min="13850" max="13850"/>
    <col hidden="1" style="384" min="13851" max="13851"/>
    <col width="4.85546875" customWidth="1" style="384" min="13852" max="13852"/>
    <col width="6.140625" customWidth="1" style="384" min="13853" max="13854"/>
    <col width="7.140625" customWidth="1" style="384" min="13855" max="13855"/>
    <col width="3.7109375" customWidth="1" style="384" min="13856" max="13856"/>
    <col hidden="1" style="384" min="13857" max="13857"/>
    <col width="0.140625" customWidth="1" style="384" min="13858" max="13858"/>
    <col width="5.7109375" customWidth="1" style="384" min="13859" max="13859"/>
    <col hidden="1" style="384" min="13860" max="13860"/>
    <col width="9.140625" customWidth="1" style="384" min="13861" max="14080"/>
    <col width="0.42578125" customWidth="1" style="384" min="14081" max="14081"/>
    <col hidden="1" style="384" min="14082" max="14082"/>
    <col width="1.7109375" customWidth="1" style="384" min="14083" max="14083"/>
    <col width="0.5703125" customWidth="1" style="384" min="14084" max="14084"/>
    <col width="2.42578125" customWidth="1" style="384" min="14085" max="14085"/>
    <col width="15.85546875" customWidth="1" style="384" min="14086" max="14086"/>
    <col width="12.140625" customWidth="1" style="384" min="14087" max="14087"/>
    <col hidden="1" style="384" min="14088" max="14088"/>
    <col width="6.140625" customWidth="1" style="384" min="14089" max="14089"/>
    <col width="2.28515625" customWidth="1" style="384" min="14090" max="14090"/>
    <col width="0.5703125" customWidth="1" style="384" min="14091" max="14091"/>
    <col width="3.140625" customWidth="1" style="384" min="14092" max="14092"/>
    <col width="6.140625" customWidth="1" style="384" min="14093" max="14093"/>
    <col width="2.85546875" customWidth="1" style="384" min="14094" max="14094"/>
    <col hidden="1" style="384" min="14095" max="14095"/>
    <col width="4" customWidth="1" style="384" min="14096" max="14096"/>
    <col width="6.140625" customWidth="1" style="384" min="14097" max="14097"/>
    <col width="4.42578125" customWidth="1" style="384" min="14098" max="14098"/>
    <col width="1.5703125" customWidth="1" style="384" min="14099" max="14099"/>
    <col width="5.140625" customWidth="1" style="384" min="14100" max="14100"/>
    <col width="1.7109375" customWidth="1" style="384" min="14101" max="14101"/>
    <col width="6.140625" customWidth="1" style="384" min="14102" max="14103"/>
    <col width="7.28515625" customWidth="1" style="384" min="14104" max="14104"/>
    <col width="0.5703125" customWidth="1" style="384" min="14105" max="14105"/>
    <col width="7.140625" customWidth="1" style="384" min="14106" max="14106"/>
    <col hidden="1" style="384" min="14107" max="14107"/>
    <col width="4.85546875" customWidth="1" style="384" min="14108" max="14108"/>
    <col width="6.140625" customWidth="1" style="384" min="14109" max="14110"/>
    <col width="7.140625" customWidth="1" style="384" min="14111" max="14111"/>
    <col width="3.7109375" customWidth="1" style="384" min="14112" max="14112"/>
    <col hidden="1" style="384" min="14113" max="14113"/>
    <col width="0.140625" customWidth="1" style="384" min="14114" max="14114"/>
    <col width="5.7109375" customWidth="1" style="384" min="14115" max="14115"/>
    <col hidden="1" style="384" min="14116" max="14116"/>
    <col width="9.140625" customWidth="1" style="384" min="14117" max="14336"/>
    <col width="0.42578125" customWidth="1" style="384" min="14337" max="14337"/>
    <col hidden="1" style="384" min="14338" max="14338"/>
    <col width="1.7109375" customWidth="1" style="384" min="14339" max="14339"/>
    <col width="0.5703125" customWidth="1" style="384" min="14340" max="14340"/>
    <col width="2.42578125" customWidth="1" style="384" min="14341" max="14341"/>
    <col width="15.85546875" customWidth="1" style="384" min="14342" max="14342"/>
    <col width="12.140625" customWidth="1" style="384" min="14343" max="14343"/>
    <col hidden="1" style="384" min="14344" max="14344"/>
    <col width="6.140625" customWidth="1" style="384" min="14345" max="14345"/>
    <col width="2.28515625" customWidth="1" style="384" min="14346" max="14346"/>
    <col width="0.5703125" customWidth="1" style="384" min="14347" max="14347"/>
    <col width="3.140625" customWidth="1" style="384" min="14348" max="14348"/>
    <col width="6.140625" customWidth="1" style="384" min="14349" max="14349"/>
    <col width="2.85546875" customWidth="1" style="384" min="14350" max="14350"/>
    <col hidden="1" style="384" min="14351" max="14351"/>
    <col width="4" customWidth="1" style="384" min="14352" max="14352"/>
    <col width="6.140625" customWidth="1" style="384" min="14353" max="14353"/>
    <col width="4.42578125" customWidth="1" style="384" min="14354" max="14354"/>
    <col width="1.5703125" customWidth="1" style="384" min="14355" max="14355"/>
    <col width="5.140625" customWidth="1" style="384" min="14356" max="14356"/>
    <col width="1.7109375" customWidth="1" style="384" min="14357" max="14357"/>
    <col width="6.140625" customWidth="1" style="384" min="14358" max="14359"/>
    <col width="7.28515625" customWidth="1" style="384" min="14360" max="14360"/>
    <col width="0.5703125" customWidth="1" style="384" min="14361" max="14361"/>
    <col width="7.140625" customWidth="1" style="384" min="14362" max="14362"/>
    <col hidden="1" style="384" min="14363" max="14363"/>
    <col width="4.85546875" customWidth="1" style="384" min="14364" max="14364"/>
    <col width="6.140625" customWidth="1" style="384" min="14365" max="14366"/>
    <col width="7.140625" customWidth="1" style="384" min="14367" max="14367"/>
    <col width="3.7109375" customWidth="1" style="384" min="14368" max="14368"/>
    <col hidden="1" style="384" min="14369" max="14369"/>
    <col width="0.140625" customWidth="1" style="384" min="14370" max="14370"/>
    <col width="5.7109375" customWidth="1" style="384" min="14371" max="14371"/>
    <col hidden="1" style="384" min="14372" max="14372"/>
    <col width="9.140625" customWidth="1" style="384" min="14373" max="14592"/>
    <col width="0.42578125" customWidth="1" style="384" min="14593" max="14593"/>
    <col hidden="1" style="384" min="14594" max="14594"/>
    <col width="1.7109375" customWidth="1" style="384" min="14595" max="14595"/>
    <col width="0.5703125" customWidth="1" style="384" min="14596" max="14596"/>
    <col width="2.42578125" customWidth="1" style="384" min="14597" max="14597"/>
    <col width="15.85546875" customWidth="1" style="384" min="14598" max="14598"/>
    <col width="12.140625" customWidth="1" style="384" min="14599" max="14599"/>
    <col hidden="1" style="384" min="14600" max="14600"/>
    <col width="6.140625" customWidth="1" style="384" min="14601" max="14601"/>
    <col width="2.28515625" customWidth="1" style="384" min="14602" max="14602"/>
    <col width="0.5703125" customWidth="1" style="384" min="14603" max="14603"/>
    <col width="3.140625" customWidth="1" style="384" min="14604" max="14604"/>
    <col width="6.140625" customWidth="1" style="384" min="14605" max="14605"/>
    <col width="2.85546875" customWidth="1" style="384" min="14606" max="14606"/>
    <col hidden="1" style="384" min="14607" max="14607"/>
    <col width="4" customWidth="1" style="384" min="14608" max="14608"/>
    <col width="6.140625" customWidth="1" style="384" min="14609" max="14609"/>
    <col width="4.42578125" customWidth="1" style="384" min="14610" max="14610"/>
    <col width="1.5703125" customWidth="1" style="384" min="14611" max="14611"/>
    <col width="5.140625" customWidth="1" style="384" min="14612" max="14612"/>
    <col width="1.7109375" customWidth="1" style="384" min="14613" max="14613"/>
    <col width="6.140625" customWidth="1" style="384" min="14614" max="14615"/>
    <col width="7.28515625" customWidth="1" style="384" min="14616" max="14616"/>
    <col width="0.5703125" customWidth="1" style="384" min="14617" max="14617"/>
    <col width="7.140625" customWidth="1" style="384" min="14618" max="14618"/>
    <col hidden="1" style="384" min="14619" max="14619"/>
    <col width="4.85546875" customWidth="1" style="384" min="14620" max="14620"/>
    <col width="6.140625" customWidth="1" style="384" min="14621" max="14622"/>
    <col width="7.140625" customWidth="1" style="384" min="14623" max="14623"/>
    <col width="3.7109375" customWidth="1" style="384" min="14624" max="14624"/>
    <col hidden="1" style="384" min="14625" max="14625"/>
    <col width="0.140625" customWidth="1" style="384" min="14626" max="14626"/>
    <col width="5.7109375" customWidth="1" style="384" min="14627" max="14627"/>
    <col hidden="1" style="384" min="14628" max="14628"/>
    <col width="9.140625" customWidth="1" style="384" min="14629" max="14848"/>
    <col width="0.42578125" customWidth="1" style="384" min="14849" max="14849"/>
    <col hidden="1" style="384" min="14850" max="14850"/>
    <col width="1.7109375" customWidth="1" style="384" min="14851" max="14851"/>
    <col width="0.5703125" customWidth="1" style="384" min="14852" max="14852"/>
    <col width="2.42578125" customWidth="1" style="384" min="14853" max="14853"/>
    <col width="15.85546875" customWidth="1" style="384" min="14854" max="14854"/>
    <col width="12.140625" customWidth="1" style="384" min="14855" max="14855"/>
    <col hidden="1" style="384" min="14856" max="14856"/>
    <col width="6.140625" customWidth="1" style="384" min="14857" max="14857"/>
    <col width="2.28515625" customWidth="1" style="384" min="14858" max="14858"/>
    <col width="0.5703125" customWidth="1" style="384" min="14859" max="14859"/>
    <col width="3.140625" customWidth="1" style="384" min="14860" max="14860"/>
    <col width="6.140625" customWidth="1" style="384" min="14861" max="14861"/>
    <col width="2.85546875" customWidth="1" style="384" min="14862" max="14862"/>
    <col hidden="1" style="384" min="14863" max="14863"/>
    <col width="4" customWidth="1" style="384" min="14864" max="14864"/>
    <col width="6.140625" customWidth="1" style="384" min="14865" max="14865"/>
    <col width="4.42578125" customWidth="1" style="384" min="14866" max="14866"/>
    <col width="1.5703125" customWidth="1" style="384" min="14867" max="14867"/>
    <col width="5.140625" customWidth="1" style="384" min="14868" max="14868"/>
    <col width="1.7109375" customWidth="1" style="384" min="14869" max="14869"/>
    <col width="6.140625" customWidth="1" style="384" min="14870" max="14871"/>
    <col width="7.28515625" customWidth="1" style="384" min="14872" max="14872"/>
    <col width="0.5703125" customWidth="1" style="384" min="14873" max="14873"/>
    <col width="7.140625" customWidth="1" style="384" min="14874" max="14874"/>
    <col hidden="1" style="384" min="14875" max="14875"/>
    <col width="4.85546875" customWidth="1" style="384" min="14876" max="14876"/>
    <col width="6.140625" customWidth="1" style="384" min="14877" max="14878"/>
    <col width="7.140625" customWidth="1" style="384" min="14879" max="14879"/>
    <col width="3.7109375" customWidth="1" style="384" min="14880" max="14880"/>
    <col hidden="1" style="384" min="14881" max="14881"/>
    <col width="0.140625" customWidth="1" style="384" min="14882" max="14882"/>
    <col width="5.7109375" customWidth="1" style="384" min="14883" max="14883"/>
    <col hidden="1" style="384" min="14884" max="14884"/>
    <col width="9.140625" customWidth="1" style="384" min="14885" max="15104"/>
    <col width="0.42578125" customWidth="1" style="384" min="15105" max="15105"/>
    <col hidden="1" style="384" min="15106" max="15106"/>
    <col width="1.7109375" customWidth="1" style="384" min="15107" max="15107"/>
    <col width="0.5703125" customWidth="1" style="384" min="15108" max="15108"/>
    <col width="2.42578125" customWidth="1" style="384" min="15109" max="15109"/>
    <col width="15.85546875" customWidth="1" style="384" min="15110" max="15110"/>
    <col width="12.140625" customWidth="1" style="384" min="15111" max="15111"/>
    <col hidden="1" style="384" min="15112" max="15112"/>
    <col width="6.140625" customWidth="1" style="384" min="15113" max="15113"/>
    <col width="2.28515625" customWidth="1" style="384" min="15114" max="15114"/>
    <col width="0.5703125" customWidth="1" style="384" min="15115" max="15115"/>
    <col width="3.140625" customWidth="1" style="384" min="15116" max="15116"/>
    <col width="6.140625" customWidth="1" style="384" min="15117" max="15117"/>
    <col width="2.85546875" customWidth="1" style="384" min="15118" max="15118"/>
    <col hidden="1" style="384" min="15119" max="15119"/>
    <col width="4" customWidth="1" style="384" min="15120" max="15120"/>
    <col width="6.140625" customWidth="1" style="384" min="15121" max="15121"/>
    <col width="4.42578125" customWidth="1" style="384" min="15122" max="15122"/>
    <col width="1.5703125" customWidth="1" style="384" min="15123" max="15123"/>
    <col width="5.140625" customWidth="1" style="384" min="15124" max="15124"/>
    <col width="1.7109375" customWidth="1" style="384" min="15125" max="15125"/>
    <col width="6.140625" customWidth="1" style="384" min="15126" max="15127"/>
    <col width="7.28515625" customWidth="1" style="384" min="15128" max="15128"/>
    <col width="0.5703125" customWidth="1" style="384" min="15129" max="15129"/>
    <col width="7.140625" customWidth="1" style="384" min="15130" max="15130"/>
    <col hidden="1" style="384" min="15131" max="15131"/>
    <col width="4.85546875" customWidth="1" style="384" min="15132" max="15132"/>
    <col width="6.140625" customWidth="1" style="384" min="15133" max="15134"/>
    <col width="7.140625" customWidth="1" style="384" min="15135" max="15135"/>
    <col width="3.7109375" customWidth="1" style="384" min="15136" max="15136"/>
    <col hidden="1" style="384" min="15137" max="15137"/>
    <col width="0.140625" customWidth="1" style="384" min="15138" max="15138"/>
    <col width="5.7109375" customWidth="1" style="384" min="15139" max="15139"/>
    <col hidden="1" style="384" min="15140" max="15140"/>
    <col width="9.140625" customWidth="1" style="384" min="15141" max="15360"/>
    <col width="0.42578125" customWidth="1" style="384" min="15361" max="15361"/>
    <col hidden="1" style="384" min="15362" max="15362"/>
    <col width="1.7109375" customWidth="1" style="384" min="15363" max="15363"/>
    <col width="0.5703125" customWidth="1" style="384" min="15364" max="15364"/>
    <col width="2.42578125" customWidth="1" style="384" min="15365" max="15365"/>
    <col width="15.85546875" customWidth="1" style="384" min="15366" max="15366"/>
    <col width="12.140625" customWidth="1" style="384" min="15367" max="15367"/>
    <col hidden="1" style="384" min="15368" max="15368"/>
    <col width="6.140625" customWidth="1" style="384" min="15369" max="15369"/>
    <col width="2.28515625" customWidth="1" style="384" min="15370" max="15370"/>
    <col width="0.5703125" customWidth="1" style="384" min="15371" max="15371"/>
    <col width="3.140625" customWidth="1" style="384" min="15372" max="15372"/>
    <col width="6.140625" customWidth="1" style="384" min="15373" max="15373"/>
    <col width="2.85546875" customWidth="1" style="384" min="15374" max="15374"/>
    <col hidden="1" style="384" min="15375" max="15375"/>
    <col width="4" customWidth="1" style="384" min="15376" max="15376"/>
    <col width="6.140625" customWidth="1" style="384" min="15377" max="15377"/>
    <col width="4.42578125" customWidth="1" style="384" min="15378" max="15378"/>
    <col width="1.5703125" customWidth="1" style="384" min="15379" max="15379"/>
    <col width="5.140625" customWidth="1" style="384" min="15380" max="15380"/>
    <col width="1.7109375" customWidth="1" style="384" min="15381" max="15381"/>
    <col width="6.140625" customWidth="1" style="384" min="15382" max="15383"/>
    <col width="7.28515625" customWidth="1" style="384" min="15384" max="15384"/>
    <col width="0.5703125" customWidth="1" style="384" min="15385" max="15385"/>
    <col width="7.140625" customWidth="1" style="384" min="15386" max="15386"/>
    <col hidden="1" style="384" min="15387" max="15387"/>
    <col width="4.85546875" customWidth="1" style="384" min="15388" max="15388"/>
    <col width="6.140625" customWidth="1" style="384" min="15389" max="15390"/>
    <col width="7.140625" customWidth="1" style="384" min="15391" max="15391"/>
    <col width="3.7109375" customWidth="1" style="384" min="15392" max="15392"/>
    <col hidden="1" style="384" min="15393" max="15393"/>
    <col width="0.140625" customWidth="1" style="384" min="15394" max="15394"/>
    <col width="5.7109375" customWidth="1" style="384" min="15395" max="15395"/>
    <col hidden="1" style="384" min="15396" max="15396"/>
    <col width="9.140625" customWidth="1" style="384" min="15397" max="15616"/>
    <col width="0.42578125" customWidth="1" style="384" min="15617" max="15617"/>
    <col hidden="1" style="384" min="15618" max="15618"/>
    <col width="1.7109375" customWidth="1" style="384" min="15619" max="15619"/>
    <col width="0.5703125" customWidth="1" style="384" min="15620" max="15620"/>
    <col width="2.42578125" customWidth="1" style="384" min="15621" max="15621"/>
    <col width="15.85546875" customWidth="1" style="384" min="15622" max="15622"/>
    <col width="12.140625" customWidth="1" style="384" min="15623" max="15623"/>
    <col hidden="1" style="384" min="15624" max="15624"/>
    <col width="6.140625" customWidth="1" style="384" min="15625" max="15625"/>
    <col width="2.28515625" customWidth="1" style="384" min="15626" max="15626"/>
    <col width="0.5703125" customWidth="1" style="384" min="15627" max="15627"/>
    <col width="3.140625" customWidth="1" style="384" min="15628" max="15628"/>
    <col width="6.140625" customWidth="1" style="384" min="15629" max="15629"/>
    <col width="2.85546875" customWidth="1" style="384" min="15630" max="15630"/>
    <col hidden="1" style="384" min="15631" max="15631"/>
    <col width="4" customWidth="1" style="384" min="15632" max="15632"/>
    <col width="6.140625" customWidth="1" style="384" min="15633" max="15633"/>
    <col width="4.42578125" customWidth="1" style="384" min="15634" max="15634"/>
    <col width="1.5703125" customWidth="1" style="384" min="15635" max="15635"/>
    <col width="5.140625" customWidth="1" style="384" min="15636" max="15636"/>
    <col width="1.7109375" customWidth="1" style="384" min="15637" max="15637"/>
    <col width="6.140625" customWidth="1" style="384" min="15638" max="15639"/>
    <col width="7.28515625" customWidth="1" style="384" min="15640" max="15640"/>
    <col width="0.5703125" customWidth="1" style="384" min="15641" max="15641"/>
    <col width="7.140625" customWidth="1" style="384" min="15642" max="15642"/>
    <col hidden="1" style="384" min="15643" max="15643"/>
    <col width="4.85546875" customWidth="1" style="384" min="15644" max="15644"/>
    <col width="6.140625" customWidth="1" style="384" min="15645" max="15646"/>
    <col width="7.140625" customWidth="1" style="384" min="15647" max="15647"/>
    <col width="3.7109375" customWidth="1" style="384" min="15648" max="15648"/>
    <col hidden="1" style="384" min="15649" max="15649"/>
    <col width="0.140625" customWidth="1" style="384" min="15650" max="15650"/>
    <col width="5.7109375" customWidth="1" style="384" min="15651" max="15651"/>
    <col hidden="1" style="384" min="15652" max="15652"/>
    <col width="9.140625" customWidth="1" style="384" min="15653" max="15872"/>
    <col width="0.42578125" customWidth="1" style="384" min="15873" max="15873"/>
    <col hidden="1" style="384" min="15874" max="15874"/>
    <col width="1.7109375" customWidth="1" style="384" min="15875" max="15875"/>
    <col width="0.5703125" customWidth="1" style="384" min="15876" max="15876"/>
    <col width="2.42578125" customWidth="1" style="384" min="15877" max="15877"/>
    <col width="15.85546875" customWidth="1" style="384" min="15878" max="15878"/>
    <col width="12.140625" customWidth="1" style="384" min="15879" max="15879"/>
    <col hidden="1" style="384" min="15880" max="15880"/>
    <col width="6.140625" customWidth="1" style="384" min="15881" max="15881"/>
    <col width="2.28515625" customWidth="1" style="384" min="15882" max="15882"/>
    <col width="0.5703125" customWidth="1" style="384" min="15883" max="15883"/>
    <col width="3.140625" customWidth="1" style="384" min="15884" max="15884"/>
    <col width="6.140625" customWidth="1" style="384" min="15885" max="15885"/>
    <col width="2.85546875" customWidth="1" style="384" min="15886" max="15886"/>
    <col hidden="1" style="384" min="15887" max="15887"/>
    <col width="4" customWidth="1" style="384" min="15888" max="15888"/>
    <col width="6.140625" customWidth="1" style="384" min="15889" max="15889"/>
    <col width="4.42578125" customWidth="1" style="384" min="15890" max="15890"/>
    <col width="1.5703125" customWidth="1" style="384" min="15891" max="15891"/>
    <col width="5.140625" customWidth="1" style="384" min="15892" max="15892"/>
    <col width="1.7109375" customWidth="1" style="384" min="15893" max="15893"/>
    <col width="6.140625" customWidth="1" style="384" min="15894" max="15895"/>
    <col width="7.28515625" customWidth="1" style="384" min="15896" max="15896"/>
    <col width="0.5703125" customWidth="1" style="384" min="15897" max="15897"/>
    <col width="7.140625" customWidth="1" style="384" min="15898" max="15898"/>
    <col hidden="1" style="384" min="15899" max="15899"/>
    <col width="4.85546875" customWidth="1" style="384" min="15900" max="15900"/>
    <col width="6.140625" customWidth="1" style="384" min="15901" max="15902"/>
    <col width="7.140625" customWidth="1" style="384" min="15903" max="15903"/>
    <col width="3.7109375" customWidth="1" style="384" min="15904" max="15904"/>
    <col hidden="1" style="384" min="15905" max="15905"/>
    <col width="0.140625" customWidth="1" style="384" min="15906" max="15906"/>
    <col width="5.7109375" customWidth="1" style="384" min="15907" max="15907"/>
    <col hidden="1" style="384" min="15908" max="15908"/>
    <col width="9.140625" customWidth="1" style="384" min="15909" max="16128"/>
    <col width="0.42578125" customWidth="1" style="384" min="16129" max="16129"/>
    <col hidden="1" style="384" min="16130" max="16130"/>
    <col width="1.7109375" customWidth="1" style="384" min="16131" max="16131"/>
    <col width="0.5703125" customWidth="1" style="384" min="16132" max="16132"/>
    <col width="2.42578125" customWidth="1" style="384" min="16133" max="16133"/>
    <col width="15.85546875" customWidth="1" style="384" min="16134" max="16134"/>
    <col width="12.140625" customWidth="1" style="384" min="16135" max="16135"/>
    <col hidden="1" style="384" min="16136" max="16136"/>
    <col width="6.140625" customWidth="1" style="384" min="16137" max="16137"/>
    <col width="2.28515625" customWidth="1" style="384" min="16138" max="16138"/>
    <col width="0.5703125" customWidth="1" style="384" min="16139" max="16139"/>
    <col width="3.140625" customWidth="1" style="384" min="16140" max="16140"/>
    <col width="6.140625" customWidth="1" style="384" min="16141" max="16141"/>
    <col width="2.85546875" customWidth="1" style="384" min="16142" max="16142"/>
    <col hidden="1" style="384" min="16143" max="16143"/>
    <col width="4" customWidth="1" style="384" min="16144" max="16144"/>
    <col width="6.140625" customWidth="1" style="384" min="16145" max="16145"/>
    <col width="4.42578125" customWidth="1" style="384" min="16146" max="16146"/>
    <col width="1.5703125" customWidth="1" style="384" min="16147" max="16147"/>
    <col width="5.140625" customWidth="1" style="384" min="16148" max="16148"/>
    <col width="1.7109375" customWidth="1" style="384" min="16149" max="16149"/>
    <col width="6.140625" customWidth="1" style="384" min="16150" max="16151"/>
    <col width="7.28515625" customWidth="1" style="384" min="16152" max="16152"/>
    <col width="0.5703125" customWidth="1" style="384" min="16153" max="16153"/>
    <col width="7.140625" customWidth="1" style="384" min="16154" max="16154"/>
    <col hidden="1" style="384" min="16155" max="16155"/>
    <col width="4.85546875" customWidth="1" style="384" min="16156" max="16156"/>
    <col width="6.140625" customWidth="1" style="384" min="16157" max="16158"/>
    <col width="7.140625" customWidth="1" style="384" min="16159" max="16159"/>
    <col width="3.7109375" customWidth="1" style="384" min="16160" max="16160"/>
    <col hidden="1" style="384" min="16161" max="16161"/>
    <col width="0.140625" customWidth="1" style="384" min="16162" max="16162"/>
    <col width="5.7109375" customWidth="1" style="384" min="16163" max="16163"/>
    <col hidden="1" style="384" min="16164" max="16164"/>
    <col width="9.140625" customWidth="1" style="384" min="16165" max="16384"/>
  </cols>
  <sheetData>
    <row r="2" ht="15.75" customHeight="1" s="335">
      <c r="E2" s="384" t="n"/>
      <c r="U2" s="361" t="inlineStr">
        <is>
          <t>SERVICIO GENERAL DE IDENTIFICACIÓN PERSONAL</t>
        </is>
      </c>
      <c r="V2" s="343" t="n"/>
      <c r="W2" s="343" t="n"/>
      <c r="X2" s="343" t="n"/>
      <c r="Y2" s="343" t="n"/>
      <c r="Z2" s="343" t="n"/>
      <c r="AA2" s="343" t="n"/>
      <c r="AB2" s="343" t="n"/>
      <c r="AC2" s="343" t="n"/>
      <c r="AD2" s="343" t="n"/>
      <c r="AE2" s="343" t="n"/>
      <c r="AF2" s="343" t="n"/>
    </row>
    <row r="3"/>
    <row r="4" ht="15" customHeight="1" s="335">
      <c r="U4" s="375" t="inlineStr">
        <is>
          <t>REPORTE AV-4</t>
        </is>
      </c>
      <c r="V4" s="343" t="n"/>
      <c r="W4" s="343" t="n"/>
      <c r="X4" s="343" t="n"/>
      <c r="Y4" s="343" t="n"/>
      <c r="Z4" s="343" t="n"/>
      <c r="AA4" s="343" t="n"/>
      <c r="AB4" s="343" t="n"/>
      <c r="AC4" s="343" t="n"/>
      <c r="AD4" s="343" t="n"/>
      <c r="AE4" s="343" t="n"/>
      <c r="AF4" s="343" t="n"/>
    </row>
    <row r="5"/>
    <row r="6" ht="15" customHeight="1" s="335">
      <c r="L6" s="352" t="inlineStr">
        <is>
          <t>Sistema:</t>
        </is>
      </c>
      <c r="M6" s="343" t="n"/>
      <c r="N6" s="343" t="n"/>
      <c r="O6" s="350" t="inlineStr">
        <is>
          <t>Administración de material valorado</t>
        </is>
      </c>
      <c r="P6" s="343" t="n"/>
      <c r="Q6" s="343" t="n"/>
      <c r="R6" s="343" t="n"/>
      <c r="S6" s="343" t="n"/>
      <c r="T6" s="343" t="n"/>
      <c r="U6" s="343" t="n"/>
      <c r="V6" s="343" t="n"/>
      <c r="W6" s="343" t="n"/>
      <c r="X6" s="343" t="n"/>
      <c r="Y6" s="343" t="n"/>
      <c r="Z6" s="343" t="n"/>
      <c r="AA6" s="343" t="n"/>
      <c r="AB6" s="343" t="n"/>
      <c r="AC6" s="343" t="n"/>
      <c r="AD6" s="343" t="n"/>
      <c r="AE6" s="343" t="n"/>
      <c r="AF6" s="343" t="n"/>
    </row>
    <row r="7" ht="15" customHeight="1" s="335">
      <c r="L7" s="352" t="inlineStr">
        <is>
          <t>Fecha:</t>
        </is>
      </c>
      <c r="M7" s="343" t="n"/>
      <c r="N7" s="343" t="n"/>
      <c r="O7" s="379" t="n">
        <v>44973.56792608796</v>
      </c>
      <c r="P7" s="343" t="n"/>
      <c r="Q7" s="343" t="n"/>
      <c r="R7" s="343" t="n"/>
      <c r="S7" s="343" t="n"/>
      <c r="T7" s="343" t="n"/>
      <c r="U7" s="343" t="n"/>
      <c r="V7" s="343" t="n"/>
      <c r="W7" s="343" t="n"/>
      <c r="X7" s="343" t="n"/>
      <c r="Y7" s="343" t="n"/>
      <c r="Z7" s="343" t="n"/>
      <c r="AA7" s="343" t="n"/>
      <c r="AB7" s="343" t="n"/>
      <c r="AC7" s="343" t="n"/>
      <c r="AD7" s="343" t="n"/>
      <c r="AE7" s="343" t="n"/>
      <c r="AF7" s="343" t="n"/>
    </row>
    <row r="8">
      <c r="L8" s="352" t="inlineStr">
        <is>
          <t>Usuario :</t>
        </is>
      </c>
      <c r="M8" s="343" t="n"/>
      <c r="N8" s="343" t="n"/>
      <c r="O8" s="350" t="inlineStr">
        <is>
          <t>JOSE DANIEL OSORIO MEDINA</t>
        </is>
      </c>
      <c r="P8" s="343" t="n"/>
      <c r="Q8" s="343" t="n"/>
      <c r="R8" s="343" t="n"/>
      <c r="S8" s="343" t="n"/>
      <c r="T8" s="343" t="n"/>
      <c r="U8" s="343" t="n"/>
      <c r="V8" s="343" t="n"/>
      <c r="W8" s="343" t="n"/>
      <c r="X8" s="343" t="n"/>
      <c r="Y8" s="343" t="n"/>
      <c r="Z8" s="343" t="n"/>
      <c r="AA8" s="343" t="n"/>
      <c r="AB8" s="343" t="n"/>
      <c r="AC8" s="343" t="n"/>
      <c r="AD8" s="343" t="n"/>
      <c r="AE8" s="343" t="n"/>
      <c r="AF8" s="343" t="n"/>
    </row>
    <row r="9">
      <c r="L9" s="343" t="n"/>
      <c r="M9" s="343" t="n"/>
      <c r="N9" s="343" t="n"/>
      <c r="O9" s="343" t="n"/>
      <c r="P9" s="343" t="n"/>
      <c r="Q9" s="343" t="n"/>
      <c r="R9" s="343" t="n"/>
      <c r="S9" s="343" t="n"/>
      <c r="T9" s="343" t="n"/>
      <c r="U9" s="343" t="n"/>
      <c r="V9" s="343" t="n"/>
      <c r="W9" s="343" t="n"/>
      <c r="X9" s="343" t="n"/>
      <c r="Y9" s="343" t="n"/>
      <c r="Z9" s="343" t="n"/>
      <c r="AA9" s="343" t="n"/>
      <c r="AB9" s="343" t="n"/>
      <c r="AC9" s="343" t="n"/>
      <c r="AD9" s="343" t="n"/>
      <c r="AE9" s="343" t="n"/>
      <c r="AF9" s="343" t="n"/>
    </row>
    <row r="11" ht="15" customHeight="1" s="335">
      <c r="D11" s="372" t="inlineStr">
        <is>
          <t>Nombre oficina: Montero</t>
        </is>
      </c>
      <c r="E11" s="373" t="n"/>
      <c r="F11" s="373" t="n"/>
      <c r="G11" s="373" t="n"/>
      <c r="H11" s="373" t="n"/>
      <c r="I11" s="373" t="n"/>
      <c r="J11" s="373" t="n"/>
      <c r="K11" s="373" t="n"/>
      <c r="L11" s="373" t="n"/>
      <c r="M11" s="373" t="n"/>
      <c r="N11" s="373" t="n"/>
      <c r="O11" s="374" t="n"/>
      <c r="P11" s="382" t="inlineStr">
        <is>
          <t>Fecha inicio: 01/02/2023  Fecha fin: 15/02/2023</t>
        </is>
      </c>
      <c r="Q11" s="373" t="n"/>
      <c r="R11" s="373" t="n"/>
      <c r="S11" s="373" t="n"/>
      <c r="T11" s="373" t="n"/>
      <c r="U11" s="373" t="n"/>
      <c r="V11" s="373" t="n"/>
      <c r="W11" s="373" t="n"/>
      <c r="X11" s="373" t="n"/>
      <c r="Y11" s="374" t="n"/>
      <c r="Z11" s="376" t="inlineStr">
        <is>
          <t>Nro Formulario.: AV4 - 37 - 471 - 160223</t>
        </is>
      </c>
      <c r="AA11" s="373" t="n"/>
      <c r="AB11" s="373" t="n"/>
      <c r="AC11" s="373" t="n"/>
      <c r="AD11" s="373" t="n"/>
      <c r="AE11" s="373" t="n"/>
      <c r="AF11" s="373" t="n"/>
      <c r="AG11" s="373" t="n"/>
      <c r="AH11" s="373" t="n"/>
      <c r="AI11" s="374" t="n"/>
    </row>
    <row r="13" ht="19.5" customHeight="1" s="335">
      <c r="B13" s="342" t="inlineStr">
        <is>
          <t>FORM. AV-4 CORRELATIVIDAD Y PRODUCCIÓN-DIARIO-IDENTIFICACIONES</t>
        </is>
      </c>
      <c r="C13" s="343" t="n"/>
      <c r="D13" s="343" t="n"/>
      <c r="E13" s="343" t="n"/>
      <c r="F13" s="343" t="n"/>
      <c r="G13" s="343" t="n"/>
      <c r="H13" s="343" t="n"/>
      <c r="I13" s="343" t="n"/>
      <c r="J13" s="343" t="n"/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  <c r="T13" s="343" t="n"/>
      <c r="U13" s="343" t="n"/>
      <c r="V13" s="343" t="n"/>
      <c r="W13" s="343" t="n"/>
      <c r="X13" s="343" t="n"/>
      <c r="Y13" s="343" t="n"/>
      <c r="Z13" s="343" t="n"/>
      <c r="AA13" s="343" t="n"/>
      <c r="AB13" s="343" t="n"/>
      <c r="AC13" s="343" t="n"/>
      <c r="AD13" s="343" t="n"/>
      <c r="AE13" s="343" t="n"/>
      <c r="AF13" s="343" t="n"/>
      <c r="AG13" s="343" t="n"/>
      <c r="AH13" s="343" t="n"/>
      <c r="AI13" s="343" t="n"/>
    </row>
    <row r="15" ht="22.5" customHeight="1" s="335">
      <c r="A15" s="383" t="n"/>
      <c r="C15" s="371" t="inlineStr">
        <is>
          <t>ENTREGA DIARIA</t>
        </is>
      </c>
      <c r="D15" s="340" t="n"/>
      <c r="E15" s="340" t="n"/>
      <c r="F15" s="340" t="n"/>
      <c r="G15" s="340" t="n"/>
      <c r="H15" s="340" t="n"/>
      <c r="I15" s="340" t="n"/>
      <c r="J15" s="340" t="n"/>
      <c r="K15" s="340" t="n"/>
      <c r="L15" s="340" t="n"/>
      <c r="M15" s="340" t="n"/>
      <c r="N15" s="340" t="n"/>
      <c r="O15" s="340" t="n"/>
      <c r="P15" s="341" t="n"/>
      <c r="Q15" s="371" t="inlineStr">
        <is>
          <t>CÉDULAS EMITIDAS</t>
        </is>
      </c>
      <c r="R15" s="340" t="n"/>
      <c r="S15" s="340" t="n"/>
      <c r="T15" s="340" t="n"/>
      <c r="U15" s="341" t="n"/>
      <c r="V15" s="371" t="inlineStr">
        <is>
          <t>CÉDULAS ANULADAS</t>
        </is>
      </c>
      <c r="W15" s="340" t="n"/>
      <c r="X15" s="341" t="n"/>
      <c r="Y15" s="371" t="inlineStr">
        <is>
          <t>TIPO</t>
        </is>
      </c>
      <c r="Z15" s="340" t="n"/>
      <c r="AA15" s="340" t="n"/>
      <c r="AB15" s="341" t="n"/>
      <c r="AC15" s="371" t="inlineStr">
        <is>
          <t>CEDULAS DEVUELTAS</t>
        </is>
      </c>
      <c r="AD15" s="340" t="n"/>
      <c r="AE15" s="341" t="n"/>
      <c r="AF15" s="356" t="inlineStr">
        <is>
          <t xml:space="preserve">Cantidad total  </t>
        </is>
      </c>
      <c r="AG15" s="340" t="n"/>
      <c r="AH15" s="340" t="n"/>
      <c r="AI15" s="341" t="n"/>
    </row>
    <row r="16" ht="15" customHeight="1" s="335">
      <c r="A16" s="383" t="n"/>
      <c r="C16" s="356" t="inlineStr">
        <is>
          <t>MESA</t>
        </is>
      </c>
      <c r="D16" s="340" t="n"/>
      <c r="E16" s="341" t="n"/>
      <c r="F16" s="356" t="inlineStr">
        <is>
          <t>OPERADOR</t>
        </is>
      </c>
      <c r="G16" s="356" t="inlineStr">
        <is>
          <t>DETALLE</t>
        </is>
      </c>
      <c r="H16" s="341" t="n"/>
      <c r="I16" s="356" t="inlineStr">
        <is>
          <t>SERIE</t>
        </is>
      </c>
      <c r="J16" s="356" t="inlineStr">
        <is>
          <t>DESDE</t>
        </is>
      </c>
      <c r="K16" s="340" t="n"/>
      <c r="L16" s="341" t="n"/>
      <c r="M16" s="356" t="inlineStr">
        <is>
          <t>HASTA</t>
        </is>
      </c>
      <c r="N16" s="356" t="inlineStr">
        <is>
          <t>CANTIDAD</t>
        </is>
      </c>
      <c r="O16" s="340" t="n"/>
      <c r="P16" s="341" t="n"/>
      <c r="Q16" s="356" t="inlineStr">
        <is>
          <t>DESDE</t>
        </is>
      </c>
      <c r="R16" s="356" t="inlineStr">
        <is>
          <t>HASTA</t>
        </is>
      </c>
      <c r="S16" s="341" t="n"/>
      <c r="T16" s="356" t="inlineStr">
        <is>
          <t>CANTIDAD</t>
        </is>
      </c>
      <c r="U16" s="341" t="n"/>
      <c r="V16" s="356" t="inlineStr">
        <is>
          <t>DESDE</t>
        </is>
      </c>
      <c r="W16" s="356" t="inlineStr">
        <is>
          <t>HASTA</t>
        </is>
      </c>
      <c r="X16" s="356" t="inlineStr">
        <is>
          <t>CANTIDAD</t>
        </is>
      </c>
      <c r="Y16" s="356" t="inlineStr">
        <is>
          <t>BAJA/ ERROR</t>
        </is>
      </c>
      <c r="Z16" s="340" t="n"/>
      <c r="AA16" s="340" t="n"/>
      <c r="AB16" s="341" t="n"/>
      <c r="AC16" s="356" t="inlineStr">
        <is>
          <t>DESDE</t>
        </is>
      </c>
      <c r="AD16" s="356" t="inlineStr">
        <is>
          <t>HASTA</t>
        </is>
      </c>
      <c r="AE16" s="356" t="inlineStr">
        <is>
          <t>CANTIDAD</t>
        </is>
      </c>
      <c r="AF16" s="356" t="inlineStr">
        <is>
          <t>asignada</t>
        </is>
      </c>
      <c r="AG16" s="340" t="n"/>
      <c r="AH16" s="340" t="n"/>
      <c r="AI16" s="341" t="n"/>
    </row>
    <row r="17" ht="15" customHeight="1" s="335">
      <c r="A17" s="383" t="n"/>
      <c r="C17" s="362" t="inlineStr">
        <is>
          <t xml:space="preserve"> Fecha movimiento: 01/02/2023</t>
        </is>
      </c>
      <c r="D17" s="340" t="n"/>
      <c r="E17" s="340" t="n"/>
      <c r="F17" s="340" t="n"/>
      <c r="G17" s="340" t="n"/>
      <c r="H17" s="341" t="n"/>
      <c r="I17" s="360" t="n"/>
      <c r="J17" s="340" t="n"/>
      <c r="K17" s="340" t="n"/>
      <c r="L17" s="340" t="n"/>
      <c r="M17" s="340" t="n"/>
      <c r="N17" s="340" t="n"/>
      <c r="O17" s="340" t="n"/>
      <c r="P17" s="340" t="n"/>
      <c r="Q17" s="340" t="n"/>
      <c r="R17" s="340" t="n"/>
      <c r="S17" s="340" t="n"/>
      <c r="T17" s="340" t="n"/>
      <c r="U17" s="340" t="n"/>
      <c r="V17" s="340" t="n"/>
      <c r="W17" s="340" t="n"/>
      <c r="X17" s="340" t="n"/>
      <c r="Y17" s="340" t="n"/>
      <c r="Z17" s="340" t="n"/>
      <c r="AA17" s="340" t="n"/>
      <c r="AB17" s="340" t="n"/>
      <c r="AC17" s="340" t="n"/>
      <c r="AD17" s="340" t="n"/>
      <c r="AE17" s="340" t="n"/>
      <c r="AF17" s="340" t="n"/>
      <c r="AG17" s="340" t="n"/>
      <c r="AH17" s="340" t="n"/>
      <c r="AI17" s="341" t="n"/>
    </row>
    <row r="18" ht="20.1" customHeight="1" s="335">
      <c r="A18" s="358" t="n"/>
      <c r="C18" s="339" t="n">
        <v>2</v>
      </c>
      <c r="D18" s="340" t="n"/>
      <c r="E18" s="341" t="n"/>
      <c r="F18" s="344" t="inlineStr">
        <is>
          <t>ANELY CACERES PECHO</t>
        </is>
      </c>
      <c r="G18" s="344" t="inlineStr">
        <is>
          <t>CEDULAS DE IDENTIDAD</t>
        </is>
      </c>
      <c r="H18" s="341" t="n"/>
      <c r="I18" s="339" t="inlineStr">
        <is>
          <t>H5-P1</t>
        </is>
      </c>
      <c r="J18" s="339" t="n">
        <v>296437</v>
      </c>
      <c r="K18" s="340" t="n"/>
      <c r="L18" s="341" t="n"/>
      <c r="M18" s="339" t="n">
        <v>296443</v>
      </c>
      <c r="N18" s="339" t="n">
        <v>7</v>
      </c>
      <c r="O18" s="340" t="n"/>
      <c r="P18" s="341" t="n"/>
      <c r="Q18" s="339" t="n">
        <v>296437</v>
      </c>
      <c r="R18" s="339" t="n">
        <v>296443</v>
      </c>
      <c r="S18" s="341" t="n"/>
      <c r="T18" s="346" t="n">
        <v>7</v>
      </c>
      <c r="U18" s="341" t="n"/>
      <c r="V18" s="339" t="n"/>
      <c r="W18" s="339" t="n"/>
      <c r="X18" s="339" t="n"/>
      <c r="Y18" s="339" t="n"/>
      <c r="Z18" s="340" t="n"/>
      <c r="AA18" s="340" t="n"/>
      <c r="AB18" s="341" t="n"/>
      <c r="AC18" s="339" t="n"/>
      <c r="AD18" s="339" t="n"/>
      <c r="AE18" s="339" t="n"/>
      <c r="AF18" s="339" t="n">
        <v>7</v>
      </c>
      <c r="AG18" s="340" t="n"/>
      <c r="AH18" s="340" t="n"/>
      <c r="AI18" s="341" t="n"/>
    </row>
    <row r="19" ht="20.1" customHeight="1" s="335">
      <c r="A19" s="358" t="n"/>
      <c r="C19" s="339" t="n">
        <v>2</v>
      </c>
      <c r="D19" s="340" t="n"/>
      <c r="E19" s="341" t="n"/>
      <c r="F19" s="344" t="inlineStr">
        <is>
          <t>ANELY CACERES PECHO</t>
        </is>
      </c>
      <c r="G19" s="344" t="inlineStr">
        <is>
          <t>CEDULAS DE IDENTIDAD</t>
        </is>
      </c>
      <c r="H19" s="341" t="n"/>
      <c r="I19" s="339" t="inlineStr">
        <is>
          <t>H5-P1</t>
        </is>
      </c>
      <c r="J19" s="339" t="n">
        <v>296444</v>
      </c>
      <c r="K19" s="340" t="n"/>
      <c r="L19" s="341" t="n"/>
      <c r="M19" s="339" t="n">
        <v>296444</v>
      </c>
      <c r="N19" s="339" t="n">
        <v>1</v>
      </c>
      <c r="O19" s="340" t="n"/>
      <c r="P19" s="341" t="n"/>
      <c r="Q19" s="339" t="n"/>
      <c r="R19" s="339" t="n"/>
      <c r="S19" s="341" t="n"/>
      <c r="T19" s="346" t="n"/>
      <c r="U19" s="341" t="n"/>
      <c r="V19" s="339" t="n">
        <v>296444</v>
      </c>
      <c r="W19" s="339" t="n">
        <v>296444</v>
      </c>
      <c r="X19" s="339" t="n">
        <v>1</v>
      </c>
      <c r="Y19" s="339" t="inlineStr">
        <is>
          <t>ERROR DE IMPRESIÓN</t>
        </is>
      </c>
      <c r="Z19" s="340" t="n"/>
      <c r="AA19" s="340" t="n"/>
      <c r="AB19" s="341" t="n"/>
      <c r="AC19" s="339" t="n"/>
      <c r="AD19" s="339" t="n"/>
      <c r="AE19" s="339" t="n"/>
      <c r="AF19" s="339" t="n">
        <v>1</v>
      </c>
      <c r="AG19" s="340" t="n"/>
      <c r="AH19" s="340" t="n"/>
      <c r="AI19" s="341" t="n"/>
    </row>
    <row r="20" ht="20.1" customHeight="1" s="335">
      <c r="A20" s="358" t="n"/>
      <c r="C20" s="339" t="n">
        <v>2</v>
      </c>
      <c r="D20" s="340" t="n"/>
      <c r="E20" s="341" t="n"/>
      <c r="F20" s="344" t="inlineStr">
        <is>
          <t>ANELY CACERES PECHO</t>
        </is>
      </c>
      <c r="G20" s="344" t="inlineStr">
        <is>
          <t>CEDULAS DE IDENTIDAD</t>
        </is>
      </c>
      <c r="H20" s="341" t="n"/>
      <c r="I20" s="339" t="inlineStr">
        <is>
          <t>H5-P1</t>
        </is>
      </c>
      <c r="J20" s="339" t="n">
        <v>296445</v>
      </c>
      <c r="K20" s="340" t="n"/>
      <c r="L20" s="341" t="n"/>
      <c r="M20" s="339" t="n">
        <v>296456</v>
      </c>
      <c r="N20" s="339" t="n">
        <v>12</v>
      </c>
      <c r="O20" s="340" t="n"/>
      <c r="P20" s="341" t="n"/>
      <c r="Q20" s="339" t="n">
        <v>296445</v>
      </c>
      <c r="R20" s="339" t="n">
        <v>296456</v>
      </c>
      <c r="S20" s="341" t="n"/>
      <c r="T20" s="346" t="n">
        <v>12</v>
      </c>
      <c r="U20" s="341" t="n"/>
      <c r="V20" s="339" t="n"/>
      <c r="W20" s="339" t="n"/>
      <c r="X20" s="339" t="n"/>
      <c r="Y20" s="339" t="n"/>
      <c r="Z20" s="340" t="n"/>
      <c r="AA20" s="340" t="n"/>
      <c r="AB20" s="341" t="n"/>
      <c r="AC20" s="339" t="n"/>
      <c r="AD20" s="339" t="n"/>
      <c r="AE20" s="339" t="n"/>
      <c r="AF20" s="339" t="n">
        <v>12</v>
      </c>
      <c r="AG20" s="340" t="n"/>
      <c r="AH20" s="340" t="n"/>
      <c r="AI20" s="341" t="n"/>
    </row>
    <row r="21" ht="20.1" customHeight="1" s="335">
      <c r="A21" s="358" t="n"/>
      <c r="C21" s="339" t="n">
        <v>2</v>
      </c>
      <c r="D21" s="340" t="n"/>
      <c r="E21" s="341" t="n"/>
      <c r="F21" s="344" t="inlineStr">
        <is>
          <t>ANELY CACERES PECHO</t>
        </is>
      </c>
      <c r="G21" s="344" t="inlineStr">
        <is>
          <t>CEDULAS DE IDENTIDAD</t>
        </is>
      </c>
      <c r="H21" s="341" t="n"/>
      <c r="I21" s="339" t="inlineStr">
        <is>
          <t>H5-P1</t>
        </is>
      </c>
      <c r="J21" s="339" t="n">
        <v>296697</v>
      </c>
      <c r="K21" s="340" t="n"/>
      <c r="L21" s="341" t="n"/>
      <c r="M21" s="339" t="n">
        <v>296705</v>
      </c>
      <c r="N21" s="339" t="n">
        <v>9</v>
      </c>
      <c r="O21" s="340" t="n"/>
      <c r="P21" s="341" t="n"/>
      <c r="Q21" s="339" t="n">
        <v>296697</v>
      </c>
      <c r="R21" s="339" t="n">
        <v>296705</v>
      </c>
      <c r="S21" s="341" t="n"/>
      <c r="T21" s="346" t="n">
        <v>9</v>
      </c>
      <c r="U21" s="341" t="n"/>
      <c r="V21" s="339" t="n"/>
      <c r="W21" s="339" t="n"/>
      <c r="X21" s="339" t="n"/>
      <c r="Y21" s="339" t="n"/>
      <c r="Z21" s="340" t="n"/>
      <c r="AA21" s="340" t="n"/>
      <c r="AB21" s="341" t="n"/>
      <c r="AC21" s="339" t="n"/>
      <c r="AD21" s="339" t="n"/>
      <c r="AE21" s="339" t="n"/>
      <c r="AF21" s="339" t="n">
        <v>9</v>
      </c>
      <c r="AG21" s="340" t="n"/>
      <c r="AH21" s="340" t="n"/>
      <c r="AI21" s="341" t="n"/>
    </row>
    <row r="22" ht="20.1" customHeight="1" s="335">
      <c r="A22" s="358" t="n"/>
      <c r="C22" s="339" t="n">
        <v>2</v>
      </c>
      <c r="D22" s="340" t="n"/>
      <c r="E22" s="341" t="n"/>
      <c r="F22" s="344" t="inlineStr">
        <is>
          <t>ANELY CACERES PECHO</t>
        </is>
      </c>
      <c r="G22" s="344" t="inlineStr">
        <is>
          <t>CEDULAS DE IDENTIDAD</t>
        </is>
      </c>
      <c r="H22" s="341" t="n"/>
      <c r="I22" s="339" t="inlineStr">
        <is>
          <t>H5-P1</t>
        </is>
      </c>
      <c r="J22" s="339" t="n">
        <v>296706</v>
      </c>
      <c r="K22" s="340" t="n"/>
      <c r="L22" s="341" t="n"/>
      <c r="M22" s="339" t="n">
        <v>296706</v>
      </c>
      <c r="N22" s="339" t="n">
        <v>1</v>
      </c>
      <c r="O22" s="340" t="n"/>
      <c r="P22" s="341" t="n"/>
      <c r="Q22" s="339" t="n"/>
      <c r="R22" s="339" t="n"/>
      <c r="S22" s="341" t="n"/>
      <c r="T22" s="346" t="n"/>
      <c r="U22" s="341" t="n"/>
      <c r="V22" s="339" t="n">
        <v>296706</v>
      </c>
      <c r="W22" s="339" t="n">
        <v>296706</v>
      </c>
      <c r="X22" s="339" t="n">
        <v>1</v>
      </c>
      <c r="Y22" s="339" t="inlineStr">
        <is>
          <t>ERROR DE IMPRESIÓN</t>
        </is>
      </c>
      <c r="Z22" s="340" t="n"/>
      <c r="AA22" s="340" t="n"/>
      <c r="AB22" s="341" t="n"/>
      <c r="AC22" s="339" t="n"/>
      <c r="AD22" s="339" t="n"/>
      <c r="AE22" s="339" t="n"/>
      <c r="AF22" s="339" t="n">
        <v>1</v>
      </c>
      <c r="AG22" s="340" t="n"/>
      <c r="AH22" s="340" t="n"/>
      <c r="AI22" s="341" t="n"/>
    </row>
    <row r="23" ht="20.1" customHeight="1" s="335">
      <c r="A23" s="358" t="n"/>
      <c r="C23" s="339" t="n">
        <v>2</v>
      </c>
      <c r="D23" s="340" t="n"/>
      <c r="E23" s="341" t="n"/>
      <c r="F23" s="344" t="inlineStr">
        <is>
          <t>ANELY CACERES PECHO</t>
        </is>
      </c>
      <c r="G23" s="344" t="inlineStr">
        <is>
          <t>CEDULAS DE IDENTIDAD</t>
        </is>
      </c>
      <c r="H23" s="341" t="n"/>
      <c r="I23" s="339" t="inlineStr">
        <is>
          <t>H5-P1</t>
        </is>
      </c>
      <c r="J23" s="339" t="n">
        <v>296707</v>
      </c>
      <c r="K23" s="340" t="n"/>
      <c r="L23" s="341" t="n"/>
      <c r="M23" s="339" t="n">
        <v>296730</v>
      </c>
      <c r="N23" s="339" t="n">
        <v>24</v>
      </c>
      <c r="O23" s="340" t="n"/>
      <c r="P23" s="341" t="n"/>
      <c r="Q23" s="339" t="n">
        <v>296707</v>
      </c>
      <c r="R23" s="339" t="n">
        <v>296730</v>
      </c>
      <c r="S23" s="341" t="n"/>
      <c r="T23" s="346" t="n">
        <v>24</v>
      </c>
      <c r="U23" s="341" t="n"/>
      <c r="V23" s="339" t="n"/>
      <c r="W23" s="339" t="n"/>
      <c r="X23" s="339" t="n"/>
      <c r="Y23" s="339" t="n"/>
      <c r="Z23" s="340" t="n"/>
      <c r="AA23" s="340" t="n"/>
      <c r="AB23" s="341" t="n"/>
      <c r="AC23" s="339" t="n"/>
      <c r="AD23" s="339" t="n"/>
      <c r="AE23" s="339" t="n"/>
      <c r="AF23" s="339" t="n">
        <v>24</v>
      </c>
      <c r="AG23" s="340" t="n"/>
      <c r="AH23" s="340" t="n"/>
      <c r="AI23" s="341" t="n"/>
    </row>
    <row r="24" ht="20.1" customHeight="1" s="335">
      <c r="A24" s="358" t="n"/>
      <c r="C24" s="339" t="n">
        <v>2</v>
      </c>
      <c r="D24" s="340" t="n"/>
      <c r="E24" s="341" t="n"/>
      <c r="F24" s="344" t="inlineStr">
        <is>
          <t>ANELY CACERES PECHO</t>
        </is>
      </c>
      <c r="G24" s="344" t="inlineStr">
        <is>
          <t>CEDULAS DE IDENTIDAD</t>
        </is>
      </c>
      <c r="H24" s="341" t="n"/>
      <c r="I24" s="339" t="inlineStr">
        <is>
          <t>H5-P1</t>
        </is>
      </c>
      <c r="J24" s="339" t="n">
        <v>296731</v>
      </c>
      <c r="K24" s="340" t="n"/>
      <c r="L24" s="341" t="n"/>
      <c r="M24" s="339" t="n">
        <v>296744</v>
      </c>
      <c r="N24" s="339" t="n">
        <v>14</v>
      </c>
      <c r="O24" s="340" t="n"/>
      <c r="P24" s="341" t="n"/>
      <c r="Q24" s="339" t="n"/>
      <c r="R24" s="339" t="n"/>
      <c r="S24" s="341" t="n"/>
      <c r="T24" s="346" t="n"/>
      <c r="U24" s="341" t="n"/>
      <c r="V24" s="339" t="n"/>
      <c r="W24" s="339" t="n"/>
      <c r="X24" s="339" t="n"/>
      <c r="Y24" s="339" t="n"/>
      <c r="Z24" s="340" t="n"/>
      <c r="AA24" s="340" t="n"/>
      <c r="AB24" s="341" t="n"/>
      <c r="AC24" s="339" t="n">
        <v>296731</v>
      </c>
      <c r="AD24" s="339" t="n">
        <v>296744</v>
      </c>
      <c r="AE24" s="339" t="n">
        <v>14</v>
      </c>
      <c r="AF24" s="339" t="n">
        <v>14</v>
      </c>
      <c r="AG24" s="340" t="n"/>
      <c r="AH24" s="340" t="n"/>
      <c r="AI24" s="341" t="n"/>
    </row>
    <row r="25" ht="20.1" customHeight="1" s="335">
      <c r="A25" s="358" t="n"/>
      <c r="C25" s="339" t="n">
        <v>2</v>
      </c>
      <c r="D25" s="340" t="n"/>
      <c r="E25" s="341" t="n"/>
      <c r="F25" s="344" t="inlineStr">
        <is>
          <t>ANELY CACERES PECHO</t>
        </is>
      </c>
      <c r="G25" s="344" t="inlineStr">
        <is>
          <t>LAMINAS PLASTICAS TIPO FUNDA -POUCHE</t>
        </is>
      </c>
      <c r="H25" s="341" t="n"/>
      <c r="I25" s="339" t="inlineStr">
        <is>
          <t>08-L3</t>
        </is>
      </c>
      <c r="J25" s="339" t="n">
        <v>2340996</v>
      </c>
      <c r="K25" s="340" t="n"/>
      <c r="L25" s="341" t="n"/>
      <c r="M25" s="339" t="n">
        <v>2341015</v>
      </c>
      <c r="N25" s="339" t="n">
        <v>20</v>
      </c>
      <c r="O25" s="340" t="n"/>
      <c r="P25" s="341" t="n"/>
      <c r="Q25" s="339" t="n">
        <v>2340996</v>
      </c>
      <c r="R25" s="339" t="n">
        <v>2341015</v>
      </c>
      <c r="S25" s="341" t="n"/>
      <c r="T25" s="346" t="n">
        <v>20</v>
      </c>
      <c r="U25" s="341" t="n"/>
      <c r="V25" s="339" t="n"/>
      <c r="W25" s="339" t="n"/>
      <c r="X25" s="339" t="n"/>
      <c r="Y25" s="339" t="n"/>
      <c r="Z25" s="340" t="n"/>
      <c r="AA25" s="340" t="n"/>
      <c r="AB25" s="341" t="n"/>
      <c r="AC25" s="339" t="n"/>
      <c r="AD25" s="339" t="n"/>
      <c r="AE25" s="339" t="n"/>
      <c r="AF25" s="339" t="n">
        <v>20</v>
      </c>
      <c r="AG25" s="340" t="n"/>
      <c r="AH25" s="340" t="n"/>
      <c r="AI25" s="341" t="n"/>
    </row>
    <row r="26" ht="20.1" customHeight="1" s="335">
      <c r="A26" s="358" t="n"/>
      <c r="C26" s="339" t="n">
        <v>2</v>
      </c>
      <c r="D26" s="340" t="n"/>
      <c r="E26" s="341" t="n"/>
      <c r="F26" s="344" t="inlineStr">
        <is>
          <t>ANELY CACERES PECHO</t>
        </is>
      </c>
      <c r="G26" s="344" t="inlineStr">
        <is>
          <t>LAMINAS PLASTICAS TIPO FUNDA -POUCHE</t>
        </is>
      </c>
      <c r="H26" s="341" t="n"/>
      <c r="I26" s="339" t="inlineStr">
        <is>
          <t>08-L3</t>
        </is>
      </c>
      <c r="J26" s="339" t="n">
        <v>2341256</v>
      </c>
      <c r="K26" s="340" t="n"/>
      <c r="L26" s="341" t="n"/>
      <c r="M26" s="339" t="n">
        <v>2341287</v>
      </c>
      <c r="N26" s="339" t="n">
        <v>32</v>
      </c>
      <c r="O26" s="340" t="n"/>
      <c r="P26" s="341" t="n"/>
      <c r="Q26" s="339" t="n">
        <v>2341256</v>
      </c>
      <c r="R26" s="339" t="n">
        <v>2341287</v>
      </c>
      <c r="S26" s="341" t="n"/>
      <c r="T26" s="346" t="n">
        <v>32</v>
      </c>
      <c r="U26" s="341" t="n"/>
      <c r="V26" s="339" t="n"/>
      <c r="W26" s="339" t="n"/>
      <c r="X26" s="339" t="n"/>
      <c r="Y26" s="339" t="n"/>
      <c r="Z26" s="340" t="n"/>
      <c r="AA26" s="340" t="n"/>
      <c r="AB26" s="341" t="n"/>
      <c r="AC26" s="339" t="n"/>
      <c r="AD26" s="339" t="n"/>
      <c r="AE26" s="339" t="n"/>
      <c r="AF26" s="339" t="n">
        <v>32</v>
      </c>
      <c r="AG26" s="340" t="n"/>
      <c r="AH26" s="340" t="n"/>
      <c r="AI26" s="341" t="n"/>
    </row>
    <row r="27" ht="20.1" customHeight="1" s="335">
      <c r="A27" s="358" t="n"/>
      <c r="C27" s="339" t="n">
        <v>2</v>
      </c>
      <c r="D27" s="340" t="n"/>
      <c r="E27" s="341" t="n"/>
      <c r="F27" s="344" t="inlineStr">
        <is>
          <t>ANELY CACERES PECHO</t>
        </is>
      </c>
      <c r="G27" s="344" t="inlineStr">
        <is>
          <t>LAMINAS PLASTICAS TIPO FUNDA -POUCHE</t>
        </is>
      </c>
      <c r="H27" s="341" t="n"/>
      <c r="I27" s="339" t="inlineStr">
        <is>
          <t>08-L3</t>
        </is>
      </c>
      <c r="J27" s="339" t="n">
        <v>2341288</v>
      </c>
      <c r="K27" s="340" t="n"/>
      <c r="L27" s="341" t="n"/>
      <c r="M27" s="339" t="n">
        <v>2341303</v>
      </c>
      <c r="N27" s="339" t="n">
        <v>16</v>
      </c>
      <c r="O27" s="340" t="n"/>
      <c r="P27" s="341" t="n"/>
      <c r="Q27" s="339" t="n"/>
      <c r="R27" s="339" t="n"/>
      <c r="S27" s="341" t="n"/>
      <c r="T27" s="346" t="n"/>
      <c r="U27" s="341" t="n"/>
      <c r="V27" s="339" t="n"/>
      <c r="W27" s="339" t="n"/>
      <c r="X27" s="339" t="n"/>
      <c r="Y27" s="339" t="n"/>
      <c r="Z27" s="340" t="n"/>
      <c r="AA27" s="340" t="n"/>
      <c r="AB27" s="341" t="n"/>
      <c r="AC27" s="339" t="n">
        <v>2341288</v>
      </c>
      <c r="AD27" s="339" t="n">
        <v>2341303</v>
      </c>
      <c r="AE27" s="339" t="n">
        <v>16</v>
      </c>
      <c r="AF27" s="339" t="n">
        <v>16</v>
      </c>
      <c r="AG27" s="340" t="n"/>
      <c r="AH27" s="340" t="n"/>
      <c r="AI27" s="341" t="n"/>
    </row>
    <row r="28" ht="20.1" customHeight="1" s="335">
      <c r="A28" s="358" t="n"/>
      <c r="C28" s="339" t="n"/>
      <c r="D28" s="340" t="n"/>
      <c r="E28" s="341" t="n"/>
      <c r="F28" s="344" t="n"/>
      <c r="G28" s="344" t="n"/>
      <c r="H28" s="341" t="n"/>
      <c r="I28" s="339" t="n"/>
      <c r="J28" s="339" t="n"/>
      <c r="K28" s="340" t="n"/>
      <c r="L28" s="341" t="n"/>
      <c r="M28" s="339" t="n"/>
      <c r="N28" s="339" t="n"/>
      <c r="O28" s="340" t="n"/>
      <c r="P28" s="341" t="n"/>
      <c r="Q28" s="339" t="n"/>
      <c r="R28" s="339" t="n"/>
      <c r="S28" s="341" t="n"/>
      <c r="T28" s="346" t="n"/>
      <c r="U28" s="341" t="n"/>
      <c r="V28" s="339" t="n"/>
      <c r="W28" s="339" t="n"/>
      <c r="X28" s="339" t="n"/>
      <c r="Y28" s="339" t="n"/>
      <c r="Z28" s="340" t="n"/>
      <c r="AA28" s="340" t="n"/>
      <c r="AB28" s="341" t="n"/>
      <c r="AC28" s="339" t="n"/>
      <c r="AD28" s="339" t="n"/>
      <c r="AE28" s="339" t="n"/>
      <c r="AF28" s="345">
        <f>SUM(T18:U27)*17/2</f>
        <v/>
      </c>
      <c r="AG28" s="340" t="n"/>
      <c r="AH28" s="340" t="n"/>
      <c r="AI28" s="341" t="n"/>
    </row>
    <row r="29" ht="20.1" customHeight="1" s="335">
      <c r="A29" s="358" t="n"/>
      <c r="C29" s="339" t="n">
        <v>7</v>
      </c>
      <c r="D29" s="340" t="n"/>
      <c r="E29" s="341" t="n"/>
      <c r="F29" s="344" t="inlineStr">
        <is>
          <t>BOLIVIA MAR PALMERO TILILA</t>
        </is>
      </c>
      <c r="G29" s="344" t="inlineStr">
        <is>
          <t>CEDULAS DE IDENTIDAD</t>
        </is>
      </c>
      <c r="H29" s="341" t="n"/>
      <c r="I29" s="339" t="inlineStr">
        <is>
          <t>H5-P1</t>
        </is>
      </c>
      <c r="J29" s="339" t="n">
        <v>296606</v>
      </c>
      <c r="K29" s="340" t="n"/>
      <c r="L29" s="341" t="n"/>
      <c r="M29" s="339" t="n">
        <v>296616</v>
      </c>
      <c r="N29" s="339" t="n">
        <v>11</v>
      </c>
      <c r="O29" s="340" t="n"/>
      <c r="P29" s="341" t="n"/>
      <c r="Q29" s="339" t="n">
        <v>296606</v>
      </c>
      <c r="R29" s="339" t="n">
        <v>296616</v>
      </c>
      <c r="S29" s="341" t="n"/>
      <c r="T29" s="346" t="n">
        <v>11</v>
      </c>
      <c r="U29" s="341" t="n"/>
      <c r="V29" s="339" t="n"/>
      <c r="W29" s="339" t="n"/>
      <c r="X29" s="339" t="n"/>
      <c r="Y29" s="339" t="n"/>
      <c r="Z29" s="340" t="n"/>
      <c r="AA29" s="340" t="n"/>
      <c r="AB29" s="341" t="n"/>
      <c r="AC29" s="339" t="n"/>
      <c r="AD29" s="339" t="n"/>
      <c r="AE29" s="339" t="n"/>
      <c r="AF29" s="339" t="n">
        <v>11</v>
      </c>
      <c r="AG29" s="340" t="n"/>
      <c r="AH29" s="340" t="n"/>
      <c r="AI29" s="341" t="n"/>
    </row>
    <row r="30" ht="20.1" customHeight="1" s="335">
      <c r="A30" s="358" t="n"/>
      <c r="C30" s="339" t="n">
        <v>7</v>
      </c>
      <c r="D30" s="340" t="n"/>
      <c r="E30" s="341" t="n"/>
      <c r="F30" s="344" t="inlineStr">
        <is>
          <t>BOLIVIA MAR PALMERO TILILA</t>
        </is>
      </c>
      <c r="G30" s="344" t="inlineStr">
        <is>
          <t>CEDULAS DE IDENTIDAD</t>
        </is>
      </c>
      <c r="H30" s="341" t="n"/>
      <c r="I30" s="339" t="inlineStr">
        <is>
          <t>H5-P1</t>
        </is>
      </c>
      <c r="J30" s="339" t="n">
        <v>296793</v>
      </c>
      <c r="K30" s="340" t="n"/>
      <c r="L30" s="341" t="n"/>
      <c r="M30" s="339" t="n">
        <v>296829</v>
      </c>
      <c r="N30" s="339" t="n">
        <v>37</v>
      </c>
      <c r="O30" s="340" t="n"/>
      <c r="P30" s="341" t="n"/>
      <c r="Q30" s="339" t="n">
        <v>296793</v>
      </c>
      <c r="R30" s="339" t="n">
        <v>296829</v>
      </c>
      <c r="S30" s="341" t="n"/>
      <c r="T30" s="346" t="n">
        <v>37</v>
      </c>
      <c r="U30" s="341" t="n"/>
      <c r="V30" s="339" t="n"/>
      <c r="W30" s="339" t="n"/>
      <c r="X30" s="339" t="n"/>
      <c r="Y30" s="339" t="n"/>
      <c r="Z30" s="340" t="n"/>
      <c r="AA30" s="340" t="n"/>
      <c r="AB30" s="341" t="n"/>
      <c r="AC30" s="339" t="n"/>
      <c r="AD30" s="339" t="n"/>
      <c r="AE30" s="339" t="n"/>
      <c r="AF30" s="339" t="n">
        <v>37</v>
      </c>
      <c r="AG30" s="340" t="n"/>
      <c r="AH30" s="340" t="n"/>
      <c r="AI30" s="341" t="n"/>
    </row>
    <row r="31" ht="20.1" customHeight="1" s="335">
      <c r="A31" s="358" t="n"/>
      <c r="C31" s="339" t="n">
        <v>7</v>
      </c>
      <c r="D31" s="340" t="n"/>
      <c r="E31" s="341" t="n"/>
      <c r="F31" s="344" t="inlineStr">
        <is>
          <t>BOLIVIA MAR PALMERO TILILA</t>
        </is>
      </c>
      <c r="G31" s="344" t="inlineStr">
        <is>
          <t>CEDULAS DE IDENTIDAD</t>
        </is>
      </c>
      <c r="H31" s="341" t="n"/>
      <c r="I31" s="339" t="inlineStr">
        <is>
          <t>H5-P1</t>
        </is>
      </c>
      <c r="J31" s="339" t="n">
        <v>296830</v>
      </c>
      <c r="K31" s="340" t="n"/>
      <c r="L31" s="341" t="n"/>
      <c r="M31" s="339" t="n">
        <v>296830</v>
      </c>
      <c r="N31" s="339" t="n">
        <v>1</v>
      </c>
      <c r="O31" s="340" t="n"/>
      <c r="P31" s="341" t="n"/>
      <c r="Q31" s="339" t="n"/>
      <c r="R31" s="339" t="n"/>
      <c r="S31" s="341" t="n"/>
      <c r="T31" s="346" t="n"/>
      <c r="U31" s="341" t="n"/>
      <c r="V31" s="339" t="n">
        <v>296830</v>
      </c>
      <c r="W31" s="339" t="n">
        <v>296830</v>
      </c>
      <c r="X31" s="339" t="n">
        <v>1</v>
      </c>
      <c r="Y31" s="339" t="inlineStr">
        <is>
          <t>ERROR HUMANO</t>
        </is>
      </c>
      <c r="Z31" s="340" t="n"/>
      <c r="AA31" s="340" t="n"/>
      <c r="AB31" s="341" t="n"/>
      <c r="AC31" s="339" t="n"/>
      <c r="AD31" s="339" t="n"/>
      <c r="AE31" s="339" t="n"/>
      <c r="AF31" s="339" t="n">
        <v>1</v>
      </c>
      <c r="AG31" s="340" t="n"/>
      <c r="AH31" s="340" t="n"/>
      <c r="AI31" s="341" t="n"/>
    </row>
    <row r="32" ht="20.1" customHeight="1" s="335">
      <c r="A32" s="358" t="n"/>
      <c r="C32" s="339" t="n">
        <v>7</v>
      </c>
      <c r="D32" s="340" t="n"/>
      <c r="E32" s="341" t="n"/>
      <c r="F32" s="344" t="inlineStr">
        <is>
          <t>BOLIVIA MAR PALMERO TILILA</t>
        </is>
      </c>
      <c r="G32" s="344" t="inlineStr">
        <is>
          <t>CEDULAS DE IDENTIDAD</t>
        </is>
      </c>
      <c r="H32" s="341" t="n"/>
      <c r="I32" s="339" t="inlineStr">
        <is>
          <t>H5-P1</t>
        </is>
      </c>
      <c r="J32" s="339" t="n">
        <v>296831</v>
      </c>
      <c r="K32" s="340" t="n"/>
      <c r="L32" s="341" t="n"/>
      <c r="M32" s="339" t="n">
        <v>296836</v>
      </c>
      <c r="N32" s="339" t="n">
        <v>6</v>
      </c>
      <c r="O32" s="340" t="n"/>
      <c r="P32" s="341" t="n"/>
      <c r="Q32" s="339" t="n">
        <v>296831</v>
      </c>
      <c r="R32" s="339" t="n">
        <v>296836</v>
      </c>
      <c r="S32" s="341" t="n"/>
      <c r="T32" s="346" t="n">
        <v>6</v>
      </c>
      <c r="U32" s="341" t="n"/>
      <c r="V32" s="339" t="n"/>
      <c r="W32" s="339" t="n"/>
      <c r="X32" s="339" t="n"/>
      <c r="Y32" s="339" t="n"/>
      <c r="Z32" s="340" t="n"/>
      <c r="AA32" s="340" t="n"/>
      <c r="AB32" s="341" t="n"/>
      <c r="AC32" s="339" t="n"/>
      <c r="AD32" s="339" t="n"/>
      <c r="AE32" s="339" t="n"/>
      <c r="AF32" s="339" t="n">
        <v>6</v>
      </c>
      <c r="AG32" s="340" t="n"/>
      <c r="AH32" s="340" t="n"/>
      <c r="AI32" s="341" t="n"/>
    </row>
    <row r="33" ht="20.1" customHeight="1" s="335">
      <c r="A33" s="358" t="n"/>
      <c r="C33" s="339" t="n">
        <v>7</v>
      </c>
      <c r="D33" s="340" t="n"/>
      <c r="E33" s="341" t="n"/>
      <c r="F33" s="344" t="inlineStr">
        <is>
          <t>BOLIVIA MAR PALMERO TILILA</t>
        </is>
      </c>
      <c r="G33" s="344" t="inlineStr">
        <is>
          <t>CEDULAS DE IDENTIDAD</t>
        </is>
      </c>
      <c r="H33" s="341" t="n"/>
      <c r="I33" s="339" t="inlineStr">
        <is>
          <t>H5-P1</t>
        </is>
      </c>
      <c r="J33" s="339" t="n">
        <v>296837</v>
      </c>
      <c r="K33" s="340" t="n"/>
      <c r="L33" s="341" t="n"/>
      <c r="M33" s="339" t="n">
        <v>296852</v>
      </c>
      <c r="N33" s="339" t="n">
        <v>16</v>
      </c>
      <c r="O33" s="340" t="n"/>
      <c r="P33" s="341" t="n"/>
      <c r="Q33" s="339" t="n"/>
      <c r="R33" s="339" t="n"/>
      <c r="S33" s="341" t="n"/>
      <c r="T33" s="346" t="n"/>
      <c r="U33" s="341" t="n"/>
      <c r="V33" s="339" t="n"/>
      <c r="W33" s="339" t="n"/>
      <c r="X33" s="339" t="n"/>
      <c r="Y33" s="339" t="n"/>
      <c r="Z33" s="340" t="n"/>
      <c r="AA33" s="340" t="n"/>
      <c r="AB33" s="341" t="n"/>
      <c r="AC33" s="339" t="n">
        <v>296837</v>
      </c>
      <c r="AD33" s="339" t="n">
        <v>296852</v>
      </c>
      <c r="AE33" s="339" t="n">
        <v>16</v>
      </c>
      <c r="AF33" s="339" t="n">
        <v>16</v>
      </c>
      <c r="AG33" s="340" t="n"/>
      <c r="AH33" s="340" t="n"/>
      <c r="AI33" s="341" t="n"/>
    </row>
    <row r="34" ht="20.1" customHeight="1" s="335">
      <c r="A34" s="358" t="n"/>
      <c r="C34" s="339" t="n">
        <v>7</v>
      </c>
      <c r="D34" s="340" t="n"/>
      <c r="E34" s="341" t="n"/>
      <c r="F34" s="344" t="inlineStr">
        <is>
          <t>BOLIVIA MAR PALMERO TILILA</t>
        </is>
      </c>
      <c r="G34" s="344" t="inlineStr">
        <is>
          <t>LAMINAS PLASTICAS TIPO FUNDA -POUCHE</t>
        </is>
      </c>
      <c r="H34" s="341" t="n"/>
      <c r="I34" s="339" t="inlineStr">
        <is>
          <t>08-L3</t>
        </is>
      </c>
      <c r="J34" s="339" t="n">
        <v>2341165</v>
      </c>
      <c r="K34" s="340" t="n"/>
      <c r="L34" s="341" t="n"/>
      <c r="M34" s="339" t="n">
        <v>2341175</v>
      </c>
      <c r="N34" s="339" t="n">
        <v>11</v>
      </c>
      <c r="O34" s="340" t="n"/>
      <c r="P34" s="341" t="n"/>
      <c r="Q34" s="339" t="n">
        <v>2341165</v>
      </c>
      <c r="R34" s="339" t="n">
        <v>2341175</v>
      </c>
      <c r="S34" s="341" t="n"/>
      <c r="T34" s="346" t="n">
        <v>11</v>
      </c>
      <c r="U34" s="341" t="n"/>
      <c r="V34" s="339" t="n"/>
      <c r="W34" s="339" t="n"/>
      <c r="X34" s="339" t="n"/>
      <c r="Y34" s="339" t="n"/>
      <c r="Z34" s="340" t="n"/>
      <c r="AA34" s="340" t="n"/>
      <c r="AB34" s="341" t="n"/>
      <c r="AC34" s="339" t="n"/>
      <c r="AD34" s="339" t="n"/>
      <c r="AE34" s="339" t="n"/>
      <c r="AF34" s="339" t="n">
        <v>11</v>
      </c>
      <c r="AG34" s="340" t="n"/>
      <c r="AH34" s="340" t="n"/>
      <c r="AI34" s="341" t="n"/>
    </row>
    <row r="35" ht="20.1" customHeight="1" s="335">
      <c r="A35" s="358" t="n"/>
      <c r="C35" s="339" t="n">
        <v>7</v>
      </c>
      <c r="D35" s="340" t="n"/>
      <c r="E35" s="341" t="n"/>
      <c r="F35" s="344" t="inlineStr">
        <is>
          <t>BOLIVIA MAR PALMERO TILILA</t>
        </is>
      </c>
      <c r="G35" s="344" t="inlineStr">
        <is>
          <t>LAMINAS PLASTICAS TIPO FUNDA -POUCHE</t>
        </is>
      </c>
      <c r="H35" s="341" t="n"/>
      <c r="I35" s="339" t="inlineStr">
        <is>
          <t>08-L3</t>
        </is>
      </c>
      <c r="J35" s="339" t="n">
        <v>2341352</v>
      </c>
      <c r="K35" s="340" t="n"/>
      <c r="L35" s="341" t="n"/>
      <c r="M35" s="339" t="n">
        <v>2341394</v>
      </c>
      <c r="N35" s="339" t="n">
        <v>43</v>
      </c>
      <c r="O35" s="340" t="n"/>
      <c r="P35" s="341" t="n"/>
      <c r="Q35" s="339" t="n">
        <v>2341352</v>
      </c>
      <c r="R35" s="339" t="n">
        <v>2341394</v>
      </c>
      <c r="S35" s="341" t="n"/>
      <c r="T35" s="346" t="n">
        <v>43</v>
      </c>
      <c r="U35" s="341" t="n"/>
      <c r="V35" s="339" t="n"/>
      <c r="W35" s="339" t="n"/>
      <c r="X35" s="339" t="n"/>
      <c r="Y35" s="339" t="n"/>
      <c r="Z35" s="340" t="n"/>
      <c r="AA35" s="340" t="n"/>
      <c r="AB35" s="341" t="n"/>
      <c r="AC35" s="339" t="n"/>
      <c r="AD35" s="339" t="n"/>
      <c r="AE35" s="339" t="n"/>
      <c r="AF35" s="339" t="n">
        <v>43</v>
      </c>
      <c r="AG35" s="340" t="n"/>
      <c r="AH35" s="340" t="n"/>
      <c r="AI35" s="341" t="n"/>
    </row>
    <row r="36" ht="20.1" customHeight="1" s="335">
      <c r="A36" s="358" t="n"/>
      <c r="C36" s="339" t="n">
        <v>7</v>
      </c>
      <c r="D36" s="340" t="n"/>
      <c r="E36" s="341" t="n"/>
      <c r="F36" s="344" t="inlineStr">
        <is>
          <t>BOLIVIA MAR PALMERO TILILA</t>
        </is>
      </c>
      <c r="G36" s="344" t="inlineStr">
        <is>
          <t>LAMINAS PLASTICAS TIPO FUNDA -POUCHE</t>
        </is>
      </c>
      <c r="H36" s="341" t="n"/>
      <c r="I36" s="339" t="inlineStr">
        <is>
          <t>08-L3</t>
        </is>
      </c>
      <c r="J36" s="339" t="n">
        <v>2341395</v>
      </c>
      <c r="K36" s="340" t="n"/>
      <c r="L36" s="341" t="n"/>
      <c r="M36" s="339" t="n">
        <v>2341411</v>
      </c>
      <c r="N36" s="339" t="n">
        <v>17</v>
      </c>
      <c r="O36" s="340" t="n"/>
      <c r="P36" s="341" t="n"/>
      <c r="Q36" s="339" t="n"/>
      <c r="R36" s="339" t="n"/>
      <c r="S36" s="341" t="n"/>
      <c r="T36" s="346" t="n"/>
      <c r="U36" s="341" t="n"/>
      <c r="V36" s="339" t="n"/>
      <c r="W36" s="339" t="n"/>
      <c r="X36" s="339" t="n"/>
      <c r="Y36" s="339" t="n"/>
      <c r="Z36" s="340" t="n"/>
      <c r="AA36" s="340" t="n"/>
      <c r="AB36" s="341" t="n"/>
      <c r="AC36" s="339" t="n">
        <v>2341395</v>
      </c>
      <c r="AD36" s="339" t="n">
        <v>2341411</v>
      </c>
      <c r="AE36" s="339" t="n">
        <v>17</v>
      </c>
      <c r="AF36" s="339" t="n">
        <v>17</v>
      </c>
      <c r="AG36" s="340" t="n"/>
      <c r="AH36" s="340" t="n"/>
      <c r="AI36" s="341" t="n"/>
    </row>
    <row r="37" ht="20.1" customHeight="1" s="335">
      <c r="A37" s="358" t="n"/>
      <c r="C37" s="339" t="n"/>
      <c r="D37" s="340" t="n"/>
      <c r="E37" s="341" t="n"/>
      <c r="F37" s="344" t="n"/>
      <c r="G37" s="344" t="n"/>
      <c r="H37" s="341" t="n"/>
      <c r="I37" s="339" t="n"/>
      <c r="J37" s="339" t="n"/>
      <c r="K37" s="340" t="n"/>
      <c r="L37" s="341" t="n"/>
      <c r="M37" s="339" t="n"/>
      <c r="N37" s="339" t="n"/>
      <c r="O37" s="340" t="n"/>
      <c r="P37" s="341" t="n"/>
      <c r="Q37" s="339" t="n"/>
      <c r="R37" s="339" t="n"/>
      <c r="S37" s="341" t="n"/>
      <c r="T37" s="346" t="n"/>
      <c r="U37" s="341" t="n"/>
      <c r="V37" s="339" t="n"/>
      <c r="W37" s="339" t="n"/>
      <c r="X37" s="339" t="n"/>
      <c r="Y37" s="339" t="n"/>
      <c r="Z37" s="340" t="n"/>
      <c r="AA37" s="340" t="n"/>
      <c r="AB37" s="341" t="n"/>
      <c r="AC37" s="339" t="n"/>
      <c r="AD37" s="339" t="n"/>
      <c r="AE37" s="339" t="n"/>
      <c r="AF37" s="345">
        <f>SUM(T29:U36)*17/2</f>
        <v/>
      </c>
      <c r="AG37" s="340" t="n"/>
      <c r="AH37" s="340" t="n"/>
      <c r="AI37" s="341" t="n"/>
    </row>
    <row r="38" ht="20.1" customHeight="1" s="335">
      <c r="A38" s="358" t="n"/>
      <c r="C38" s="339" t="n">
        <v>3</v>
      </c>
      <c r="D38" s="340" t="n"/>
      <c r="E38" s="341" t="n"/>
      <c r="F38" s="344" t="inlineStr">
        <is>
          <t>IVAR LIMBERT FLORES AYAVIRI</t>
        </is>
      </c>
      <c r="G38" s="344" t="inlineStr">
        <is>
          <t>CEDULAS DE IDENTIDAD</t>
        </is>
      </c>
      <c r="H38" s="341" t="n"/>
      <c r="I38" s="339" t="inlineStr">
        <is>
          <t>H5-P1</t>
        </is>
      </c>
      <c r="J38" s="339" t="n">
        <v>296492</v>
      </c>
      <c r="K38" s="340" t="n"/>
      <c r="L38" s="341" t="n"/>
      <c r="M38" s="339" t="n">
        <v>296516</v>
      </c>
      <c r="N38" s="339" t="n">
        <v>25</v>
      </c>
      <c r="O38" s="340" t="n"/>
      <c r="P38" s="341" t="n"/>
      <c r="Q38" s="339" t="n">
        <v>296492</v>
      </c>
      <c r="R38" s="339" t="n">
        <v>296516</v>
      </c>
      <c r="S38" s="341" t="n"/>
      <c r="T38" s="346" t="n">
        <v>25</v>
      </c>
      <c r="U38" s="341" t="n"/>
      <c r="V38" s="339" t="n"/>
      <c r="W38" s="339" t="n"/>
      <c r="X38" s="339" t="n"/>
      <c r="Y38" s="339" t="n"/>
      <c r="Z38" s="340" t="n"/>
      <c r="AA38" s="340" t="n"/>
      <c r="AB38" s="341" t="n"/>
      <c r="AC38" s="339" t="n"/>
      <c r="AD38" s="339" t="n"/>
      <c r="AE38" s="339" t="n"/>
      <c r="AF38" s="339" t="n">
        <v>25</v>
      </c>
      <c r="AG38" s="340" t="n"/>
      <c r="AH38" s="340" t="n"/>
      <c r="AI38" s="341" t="n"/>
    </row>
    <row r="39" ht="20.1" customHeight="1" s="335">
      <c r="A39" s="358" t="n"/>
      <c r="C39" s="339" t="n">
        <v>3</v>
      </c>
      <c r="D39" s="340" t="n"/>
      <c r="E39" s="341" t="n"/>
      <c r="F39" s="344" t="inlineStr">
        <is>
          <t>IVAR LIMBERT FLORES AYAVIRI</t>
        </is>
      </c>
      <c r="G39" s="344" t="inlineStr">
        <is>
          <t>CEDULAS DE IDENTIDAD</t>
        </is>
      </c>
      <c r="H39" s="341" t="n"/>
      <c r="I39" s="339" t="inlineStr">
        <is>
          <t>H5-P1</t>
        </is>
      </c>
      <c r="J39" s="339" t="n">
        <v>296625</v>
      </c>
      <c r="K39" s="340" t="n"/>
      <c r="L39" s="341" t="n"/>
      <c r="M39" s="339" t="n">
        <v>296636</v>
      </c>
      <c r="N39" s="339" t="n">
        <v>12</v>
      </c>
      <c r="O39" s="340" t="n"/>
      <c r="P39" s="341" t="n"/>
      <c r="Q39" s="339" t="n">
        <v>296625</v>
      </c>
      <c r="R39" s="339" t="n">
        <v>296636</v>
      </c>
      <c r="S39" s="341" t="n"/>
      <c r="T39" s="346" t="n">
        <v>12</v>
      </c>
      <c r="U39" s="341" t="n"/>
      <c r="V39" s="339" t="n"/>
      <c r="W39" s="339" t="n"/>
      <c r="X39" s="339" t="n"/>
      <c r="Y39" s="339" t="n"/>
      <c r="Z39" s="340" t="n"/>
      <c r="AA39" s="340" t="n"/>
      <c r="AB39" s="341" t="n"/>
      <c r="AC39" s="339" t="n"/>
      <c r="AD39" s="339" t="n"/>
      <c r="AE39" s="339" t="n"/>
      <c r="AF39" s="339" t="n">
        <v>12</v>
      </c>
      <c r="AG39" s="340" t="n"/>
      <c r="AH39" s="340" t="n"/>
      <c r="AI39" s="341" t="n"/>
    </row>
    <row r="40" ht="20.1" customHeight="1" s="335">
      <c r="A40" s="358" t="n"/>
      <c r="C40" s="339" t="n">
        <v>3</v>
      </c>
      <c r="D40" s="340" t="n"/>
      <c r="E40" s="341" t="n"/>
      <c r="F40" s="344" t="inlineStr">
        <is>
          <t>IVAR LIMBERT FLORES AYAVIRI</t>
        </is>
      </c>
      <c r="G40" s="344" t="inlineStr">
        <is>
          <t>LAMINAS PLASTICAS TIPO FUNDA -POUCHE</t>
        </is>
      </c>
      <c r="H40" s="341" t="n"/>
      <c r="I40" s="339" t="inlineStr">
        <is>
          <t>08-L3</t>
        </is>
      </c>
      <c r="J40" s="339" t="n">
        <v>2341051</v>
      </c>
      <c r="K40" s="340" t="n"/>
      <c r="L40" s="341" t="n"/>
      <c r="M40" s="339" t="n">
        <v>2341075</v>
      </c>
      <c r="N40" s="339" t="n">
        <v>25</v>
      </c>
      <c r="O40" s="340" t="n"/>
      <c r="P40" s="341" t="n"/>
      <c r="Q40" s="339" t="n">
        <v>2341051</v>
      </c>
      <c r="R40" s="339" t="n">
        <v>2341075</v>
      </c>
      <c r="S40" s="341" t="n"/>
      <c r="T40" s="346" t="n">
        <v>25</v>
      </c>
      <c r="U40" s="341" t="n"/>
      <c r="V40" s="339" t="n"/>
      <c r="W40" s="339" t="n"/>
      <c r="X40" s="339" t="n"/>
      <c r="Y40" s="339" t="n"/>
      <c r="Z40" s="340" t="n"/>
      <c r="AA40" s="340" t="n"/>
      <c r="AB40" s="341" t="n"/>
      <c r="AC40" s="339" t="n"/>
      <c r="AD40" s="339" t="n"/>
      <c r="AE40" s="339" t="n"/>
      <c r="AF40" s="339" t="n">
        <v>25</v>
      </c>
      <c r="AG40" s="340" t="n"/>
      <c r="AH40" s="340" t="n"/>
      <c r="AI40" s="341" t="n"/>
    </row>
    <row r="41" ht="20.1" customHeight="1" s="335">
      <c r="A41" s="358" t="n"/>
      <c r="C41" s="339" t="n">
        <v>3</v>
      </c>
      <c r="D41" s="340" t="n"/>
      <c r="E41" s="341" t="n"/>
      <c r="F41" s="344" t="inlineStr">
        <is>
          <t>IVAR LIMBERT FLORES AYAVIRI</t>
        </is>
      </c>
      <c r="G41" s="344" t="inlineStr">
        <is>
          <t>LAMINAS PLASTICAS TIPO FUNDA -POUCHE</t>
        </is>
      </c>
      <c r="H41" s="341" t="n"/>
      <c r="I41" s="339" t="inlineStr">
        <is>
          <t>08-L3</t>
        </is>
      </c>
      <c r="J41" s="339" t="n">
        <v>2341184</v>
      </c>
      <c r="K41" s="340" t="n"/>
      <c r="L41" s="341" t="n"/>
      <c r="M41" s="339" t="n">
        <v>2341195</v>
      </c>
      <c r="N41" s="339" t="n">
        <v>12</v>
      </c>
      <c r="O41" s="340" t="n"/>
      <c r="P41" s="341" t="n"/>
      <c r="Q41" s="339" t="n">
        <v>2341184</v>
      </c>
      <c r="R41" s="339" t="n">
        <v>2341195</v>
      </c>
      <c r="S41" s="341" t="n"/>
      <c r="T41" s="346" t="n">
        <v>12</v>
      </c>
      <c r="U41" s="341" t="n"/>
      <c r="V41" s="339" t="n"/>
      <c r="W41" s="339" t="n"/>
      <c r="X41" s="339" t="n"/>
      <c r="Y41" s="339" t="n"/>
      <c r="Z41" s="340" t="n"/>
      <c r="AA41" s="340" t="n"/>
      <c r="AB41" s="341" t="n"/>
      <c r="AC41" s="339" t="n"/>
      <c r="AD41" s="339" t="n"/>
      <c r="AE41" s="339" t="n"/>
      <c r="AF41" s="339" t="n">
        <v>12</v>
      </c>
      <c r="AG41" s="340" t="n"/>
      <c r="AH41" s="340" t="n"/>
      <c r="AI41" s="341" t="n"/>
    </row>
    <row r="42" ht="20.1" customHeight="1" s="335">
      <c r="A42" s="358" t="n"/>
      <c r="C42" s="339" t="n"/>
      <c r="D42" s="340" t="n"/>
      <c r="E42" s="341" t="n"/>
      <c r="F42" s="344" t="n"/>
      <c r="G42" s="344" t="n"/>
      <c r="H42" s="341" t="n"/>
      <c r="I42" s="339" t="n"/>
      <c r="J42" s="339" t="n"/>
      <c r="K42" s="340" t="n"/>
      <c r="L42" s="341" t="n"/>
      <c r="M42" s="339" t="n"/>
      <c r="N42" s="339" t="n"/>
      <c r="O42" s="340" t="n"/>
      <c r="P42" s="341" t="n"/>
      <c r="Q42" s="339" t="n"/>
      <c r="R42" s="339" t="n"/>
      <c r="S42" s="341" t="n"/>
      <c r="T42" s="346" t="n"/>
      <c r="U42" s="341" t="n"/>
      <c r="V42" s="339" t="n"/>
      <c r="W42" s="339" t="n"/>
      <c r="X42" s="339" t="n"/>
      <c r="Y42" s="339" t="n"/>
      <c r="Z42" s="340" t="n"/>
      <c r="AA42" s="340" t="n"/>
      <c r="AB42" s="341" t="n"/>
      <c r="AC42" s="339" t="n"/>
      <c r="AD42" s="339" t="n"/>
      <c r="AE42" s="339" t="n"/>
      <c r="AF42" s="345">
        <f>SUM(T38:U41)*17/2</f>
        <v/>
      </c>
      <c r="AG42" s="340" t="n"/>
      <c r="AH42" s="340" t="n"/>
      <c r="AI42" s="341" t="n"/>
    </row>
    <row r="43" ht="20.1" customHeight="1" s="335">
      <c r="A43" s="358" t="n"/>
      <c r="C43" s="339" t="n">
        <v>4</v>
      </c>
      <c r="D43" s="340" t="n"/>
      <c r="E43" s="341" t="n"/>
      <c r="F43" s="344" t="inlineStr">
        <is>
          <t>VERONICA MEDRANO ARIAS</t>
        </is>
      </c>
      <c r="G43" s="344" t="inlineStr">
        <is>
          <t>CEDULAS DE IDENTIDAD</t>
        </is>
      </c>
      <c r="H43" s="341" t="n"/>
      <c r="I43" s="339" t="inlineStr">
        <is>
          <t>H5-P1</t>
        </is>
      </c>
      <c r="J43" s="339" t="n">
        <v>296560</v>
      </c>
      <c r="K43" s="340" t="n"/>
      <c r="L43" s="341" t="n"/>
      <c r="M43" s="339" t="n">
        <v>296576</v>
      </c>
      <c r="N43" s="339" t="n">
        <v>17</v>
      </c>
      <c r="O43" s="340" t="n"/>
      <c r="P43" s="341" t="n"/>
      <c r="Q43" s="339" t="n">
        <v>296560</v>
      </c>
      <c r="R43" s="339" t="n">
        <v>296576</v>
      </c>
      <c r="S43" s="341" t="n"/>
      <c r="T43" s="346" t="n">
        <v>17</v>
      </c>
      <c r="U43" s="341" t="n"/>
      <c r="V43" s="339" t="n"/>
      <c r="W43" s="339" t="n"/>
      <c r="X43" s="339" t="n"/>
      <c r="Y43" s="339" t="n"/>
      <c r="Z43" s="340" t="n"/>
      <c r="AA43" s="340" t="n"/>
      <c r="AB43" s="341" t="n"/>
      <c r="AC43" s="339" t="n"/>
      <c r="AD43" s="339" t="n"/>
      <c r="AE43" s="339" t="n"/>
      <c r="AF43" s="339" t="n">
        <v>17</v>
      </c>
      <c r="AG43" s="340" t="n"/>
      <c r="AH43" s="340" t="n"/>
      <c r="AI43" s="341" t="n"/>
    </row>
    <row r="44" ht="20.1" customHeight="1" s="335">
      <c r="A44" s="358" t="n"/>
      <c r="C44" s="339" t="n">
        <v>4</v>
      </c>
      <c r="D44" s="340" t="n"/>
      <c r="E44" s="341" t="n"/>
      <c r="F44" s="344" t="inlineStr">
        <is>
          <t>VERONICA MEDRANO ARIAS</t>
        </is>
      </c>
      <c r="G44" s="344" t="inlineStr">
        <is>
          <t>CEDULAS DE IDENTIDAD</t>
        </is>
      </c>
      <c r="H44" s="341" t="n"/>
      <c r="I44" s="339" t="inlineStr">
        <is>
          <t>H5-P1</t>
        </is>
      </c>
      <c r="J44" s="339" t="n">
        <v>296745</v>
      </c>
      <c r="K44" s="340" t="n"/>
      <c r="L44" s="341" t="n"/>
      <c r="M44" s="339" t="n">
        <v>296773</v>
      </c>
      <c r="N44" s="339" t="n">
        <v>29</v>
      </c>
      <c r="O44" s="340" t="n"/>
      <c r="P44" s="341" t="n"/>
      <c r="Q44" s="339" t="n">
        <v>296745</v>
      </c>
      <c r="R44" s="339" t="n">
        <v>296773</v>
      </c>
      <c r="S44" s="341" t="n"/>
      <c r="T44" s="346" t="n">
        <v>29</v>
      </c>
      <c r="U44" s="341" t="n"/>
      <c r="V44" s="339" t="n"/>
      <c r="W44" s="339" t="n"/>
      <c r="X44" s="339" t="n"/>
      <c r="Y44" s="339" t="n"/>
      <c r="Z44" s="340" t="n"/>
      <c r="AA44" s="340" t="n"/>
      <c r="AB44" s="341" t="n"/>
      <c r="AC44" s="339" t="n"/>
      <c r="AD44" s="339" t="n"/>
      <c r="AE44" s="339" t="n"/>
      <c r="AF44" s="339" t="n">
        <v>29</v>
      </c>
      <c r="AG44" s="340" t="n"/>
      <c r="AH44" s="340" t="n"/>
      <c r="AI44" s="341" t="n"/>
    </row>
    <row r="45" ht="20.1" customHeight="1" s="335">
      <c r="A45" s="358" t="n"/>
      <c r="C45" s="339" t="n">
        <v>4</v>
      </c>
      <c r="D45" s="340" t="n"/>
      <c r="E45" s="341" t="n"/>
      <c r="F45" s="344" t="inlineStr">
        <is>
          <t>VERONICA MEDRANO ARIAS</t>
        </is>
      </c>
      <c r="G45" s="344" t="inlineStr">
        <is>
          <t>CEDULAS DE IDENTIDAD</t>
        </is>
      </c>
      <c r="H45" s="341" t="n"/>
      <c r="I45" s="339" t="inlineStr">
        <is>
          <t>H5-P1</t>
        </is>
      </c>
      <c r="J45" s="339" t="n">
        <v>296774</v>
      </c>
      <c r="K45" s="340" t="n"/>
      <c r="L45" s="341" t="n"/>
      <c r="M45" s="339" t="n">
        <v>296792</v>
      </c>
      <c r="N45" s="339" t="n">
        <v>19</v>
      </c>
      <c r="O45" s="340" t="n"/>
      <c r="P45" s="341" t="n"/>
      <c r="Q45" s="339" t="n"/>
      <c r="R45" s="339" t="n"/>
      <c r="S45" s="341" t="n"/>
      <c r="T45" s="346" t="n"/>
      <c r="U45" s="341" t="n"/>
      <c r="V45" s="339" t="n"/>
      <c r="W45" s="339" t="n"/>
      <c r="X45" s="339" t="n"/>
      <c r="Y45" s="339" t="n"/>
      <c r="Z45" s="340" t="n"/>
      <c r="AA45" s="340" t="n"/>
      <c r="AB45" s="341" t="n"/>
      <c r="AC45" s="339" t="n">
        <v>296774</v>
      </c>
      <c r="AD45" s="339" t="n">
        <v>296792</v>
      </c>
      <c r="AE45" s="339" t="n">
        <v>19</v>
      </c>
      <c r="AF45" s="339" t="n">
        <v>19</v>
      </c>
      <c r="AG45" s="340" t="n"/>
      <c r="AH45" s="340" t="n"/>
      <c r="AI45" s="341" t="n"/>
    </row>
    <row r="46" ht="20.1" customHeight="1" s="335">
      <c r="A46" s="358" t="n"/>
      <c r="C46" s="339" t="n">
        <v>4</v>
      </c>
      <c r="D46" s="340" t="n"/>
      <c r="E46" s="341" t="n"/>
      <c r="F46" s="344" t="inlineStr">
        <is>
          <t>VERONICA MEDRANO ARIAS</t>
        </is>
      </c>
      <c r="G46" s="344" t="inlineStr">
        <is>
          <t>LAMINAS PLASTICAS TIPO FUNDA -POUCHE</t>
        </is>
      </c>
      <c r="H46" s="341" t="n"/>
      <c r="I46" s="339" t="inlineStr">
        <is>
          <t>08-L3</t>
        </is>
      </c>
      <c r="J46" s="339" t="n">
        <v>2341119</v>
      </c>
      <c r="K46" s="340" t="n"/>
      <c r="L46" s="341" t="n"/>
      <c r="M46" s="339" t="n">
        <v>2341135</v>
      </c>
      <c r="N46" s="339" t="n">
        <v>17</v>
      </c>
      <c r="O46" s="340" t="n"/>
      <c r="P46" s="341" t="n"/>
      <c r="Q46" s="339" t="n">
        <v>2341119</v>
      </c>
      <c r="R46" s="339" t="n">
        <v>2341135</v>
      </c>
      <c r="S46" s="341" t="n"/>
      <c r="T46" s="346" t="n">
        <v>17</v>
      </c>
      <c r="U46" s="341" t="n"/>
      <c r="V46" s="339" t="n"/>
      <c r="W46" s="339" t="n"/>
      <c r="X46" s="339" t="n"/>
      <c r="Y46" s="339" t="n"/>
      <c r="Z46" s="340" t="n"/>
      <c r="AA46" s="340" t="n"/>
      <c r="AB46" s="341" t="n"/>
      <c r="AC46" s="339" t="n"/>
      <c r="AD46" s="339" t="n"/>
      <c r="AE46" s="339" t="n"/>
      <c r="AF46" s="339" t="n">
        <v>17</v>
      </c>
      <c r="AG46" s="340" t="n"/>
      <c r="AH46" s="340" t="n"/>
      <c r="AI46" s="341" t="n"/>
    </row>
    <row r="47" ht="20.1" customHeight="1" s="335">
      <c r="A47" s="358" t="n"/>
      <c r="C47" s="339" t="n">
        <v>4</v>
      </c>
      <c r="D47" s="340" t="n"/>
      <c r="E47" s="341" t="n"/>
      <c r="F47" s="344" t="inlineStr">
        <is>
          <t>VERONICA MEDRANO ARIAS</t>
        </is>
      </c>
      <c r="G47" s="344" t="inlineStr">
        <is>
          <t>LAMINAS PLASTICAS TIPO FUNDA -POUCHE</t>
        </is>
      </c>
      <c r="H47" s="341" t="n"/>
      <c r="I47" s="339" t="inlineStr">
        <is>
          <t>08-L3</t>
        </is>
      </c>
      <c r="J47" s="339" t="n">
        <v>2341304</v>
      </c>
      <c r="K47" s="340" t="n"/>
      <c r="L47" s="341" t="n"/>
      <c r="M47" s="339" t="n">
        <v>2341332</v>
      </c>
      <c r="N47" s="339" t="n">
        <v>29</v>
      </c>
      <c r="O47" s="340" t="n"/>
      <c r="P47" s="341" t="n"/>
      <c r="Q47" s="339" t="n">
        <v>2341304</v>
      </c>
      <c r="R47" s="339" t="n">
        <v>2341332</v>
      </c>
      <c r="S47" s="341" t="n"/>
      <c r="T47" s="346" t="n">
        <v>29</v>
      </c>
      <c r="U47" s="341" t="n"/>
      <c r="V47" s="339" t="n"/>
      <c r="W47" s="339" t="n"/>
      <c r="X47" s="339" t="n"/>
      <c r="Y47" s="339" t="n"/>
      <c r="Z47" s="340" t="n"/>
      <c r="AA47" s="340" t="n"/>
      <c r="AB47" s="341" t="n"/>
      <c r="AC47" s="339" t="n"/>
      <c r="AD47" s="339" t="n"/>
      <c r="AE47" s="339" t="n"/>
      <c r="AF47" s="339" t="n">
        <v>29</v>
      </c>
      <c r="AG47" s="340" t="n"/>
      <c r="AH47" s="340" t="n"/>
      <c r="AI47" s="341" t="n"/>
    </row>
    <row r="48" ht="20.1" customHeight="1" s="335">
      <c r="A48" s="358" t="n"/>
      <c r="C48" s="339" t="n">
        <v>4</v>
      </c>
      <c r="D48" s="340" t="n"/>
      <c r="E48" s="341" t="n"/>
      <c r="F48" s="344" t="inlineStr">
        <is>
          <t>VERONICA MEDRANO ARIAS</t>
        </is>
      </c>
      <c r="G48" s="344" t="inlineStr">
        <is>
          <t>LAMINAS PLASTICAS TIPO FUNDA -POUCHE</t>
        </is>
      </c>
      <c r="H48" s="341" t="n"/>
      <c r="I48" s="339" t="inlineStr">
        <is>
          <t>08-L3</t>
        </is>
      </c>
      <c r="J48" s="339" t="n">
        <v>2341333</v>
      </c>
      <c r="K48" s="340" t="n"/>
      <c r="L48" s="341" t="n"/>
      <c r="M48" s="339" t="n">
        <v>2341351</v>
      </c>
      <c r="N48" s="339" t="n">
        <v>19</v>
      </c>
      <c r="O48" s="340" t="n"/>
      <c r="P48" s="341" t="n"/>
      <c r="Q48" s="339" t="n"/>
      <c r="R48" s="339" t="n"/>
      <c r="S48" s="341" t="n"/>
      <c r="T48" s="346" t="n"/>
      <c r="U48" s="341" t="n"/>
      <c r="V48" s="339" t="n"/>
      <c r="W48" s="339" t="n"/>
      <c r="X48" s="339" t="n"/>
      <c r="Y48" s="339" t="n"/>
      <c r="Z48" s="340" t="n"/>
      <c r="AA48" s="340" t="n"/>
      <c r="AB48" s="341" t="n"/>
      <c r="AC48" s="339" t="n">
        <v>2341333</v>
      </c>
      <c r="AD48" s="339" t="n">
        <v>2341351</v>
      </c>
      <c r="AE48" s="339" t="n">
        <v>19</v>
      </c>
      <c r="AF48" s="339" t="n">
        <v>19</v>
      </c>
      <c r="AG48" s="340" t="n"/>
      <c r="AH48" s="340" t="n"/>
      <c r="AI48" s="341" t="n"/>
    </row>
    <row r="49" ht="20.1" customHeight="1" s="335">
      <c r="A49" s="358" t="n"/>
      <c r="C49" s="339" t="n"/>
      <c r="D49" s="340" t="n"/>
      <c r="E49" s="341" t="n"/>
      <c r="F49" s="344" t="n"/>
      <c r="G49" s="344" t="n"/>
      <c r="H49" s="341" t="n"/>
      <c r="I49" s="339" t="n"/>
      <c r="J49" s="339" t="n"/>
      <c r="K49" s="340" t="n"/>
      <c r="L49" s="341" t="n"/>
      <c r="M49" s="339" t="n"/>
      <c r="N49" s="339" t="n"/>
      <c r="O49" s="340" t="n"/>
      <c r="P49" s="341" t="n"/>
      <c r="Q49" s="339" t="n"/>
      <c r="R49" s="339" t="n"/>
      <c r="S49" s="341" t="n"/>
      <c r="T49" s="346" t="n"/>
      <c r="U49" s="341" t="n"/>
      <c r="V49" s="339" t="n"/>
      <c r="W49" s="339" t="n"/>
      <c r="X49" s="339" t="n"/>
      <c r="Y49" s="339" t="n"/>
      <c r="Z49" s="340" t="n"/>
      <c r="AA49" s="340" t="n"/>
      <c r="AB49" s="341" t="n"/>
      <c r="AC49" s="339" t="n"/>
      <c r="AD49" s="339" t="n"/>
      <c r="AE49" s="339" t="n"/>
      <c r="AF49" s="345">
        <f>SUM(T43:U48)*17/2</f>
        <v/>
      </c>
      <c r="AG49" s="340" t="n"/>
      <c r="AH49" s="340" t="n"/>
      <c r="AI49" s="341" t="n"/>
    </row>
    <row r="50" ht="20.1" customHeight="1" s="335">
      <c r="A50" s="358" t="n"/>
      <c r="C50" s="339" t="n">
        <v>1</v>
      </c>
      <c r="D50" s="340" t="n"/>
      <c r="E50" s="341" t="n"/>
      <c r="F50" s="344" t="inlineStr">
        <is>
          <t>YANINE MARISEL FRANCO OVANDO</t>
        </is>
      </c>
      <c r="G50" s="344" t="inlineStr">
        <is>
          <t>CEDULAS DE IDENTIDAD</t>
        </is>
      </c>
      <c r="H50" s="341" t="n"/>
      <c r="I50" s="339" t="inlineStr">
        <is>
          <t>H5-P1</t>
        </is>
      </c>
      <c r="J50" s="339" t="n">
        <v>296378</v>
      </c>
      <c r="K50" s="340" t="n"/>
      <c r="L50" s="341" t="n"/>
      <c r="M50" s="339" t="n">
        <v>296396</v>
      </c>
      <c r="N50" s="339" t="n">
        <v>19</v>
      </c>
      <c r="O50" s="340" t="n"/>
      <c r="P50" s="341" t="n"/>
      <c r="Q50" s="339" t="n">
        <v>296378</v>
      </c>
      <c r="R50" s="339" t="n">
        <v>296396</v>
      </c>
      <c r="S50" s="341" t="n"/>
      <c r="T50" s="346" t="n">
        <v>19</v>
      </c>
      <c r="U50" s="341" t="n"/>
      <c r="V50" s="339" t="n"/>
      <c r="W50" s="339" t="n"/>
      <c r="X50" s="339" t="n"/>
      <c r="Y50" s="339" t="n"/>
      <c r="Z50" s="340" t="n"/>
      <c r="AA50" s="340" t="n"/>
      <c r="AB50" s="341" t="n"/>
      <c r="AC50" s="339" t="n"/>
      <c r="AD50" s="339" t="n"/>
      <c r="AE50" s="339" t="n"/>
      <c r="AF50" s="339" t="n">
        <v>19</v>
      </c>
      <c r="AG50" s="340" t="n"/>
      <c r="AH50" s="340" t="n"/>
      <c r="AI50" s="341" t="n"/>
    </row>
    <row r="51" ht="20.1" customHeight="1" s="335">
      <c r="A51" s="358" t="n"/>
      <c r="C51" s="339" t="n">
        <v>1</v>
      </c>
      <c r="D51" s="340" t="n"/>
      <c r="E51" s="341" t="n"/>
      <c r="F51" s="344" t="inlineStr">
        <is>
          <t>YANINE MARISEL FRANCO OVANDO</t>
        </is>
      </c>
      <c r="G51" s="344" t="inlineStr">
        <is>
          <t>CEDULAS DE IDENTIDAD</t>
        </is>
      </c>
      <c r="H51" s="341" t="n"/>
      <c r="I51" s="339" t="inlineStr">
        <is>
          <t>H5-P1</t>
        </is>
      </c>
      <c r="J51" s="339" t="n">
        <v>296637</v>
      </c>
      <c r="K51" s="340" t="n"/>
      <c r="L51" s="341" t="n"/>
      <c r="M51" s="339" t="n">
        <v>296670</v>
      </c>
      <c r="N51" s="339" t="n">
        <v>34</v>
      </c>
      <c r="O51" s="340" t="n"/>
      <c r="P51" s="341" t="n"/>
      <c r="Q51" s="339" t="n">
        <v>296637</v>
      </c>
      <c r="R51" s="339" t="n">
        <v>296670</v>
      </c>
      <c r="S51" s="341" t="n"/>
      <c r="T51" s="346" t="n">
        <v>34</v>
      </c>
      <c r="U51" s="341" t="n"/>
      <c r="V51" s="339" t="n"/>
      <c r="W51" s="339" t="n"/>
      <c r="X51" s="339" t="n"/>
      <c r="Y51" s="339" t="n"/>
      <c r="Z51" s="340" t="n"/>
      <c r="AA51" s="340" t="n"/>
      <c r="AB51" s="341" t="n"/>
      <c r="AC51" s="339" t="n"/>
      <c r="AD51" s="339" t="n"/>
      <c r="AE51" s="339" t="n"/>
      <c r="AF51" s="339" t="n">
        <v>34</v>
      </c>
      <c r="AG51" s="340" t="n"/>
      <c r="AH51" s="340" t="n"/>
      <c r="AI51" s="341" t="n"/>
    </row>
    <row r="52" ht="20.1" customHeight="1" s="335">
      <c r="A52" s="358" t="n"/>
      <c r="C52" s="339" t="n">
        <v>1</v>
      </c>
      <c r="D52" s="340" t="n"/>
      <c r="E52" s="341" t="n"/>
      <c r="F52" s="344" t="inlineStr">
        <is>
          <t>YANINE MARISEL FRANCO OVANDO</t>
        </is>
      </c>
      <c r="G52" s="344" t="inlineStr">
        <is>
          <t>CEDULAS DE IDENTIDAD</t>
        </is>
      </c>
      <c r="H52" s="341" t="n"/>
      <c r="I52" s="339" t="inlineStr">
        <is>
          <t>H5-P1</t>
        </is>
      </c>
      <c r="J52" s="339" t="n">
        <v>296671</v>
      </c>
      <c r="K52" s="340" t="n"/>
      <c r="L52" s="341" t="n"/>
      <c r="M52" s="339" t="n">
        <v>296696</v>
      </c>
      <c r="N52" s="339" t="n">
        <v>26</v>
      </c>
      <c r="O52" s="340" t="n"/>
      <c r="P52" s="341" t="n"/>
      <c r="Q52" s="339" t="n"/>
      <c r="R52" s="339" t="n"/>
      <c r="S52" s="341" t="n"/>
      <c r="T52" s="346" t="n"/>
      <c r="U52" s="341" t="n"/>
      <c r="V52" s="339" t="n"/>
      <c r="W52" s="339" t="n"/>
      <c r="X52" s="339" t="n"/>
      <c r="Y52" s="339" t="n"/>
      <c r="Z52" s="340" t="n"/>
      <c r="AA52" s="340" t="n"/>
      <c r="AB52" s="341" t="n"/>
      <c r="AC52" s="339" t="n">
        <v>296671</v>
      </c>
      <c r="AD52" s="339" t="n">
        <v>296696</v>
      </c>
      <c r="AE52" s="339" t="n">
        <v>26</v>
      </c>
      <c r="AF52" s="339" t="n">
        <v>26</v>
      </c>
      <c r="AG52" s="340" t="n"/>
      <c r="AH52" s="340" t="n"/>
      <c r="AI52" s="341" t="n"/>
    </row>
    <row r="53" ht="20.1" customHeight="1" s="335">
      <c r="A53" s="358" t="n"/>
      <c r="C53" s="339" t="n">
        <v>1</v>
      </c>
      <c r="D53" s="340" t="n"/>
      <c r="E53" s="341" t="n"/>
      <c r="F53" s="344" t="inlineStr">
        <is>
          <t>YANINE MARISEL FRANCO OVANDO</t>
        </is>
      </c>
      <c r="G53" s="344" t="inlineStr">
        <is>
          <t>LAMINAS PLASTICAS TIPO FUNDA -POUCHE</t>
        </is>
      </c>
      <c r="H53" s="341" t="n"/>
      <c r="I53" s="339" t="inlineStr">
        <is>
          <t>08-L3</t>
        </is>
      </c>
      <c r="J53" s="339" t="n">
        <v>2340937</v>
      </c>
      <c r="K53" s="340" t="n"/>
      <c r="L53" s="341" t="n"/>
      <c r="M53" s="339" t="n">
        <v>2340955</v>
      </c>
      <c r="N53" s="339" t="n">
        <v>19</v>
      </c>
      <c r="O53" s="340" t="n"/>
      <c r="P53" s="341" t="n"/>
      <c r="Q53" s="339" t="n">
        <v>2340937</v>
      </c>
      <c r="R53" s="339" t="n">
        <v>2340955</v>
      </c>
      <c r="S53" s="341" t="n"/>
      <c r="T53" s="346" t="n">
        <v>19</v>
      </c>
      <c r="U53" s="341" t="n"/>
      <c r="V53" s="339" t="n"/>
      <c r="W53" s="339" t="n"/>
      <c r="X53" s="339" t="n"/>
      <c r="Y53" s="339" t="n"/>
      <c r="Z53" s="340" t="n"/>
      <c r="AA53" s="340" t="n"/>
      <c r="AB53" s="341" t="n"/>
      <c r="AC53" s="339" t="n"/>
      <c r="AD53" s="339" t="n"/>
      <c r="AE53" s="339" t="n"/>
      <c r="AF53" s="339" t="n">
        <v>19</v>
      </c>
      <c r="AG53" s="340" t="n"/>
      <c r="AH53" s="340" t="n"/>
      <c r="AI53" s="341" t="n"/>
    </row>
    <row r="54" ht="20.1" customHeight="1" s="335">
      <c r="A54" s="358" t="n"/>
      <c r="C54" s="339" t="n">
        <v>1</v>
      </c>
      <c r="D54" s="340" t="n"/>
      <c r="E54" s="341" t="n"/>
      <c r="F54" s="344" t="inlineStr">
        <is>
          <t>YANINE MARISEL FRANCO OVANDO</t>
        </is>
      </c>
      <c r="G54" s="344" t="inlineStr">
        <is>
          <t>LAMINAS PLASTICAS TIPO FUNDA -POUCHE</t>
        </is>
      </c>
      <c r="H54" s="341" t="n"/>
      <c r="I54" s="339" t="inlineStr">
        <is>
          <t>08-L3</t>
        </is>
      </c>
      <c r="J54" s="339" t="n">
        <v>2341196</v>
      </c>
      <c r="K54" s="340" t="n"/>
      <c r="L54" s="341" t="n"/>
      <c r="M54" s="339" t="n">
        <v>2341229</v>
      </c>
      <c r="N54" s="339" t="n">
        <v>34</v>
      </c>
      <c r="O54" s="340" t="n"/>
      <c r="P54" s="341" t="n"/>
      <c r="Q54" s="339" t="n">
        <v>2341196</v>
      </c>
      <c r="R54" s="339" t="n">
        <v>2341229</v>
      </c>
      <c r="S54" s="341" t="n"/>
      <c r="T54" s="346" t="n">
        <v>34</v>
      </c>
      <c r="U54" s="341" t="n"/>
      <c r="V54" s="339" t="n"/>
      <c r="W54" s="339" t="n"/>
      <c r="X54" s="339" t="n"/>
      <c r="Y54" s="339" t="n"/>
      <c r="Z54" s="340" t="n"/>
      <c r="AA54" s="340" t="n"/>
      <c r="AB54" s="341" t="n"/>
      <c r="AC54" s="339" t="n"/>
      <c r="AD54" s="339" t="n"/>
      <c r="AE54" s="339" t="n"/>
      <c r="AF54" s="339" t="n">
        <v>34</v>
      </c>
      <c r="AG54" s="340" t="n"/>
      <c r="AH54" s="340" t="n"/>
      <c r="AI54" s="341" t="n"/>
    </row>
    <row r="55" ht="20.1" customHeight="1" s="335">
      <c r="A55" s="358" t="n"/>
      <c r="C55" s="339" t="n">
        <v>1</v>
      </c>
      <c r="D55" s="340" t="n"/>
      <c r="E55" s="341" t="n"/>
      <c r="F55" s="344" t="inlineStr">
        <is>
          <t>YANINE MARISEL FRANCO OVANDO</t>
        </is>
      </c>
      <c r="G55" s="344" t="inlineStr">
        <is>
          <t>LAMINAS PLASTICAS TIPO FUNDA -POUCHE</t>
        </is>
      </c>
      <c r="H55" s="341" t="n"/>
      <c r="I55" s="339" t="inlineStr">
        <is>
          <t>08-L3</t>
        </is>
      </c>
      <c r="J55" s="339" t="n">
        <v>2341230</v>
      </c>
      <c r="K55" s="340" t="n"/>
      <c r="L55" s="341" t="n"/>
      <c r="M55" s="339" t="n">
        <v>2341255</v>
      </c>
      <c r="N55" s="339" t="n">
        <v>26</v>
      </c>
      <c r="O55" s="340" t="n"/>
      <c r="P55" s="341" t="n"/>
      <c r="Q55" s="339" t="n"/>
      <c r="R55" s="339" t="n"/>
      <c r="S55" s="341" t="n"/>
      <c r="T55" s="346" t="n"/>
      <c r="U55" s="341" t="n"/>
      <c r="V55" s="339" t="n"/>
      <c r="W55" s="339" t="n"/>
      <c r="X55" s="339" t="n"/>
      <c r="Y55" s="339" t="n"/>
      <c r="Z55" s="340" t="n"/>
      <c r="AA55" s="340" t="n"/>
      <c r="AB55" s="341" t="n"/>
      <c r="AC55" s="339" t="n">
        <v>2341230</v>
      </c>
      <c r="AD55" s="339" t="n">
        <v>2341255</v>
      </c>
      <c r="AE55" s="339" t="n">
        <v>26</v>
      </c>
      <c r="AF55" s="339" t="n">
        <v>26</v>
      </c>
      <c r="AG55" s="340" t="n"/>
      <c r="AH55" s="340" t="n"/>
      <c r="AI55" s="341" t="n"/>
    </row>
    <row r="56" ht="20.1" customHeight="1" s="335">
      <c r="A56" s="359" t="n"/>
      <c r="C56" s="339" t="n"/>
      <c r="D56" s="340" t="n"/>
      <c r="E56" s="341" t="n"/>
      <c r="F56" s="344" t="n"/>
      <c r="G56" s="344" t="n"/>
      <c r="H56" s="341" t="n"/>
      <c r="I56" s="339" t="n"/>
      <c r="J56" s="339" t="n"/>
      <c r="K56" s="340" t="n"/>
      <c r="L56" s="341" t="n"/>
      <c r="M56" s="339" t="n"/>
      <c r="N56" s="339" t="n"/>
      <c r="O56" s="340" t="n"/>
      <c r="P56" s="341" t="n"/>
      <c r="Q56" s="339" t="n"/>
      <c r="R56" s="339" t="n"/>
      <c r="S56" s="341" t="n"/>
      <c r="T56" s="346" t="n"/>
      <c r="U56" s="341" t="n"/>
      <c r="V56" s="339" t="n"/>
      <c r="W56" s="339" t="n"/>
      <c r="X56" s="339" t="n"/>
      <c r="Y56" s="339" t="n"/>
      <c r="Z56" s="340" t="n"/>
      <c r="AA56" s="340" t="n"/>
      <c r="AB56" s="341" t="n"/>
      <c r="AC56" s="339" t="n"/>
      <c r="AD56" s="339" t="n"/>
      <c r="AE56" s="339" t="n"/>
      <c r="AF56" s="345">
        <f>SUM(T50:U55)*17/2</f>
        <v/>
      </c>
      <c r="AG56" s="340" t="n"/>
      <c r="AH56" s="340" t="n"/>
      <c r="AI56" s="341" t="n"/>
    </row>
    <row r="57" ht="15" customHeight="1" s="335">
      <c r="A57" s="383" t="n"/>
      <c r="C57" s="362" t="inlineStr">
        <is>
          <t xml:space="preserve"> Fecha movimiento: 02/02/2023</t>
        </is>
      </c>
      <c r="D57" s="340" t="n"/>
      <c r="E57" s="340" t="n"/>
      <c r="F57" s="340" t="n"/>
      <c r="G57" s="340" t="n"/>
      <c r="H57" s="341" t="n"/>
      <c r="I57" s="360" t="n"/>
      <c r="J57" s="340" t="n"/>
      <c r="K57" s="340" t="n"/>
      <c r="L57" s="340" t="n"/>
      <c r="M57" s="340" t="n"/>
      <c r="N57" s="340" t="n"/>
      <c r="O57" s="340" t="n"/>
      <c r="P57" s="340" t="n"/>
      <c r="Q57" s="340" t="n"/>
      <c r="R57" s="340" t="n"/>
      <c r="S57" s="340" t="n"/>
      <c r="T57" s="340" t="n"/>
      <c r="U57" s="340" t="n"/>
      <c r="V57" s="340" t="n"/>
      <c r="W57" s="340" t="n"/>
      <c r="X57" s="340" t="n"/>
      <c r="Y57" s="340" t="n"/>
      <c r="Z57" s="340" t="n"/>
      <c r="AA57" s="340" t="n"/>
      <c r="AB57" s="340" t="n"/>
      <c r="AC57" s="340" t="n"/>
      <c r="AD57" s="340" t="n"/>
      <c r="AE57" s="340" t="n"/>
      <c r="AF57" s="340" t="n"/>
      <c r="AG57" s="340" t="n"/>
      <c r="AH57" s="340" t="n"/>
      <c r="AI57" s="341" t="n"/>
    </row>
    <row r="58" ht="20.1" customHeight="1" s="335">
      <c r="A58" s="358" t="n"/>
      <c r="C58" s="339" t="n">
        <v>2</v>
      </c>
      <c r="D58" s="340" t="n"/>
      <c r="E58" s="341" t="n"/>
      <c r="F58" s="344" t="inlineStr">
        <is>
          <t>ANELY CACERES PECHO</t>
        </is>
      </c>
      <c r="G58" s="344" t="inlineStr">
        <is>
          <t>CEDULAS DE IDENTIDAD</t>
        </is>
      </c>
      <c r="H58" s="341" t="n"/>
      <c r="I58" s="339" t="inlineStr">
        <is>
          <t>H5-P1</t>
        </is>
      </c>
      <c r="J58" s="339" t="n">
        <v>296731</v>
      </c>
      <c r="K58" s="340" t="n"/>
      <c r="L58" s="341" t="n"/>
      <c r="M58" s="339" t="n">
        <v>296744</v>
      </c>
      <c r="N58" s="339" t="n">
        <v>14</v>
      </c>
      <c r="O58" s="340" t="n"/>
      <c r="P58" s="341" t="n"/>
      <c r="Q58" s="339" t="n">
        <v>296731</v>
      </c>
      <c r="R58" s="339" t="n">
        <v>296744</v>
      </c>
      <c r="S58" s="341" t="n"/>
      <c r="T58" s="346" t="n">
        <v>14</v>
      </c>
      <c r="U58" s="341" t="n"/>
      <c r="V58" s="339" t="n"/>
      <c r="W58" s="339" t="n"/>
      <c r="X58" s="339" t="n"/>
      <c r="Y58" s="339" t="n"/>
      <c r="Z58" s="340" t="n"/>
      <c r="AA58" s="340" t="n"/>
      <c r="AB58" s="341" t="n"/>
      <c r="AC58" s="339" t="n"/>
      <c r="AD58" s="339" t="n"/>
      <c r="AE58" s="339" t="n"/>
      <c r="AF58" s="339" t="n">
        <v>14</v>
      </c>
      <c r="AG58" s="340" t="n"/>
      <c r="AH58" s="340" t="n"/>
      <c r="AI58" s="341" t="n"/>
    </row>
    <row r="59" ht="20.1" customHeight="1" s="335">
      <c r="A59" s="358" t="n"/>
      <c r="C59" s="339" t="n">
        <v>2</v>
      </c>
      <c r="D59" s="340" t="n"/>
      <c r="E59" s="341" t="n"/>
      <c r="F59" s="344" t="inlineStr">
        <is>
          <t>ANELY CACERES PECHO</t>
        </is>
      </c>
      <c r="G59" s="344" t="inlineStr">
        <is>
          <t>CEDULAS DE IDENTIDAD</t>
        </is>
      </c>
      <c r="H59" s="341" t="n"/>
      <c r="I59" s="339" t="inlineStr">
        <is>
          <t>H5-P1</t>
        </is>
      </c>
      <c r="J59" s="339" t="n">
        <v>296901</v>
      </c>
      <c r="K59" s="340" t="n"/>
      <c r="L59" s="341" t="n"/>
      <c r="M59" s="339" t="n">
        <v>296937</v>
      </c>
      <c r="N59" s="339" t="n">
        <v>37</v>
      </c>
      <c r="O59" s="340" t="n"/>
      <c r="P59" s="341" t="n"/>
      <c r="Q59" s="339" t="n">
        <v>296901</v>
      </c>
      <c r="R59" s="339" t="n">
        <v>296937</v>
      </c>
      <c r="S59" s="341" t="n"/>
      <c r="T59" s="346" t="n">
        <v>37</v>
      </c>
      <c r="U59" s="341" t="n"/>
      <c r="V59" s="339" t="n"/>
      <c r="W59" s="339" t="n"/>
      <c r="X59" s="339" t="n"/>
      <c r="Y59" s="339" t="n"/>
      <c r="Z59" s="340" t="n"/>
      <c r="AA59" s="340" t="n"/>
      <c r="AB59" s="341" t="n"/>
      <c r="AC59" s="339" t="n"/>
      <c r="AD59" s="339" t="n"/>
      <c r="AE59" s="339" t="n"/>
      <c r="AF59" s="339" t="n">
        <v>37</v>
      </c>
      <c r="AG59" s="340" t="n"/>
      <c r="AH59" s="340" t="n"/>
      <c r="AI59" s="341" t="n"/>
    </row>
    <row r="60" ht="20.1" customHeight="1" s="335">
      <c r="A60" s="358" t="n"/>
      <c r="C60" s="339" t="n">
        <v>2</v>
      </c>
      <c r="D60" s="340" t="n"/>
      <c r="E60" s="341" t="n"/>
      <c r="F60" s="344" t="inlineStr">
        <is>
          <t>ANELY CACERES PECHO</t>
        </is>
      </c>
      <c r="G60" s="344" t="inlineStr">
        <is>
          <t>CEDULAS DE IDENTIDAD</t>
        </is>
      </c>
      <c r="H60" s="341" t="n"/>
      <c r="I60" s="339" t="inlineStr">
        <is>
          <t>H5-P1</t>
        </is>
      </c>
      <c r="J60" s="339" t="n">
        <v>296938</v>
      </c>
      <c r="K60" s="340" t="n"/>
      <c r="L60" s="341" t="n"/>
      <c r="M60" s="339" t="n">
        <v>296948</v>
      </c>
      <c r="N60" s="339" t="n">
        <v>11</v>
      </c>
      <c r="O60" s="340" t="n"/>
      <c r="P60" s="341" t="n"/>
      <c r="Q60" s="339" t="n"/>
      <c r="R60" s="339" t="n"/>
      <c r="S60" s="341" t="n"/>
      <c r="T60" s="346" t="n"/>
      <c r="U60" s="341" t="n"/>
      <c r="V60" s="339" t="n"/>
      <c r="W60" s="339" t="n"/>
      <c r="X60" s="339" t="n"/>
      <c r="Y60" s="339" t="n"/>
      <c r="Z60" s="340" t="n"/>
      <c r="AA60" s="340" t="n"/>
      <c r="AB60" s="341" t="n"/>
      <c r="AC60" s="339" t="n">
        <v>296938</v>
      </c>
      <c r="AD60" s="339" t="n">
        <v>296948</v>
      </c>
      <c r="AE60" s="339" t="n">
        <v>11</v>
      </c>
      <c r="AF60" s="339" t="n">
        <v>11</v>
      </c>
      <c r="AG60" s="340" t="n"/>
      <c r="AH60" s="340" t="n"/>
      <c r="AI60" s="341" t="n"/>
    </row>
    <row r="61" ht="20.1" customHeight="1" s="335">
      <c r="A61" s="358" t="n"/>
      <c r="C61" s="339" t="n">
        <v>2</v>
      </c>
      <c r="D61" s="340" t="n"/>
      <c r="E61" s="341" t="n"/>
      <c r="F61" s="344" t="inlineStr">
        <is>
          <t>ANELY CACERES PECHO</t>
        </is>
      </c>
      <c r="G61" s="344" t="inlineStr">
        <is>
          <t>LAMINAS PLASTICAS TIPO FUNDA -POUCHE</t>
        </is>
      </c>
      <c r="H61" s="341" t="n"/>
      <c r="I61" s="339" t="inlineStr">
        <is>
          <t>08-L3</t>
        </is>
      </c>
      <c r="J61" s="339" t="n">
        <v>2341288</v>
      </c>
      <c r="K61" s="340" t="n"/>
      <c r="L61" s="341" t="n"/>
      <c r="M61" s="339" t="n">
        <v>2341303</v>
      </c>
      <c r="N61" s="339" t="n">
        <v>16</v>
      </c>
      <c r="O61" s="340" t="n"/>
      <c r="P61" s="341" t="n"/>
      <c r="Q61" s="339" t="n">
        <v>2341288</v>
      </c>
      <c r="R61" s="339" t="n">
        <v>2341303</v>
      </c>
      <c r="S61" s="341" t="n"/>
      <c r="T61" s="346" t="n">
        <v>16</v>
      </c>
      <c r="U61" s="341" t="n"/>
      <c r="V61" s="339" t="n"/>
      <c r="W61" s="339" t="n"/>
      <c r="X61" s="339" t="n"/>
      <c r="Y61" s="339" t="n"/>
      <c r="Z61" s="340" t="n"/>
      <c r="AA61" s="340" t="n"/>
      <c r="AB61" s="341" t="n"/>
      <c r="AC61" s="339" t="n"/>
      <c r="AD61" s="339" t="n"/>
      <c r="AE61" s="339" t="n"/>
      <c r="AF61" s="339" t="n">
        <v>16</v>
      </c>
      <c r="AG61" s="340" t="n"/>
      <c r="AH61" s="340" t="n"/>
      <c r="AI61" s="341" t="n"/>
    </row>
    <row r="62" ht="20.1" customHeight="1" s="335">
      <c r="A62" s="358" t="n"/>
      <c r="C62" s="339" t="n">
        <v>2</v>
      </c>
      <c r="D62" s="340" t="n"/>
      <c r="E62" s="341" t="n"/>
      <c r="F62" s="344" t="inlineStr">
        <is>
          <t>ANELY CACERES PECHO</t>
        </is>
      </c>
      <c r="G62" s="344" t="inlineStr">
        <is>
          <t>LAMINAS PLASTICAS TIPO FUNDA -POUCHE</t>
        </is>
      </c>
      <c r="H62" s="341" t="n"/>
      <c r="I62" s="339" t="inlineStr">
        <is>
          <t>08-L3</t>
        </is>
      </c>
      <c r="J62" s="339" t="n">
        <v>2341460</v>
      </c>
      <c r="K62" s="340" t="n"/>
      <c r="L62" s="341" t="n"/>
      <c r="M62" s="339" t="n">
        <v>2341494</v>
      </c>
      <c r="N62" s="339" t="n">
        <v>35</v>
      </c>
      <c r="O62" s="340" t="n"/>
      <c r="P62" s="341" t="n"/>
      <c r="Q62" s="339" t="n">
        <v>2341460</v>
      </c>
      <c r="R62" s="339" t="n">
        <v>2341494</v>
      </c>
      <c r="S62" s="341" t="n"/>
      <c r="T62" s="346" t="n">
        <v>35</v>
      </c>
      <c r="U62" s="341" t="n"/>
      <c r="V62" s="339" t="n"/>
      <c r="W62" s="339" t="n"/>
      <c r="X62" s="339" t="n"/>
      <c r="Y62" s="339" t="n"/>
      <c r="Z62" s="340" t="n"/>
      <c r="AA62" s="340" t="n"/>
      <c r="AB62" s="341" t="n"/>
      <c r="AC62" s="339" t="n"/>
      <c r="AD62" s="339" t="n"/>
      <c r="AE62" s="339" t="n"/>
      <c r="AF62" s="339" t="n">
        <v>35</v>
      </c>
      <c r="AG62" s="340" t="n"/>
      <c r="AH62" s="340" t="n"/>
      <c r="AI62" s="341" t="n"/>
    </row>
    <row r="63" ht="20.1" customHeight="1" s="335">
      <c r="A63" s="358" t="n"/>
      <c r="C63" s="339" t="n">
        <v>2</v>
      </c>
      <c r="D63" s="340" t="n"/>
      <c r="E63" s="341" t="n"/>
      <c r="F63" s="344" t="inlineStr">
        <is>
          <t>ANELY CACERES PECHO</t>
        </is>
      </c>
      <c r="G63" s="344" t="inlineStr">
        <is>
          <t>LAMINAS PLASTICAS TIPO FUNDA -POUCHE</t>
        </is>
      </c>
      <c r="H63" s="341" t="n"/>
      <c r="I63" s="339" t="inlineStr">
        <is>
          <t>08-L3</t>
        </is>
      </c>
      <c r="J63" s="339" t="n">
        <v>2341495</v>
      </c>
      <c r="K63" s="340" t="n"/>
      <c r="L63" s="341" t="n"/>
      <c r="M63" s="339" t="n">
        <v>2341505</v>
      </c>
      <c r="N63" s="339" t="n">
        <v>11</v>
      </c>
      <c r="O63" s="340" t="n"/>
      <c r="P63" s="341" t="n"/>
      <c r="Q63" s="339" t="n"/>
      <c r="R63" s="339" t="n"/>
      <c r="S63" s="341" t="n"/>
      <c r="T63" s="346" t="n"/>
      <c r="U63" s="341" t="n"/>
      <c r="V63" s="339" t="n"/>
      <c r="W63" s="339" t="n"/>
      <c r="X63" s="339" t="n"/>
      <c r="Y63" s="339" t="n"/>
      <c r="Z63" s="340" t="n"/>
      <c r="AA63" s="340" t="n"/>
      <c r="AB63" s="341" t="n"/>
      <c r="AC63" s="339" t="n">
        <v>2341495</v>
      </c>
      <c r="AD63" s="339" t="n">
        <v>2341505</v>
      </c>
      <c r="AE63" s="339" t="n">
        <v>11</v>
      </c>
      <c r="AF63" s="339" t="n">
        <v>11</v>
      </c>
      <c r="AG63" s="340" t="n"/>
      <c r="AH63" s="340" t="n"/>
      <c r="AI63" s="341" t="n"/>
    </row>
    <row r="64" ht="20.1" customHeight="1" s="335">
      <c r="A64" s="358" t="n"/>
      <c r="C64" s="339" t="n"/>
      <c r="D64" s="340" t="n"/>
      <c r="E64" s="341" t="n"/>
      <c r="F64" s="344" t="n"/>
      <c r="G64" s="344" t="n"/>
      <c r="H64" s="341" t="n"/>
      <c r="I64" s="339" t="n"/>
      <c r="J64" s="339" t="n"/>
      <c r="K64" s="340" t="n"/>
      <c r="L64" s="341" t="n"/>
      <c r="M64" s="339" t="n"/>
      <c r="N64" s="339" t="n"/>
      <c r="O64" s="340" t="n"/>
      <c r="P64" s="341" t="n"/>
      <c r="Q64" s="339" t="n"/>
      <c r="R64" s="339" t="n"/>
      <c r="S64" s="341" t="n"/>
      <c r="T64" s="346" t="n"/>
      <c r="U64" s="341" t="n"/>
      <c r="V64" s="339" t="n"/>
      <c r="W64" s="339" t="n"/>
      <c r="X64" s="339" t="n"/>
      <c r="Y64" s="339" t="n"/>
      <c r="Z64" s="340" t="n"/>
      <c r="AA64" s="340" t="n"/>
      <c r="AB64" s="341" t="n"/>
      <c r="AC64" s="339" t="n"/>
      <c r="AD64" s="339" t="n"/>
      <c r="AE64" s="339" t="n"/>
      <c r="AF64" s="345">
        <f>SUM(T58:U63)*17/2</f>
        <v/>
      </c>
      <c r="AG64" s="340" t="n"/>
      <c r="AH64" s="340" t="n"/>
      <c r="AI64" s="341" t="n"/>
    </row>
    <row r="65" ht="20.1" customHeight="1" s="335">
      <c r="A65" s="358" t="n"/>
      <c r="C65" s="339" t="n">
        <v>7</v>
      </c>
      <c r="D65" s="340" t="n"/>
      <c r="E65" s="341" t="n"/>
      <c r="F65" s="344" t="inlineStr">
        <is>
          <t>BOLIVIA MAR PALMERO TILILA</t>
        </is>
      </c>
      <c r="G65" s="344" t="inlineStr">
        <is>
          <t>CEDULAS DE IDENTIDAD</t>
        </is>
      </c>
      <c r="H65" s="341" t="n"/>
      <c r="I65" s="339" t="inlineStr">
        <is>
          <t>H5-P1</t>
        </is>
      </c>
      <c r="J65" s="339" t="n">
        <v>296837</v>
      </c>
      <c r="K65" s="340" t="n"/>
      <c r="L65" s="341" t="n"/>
      <c r="M65" s="339" t="n">
        <v>296852</v>
      </c>
      <c r="N65" s="339" t="n">
        <v>16</v>
      </c>
      <c r="O65" s="340" t="n"/>
      <c r="P65" s="341" t="n"/>
      <c r="Q65" s="339" t="n">
        <v>296837</v>
      </c>
      <c r="R65" s="339" t="n">
        <v>296852</v>
      </c>
      <c r="S65" s="341" t="n"/>
      <c r="T65" s="346" t="n">
        <v>16</v>
      </c>
      <c r="U65" s="341" t="n"/>
      <c r="V65" s="339" t="n"/>
      <c r="W65" s="339" t="n"/>
      <c r="X65" s="339" t="n"/>
      <c r="Y65" s="339" t="n"/>
      <c r="Z65" s="340" t="n"/>
      <c r="AA65" s="340" t="n"/>
      <c r="AB65" s="341" t="n"/>
      <c r="AC65" s="339" t="n"/>
      <c r="AD65" s="339" t="n"/>
      <c r="AE65" s="339" t="n"/>
      <c r="AF65" s="339" t="n">
        <v>16</v>
      </c>
      <c r="AG65" s="340" t="n"/>
      <c r="AH65" s="340" t="n"/>
      <c r="AI65" s="341" t="n"/>
    </row>
    <row r="66" ht="20.1" customHeight="1" s="335">
      <c r="A66" s="358" t="n"/>
      <c r="C66" s="339" t="n">
        <v>7</v>
      </c>
      <c r="D66" s="340" t="n"/>
      <c r="E66" s="341" t="n"/>
      <c r="F66" s="344" t="inlineStr">
        <is>
          <t>BOLIVIA MAR PALMERO TILILA</t>
        </is>
      </c>
      <c r="G66" s="344" t="inlineStr">
        <is>
          <t>CEDULAS DE IDENTIDAD</t>
        </is>
      </c>
      <c r="H66" s="341" t="n"/>
      <c r="I66" s="339" t="inlineStr">
        <is>
          <t>H5-P1</t>
        </is>
      </c>
      <c r="J66" s="339" t="n">
        <v>296997</v>
      </c>
      <c r="K66" s="340" t="n"/>
      <c r="L66" s="341" t="n"/>
      <c r="M66" s="339" t="n">
        <v>297030</v>
      </c>
      <c r="N66" s="339" t="n">
        <v>34</v>
      </c>
      <c r="O66" s="340" t="n"/>
      <c r="P66" s="341" t="n"/>
      <c r="Q66" s="339" t="n">
        <v>296997</v>
      </c>
      <c r="R66" s="339" t="n">
        <v>297030</v>
      </c>
      <c r="S66" s="341" t="n"/>
      <c r="T66" s="346" t="n">
        <v>34</v>
      </c>
      <c r="U66" s="341" t="n"/>
      <c r="V66" s="339" t="n"/>
      <c r="W66" s="339" t="n"/>
      <c r="X66" s="339" t="n"/>
      <c r="Y66" s="339" t="n"/>
      <c r="Z66" s="340" t="n"/>
      <c r="AA66" s="340" t="n"/>
      <c r="AB66" s="341" t="n"/>
      <c r="AC66" s="339" t="n"/>
      <c r="AD66" s="339" t="n"/>
      <c r="AE66" s="339" t="n"/>
      <c r="AF66" s="339" t="n">
        <v>34</v>
      </c>
      <c r="AG66" s="340" t="n"/>
      <c r="AH66" s="340" t="n"/>
      <c r="AI66" s="341" t="n"/>
    </row>
    <row r="67" ht="20.1" customHeight="1" s="335">
      <c r="A67" s="358" t="n"/>
      <c r="C67" s="339" t="n">
        <v>7</v>
      </c>
      <c r="D67" s="340" t="n"/>
      <c r="E67" s="341" t="n"/>
      <c r="F67" s="344" t="inlineStr">
        <is>
          <t>BOLIVIA MAR PALMERO TILILA</t>
        </is>
      </c>
      <c r="G67" s="344" t="inlineStr">
        <is>
          <t>CEDULAS DE IDENTIDAD</t>
        </is>
      </c>
      <c r="H67" s="341" t="n"/>
      <c r="I67" s="339" t="inlineStr">
        <is>
          <t>H5-P1</t>
        </is>
      </c>
      <c r="J67" s="339" t="n">
        <v>297031</v>
      </c>
      <c r="K67" s="340" t="n"/>
      <c r="L67" s="341" t="n"/>
      <c r="M67" s="339" t="n">
        <v>297044</v>
      </c>
      <c r="N67" s="339" t="n">
        <v>14</v>
      </c>
      <c r="O67" s="340" t="n"/>
      <c r="P67" s="341" t="n"/>
      <c r="Q67" s="339" t="n"/>
      <c r="R67" s="339" t="n"/>
      <c r="S67" s="341" t="n"/>
      <c r="T67" s="346" t="n"/>
      <c r="U67" s="341" t="n"/>
      <c r="V67" s="339" t="n"/>
      <c r="W67" s="339" t="n"/>
      <c r="X67" s="339" t="n"/>
      <c r="Y67" s="339" t="n"/>
      <c r="Z67" s="340" t="n"/>
      <c r="AA67" s="340" t="n"/>
      <c r="AB67" s="341" t="n"/>
      <c r="AC67" s="339" t="n">
        <v>297031</v>
      </c>
      <c r="AD67" s="339" t="n">
        <v>297044</v>
      </c>
      <c r="AE67" s="339" t="n">
        <v>14</v>
      </c>
      <c r="AF67" s="339" t="n">
        <v>14</v>
      </c>
      <c r="AG67" s="340" t="n"/>
      <c r="AH67" s="340" t="n"/>
      <c r="AI67" s="341" t="n"/>
    </row>
    <row r="68" ht="20.1" customHeight="1" s="335">
      <c r="A68" s="358" t="n"/>
      <c r="C68" s="339" t="n">
        <v>7</v>
      </c>
      <c r="D68" s="340" t="n"/>
      <c r="E68" s="341" t="n"/>
      <c r="F68" s="344" t="inlineStr">
        <is>
          <t>BOLIVIA MAR PALMERO TILILA</t>
        </is>
      </c>
      <c r="G68" s="344" t="inlineStr">
        <is>
          <t>LAMINAS PLASTICAS TIPO FUNDA -POUCHE</t>
        </is>
      </c>
      <c r="H68" s="341" t="n"/>
      <c r="I68" s="339" t="inlineStr">
        <is>
          <t>08-L3</t>
        </is>
      </c>
      <c r="J68" s="339" t="n">
        <v>2341395</v>
      </c>
      <c r="K68" s="340" t="n"/>
      <c r="L68" s="341" t="n"/>
      <c r="M68" s="339" t="n">
        <v>2341411</v>
      </c>
      <c r="N68" s="339" t="n">
        <v>17</v>
      </c>
      <c r="O68" s="340" t="n"/>
      <c r="P68" s="341" t="n"/>
      <c r="Q68" s="339" t="n">
        <v>2341395</v>
      </c>
      <c r="R68" s="339" t="n">
        <v>2341411</v>
      </c>
      <c r="S68" s="341" t="n"/>
      <c r="T68" s="346" t="n">
        <v>17</v>
      </c>
      <c r="U68" s="341" t="n"/>
      <c r="V68" s="339" t="n"/>
      <c r="W68" s="339" t="n"/>
      <c r="X68" s="339" t="n"/>
      <c r="Y68" s="339" t="n"/>
      <c r="Z68" s="340" t="n"/>
      <c r="AA68" s="340" t="n"/>
      <c r="AB68" s="341" t="n"/>
      <c r="AC68" s="339" t="n"/>
      <c r="AD68" s="339" t="n"/>
      <c r="AE68" s="339" t="n"/>
      <c r="AF68" s="339" t="n">
        <v>17</v>
      </c>
      <c r="AG68" s="340" t="n"/>
      <c r="AH68" s="340" t="n"/>
      <c r="AI68" s="341" t="n"/>
    </row>
    <row r="69" ht="20.1" customHeight="1" s="335">
      <c r="A69" s="358" t="n"/>
      <c r="C69" s="339" t="n">
        <v>7</v>
      </c>
      <c r="D69" s="340" t="n"/>
      <c r="E69" s="341" t="n"/>
      <c r="F69" s="344" t="inlineStr">
        <is>
          <t>BOLIVIA MAR PALMERO TILILA</t>
        </is>
      </c>
      <c r="G69" s="344" t="inlineStr">
        <is>
          <t>LAMINAS PLASTICAS TIPO FUNDA -POUCHE</t>
        </is>
      </c>
      <c r="H69" s="341" t="n"/>
      <c r="I69" s="339" t="inlineStr">
        <is>
          <t>08-L3</t>
        </is>
      </c>
      <c r="J69" s="339" t="n">
        <v>2341554</v>
      </c>
      <c r="K69" s="340" t="n"/>
      <c r="L69" s="341" t="n"/>
      <c r="M69" s="339" t="n">
        <v>2341586</v>
      </c>
      <c r="N69" s="339" t="n">
        <v>33</v>
      </c>
      <c r="O69" s="340" t="n"/>
      <c r="P69" s="341" t="n"/>
      <c r="Q69" s="339" t="n">
        <v>2341554</v>
      </c>
      <c r="R69" s="339" t="n">
        <v>2341586</v>
      </c>
      <c r="S69" s="341" t="n"/>
      <c r="T69" s="346" t="n">
        <v>33</v>
      </c>
      <c r="U69" s="341" t="n"/>
      <c r="V69" s="339" t="n"/>
      <c r="W69" s="339" t="n"/>
      <c r="X69" s="339" t="n"/>
      <c r="Y69" s="339" t="n"/>
      <c r="Z69" s="340" t="n"/>
      <c r="AA69" s="340" t="n"/>
      <c r="AB69" s="341" t="n"/>
      <c r="AC69" s="339" t="n"/>
      <c r="AD69" s="339" t="n"/>
      <c r="AE69" s="339" t="n"/>
      <c r="AF69" s="339" t="n">
        <v>33</v>
      </c>
      <c r="AG69" s="340" t="n"/>
      <c r="AH69" s="340" t="n"/>
      <c r="AI69" s="341" t="n"/>
    </row>
    <row r="70" ht="20.1" customHeight="1" s="335">
      <c r="A70" s="358" t="n"/>
      <c r="C70" s="339" t="n">
        <v>7</v>
      </c>
      <c r="D70" s="340" t="n"/>
      <c r="E70" s="341" t="n"/>
      <c r="F70" s="344" t="inlineStr">
        <is>
          <t>BOLIVIA MAR PALMERO TILILA</t>
        </is>
      </c>
      <c r="G70" s="344" t="inlineStr">
        <is>
          <t>LAMINAS PLASTICAS TIPO FUNDA -POUCHE</t>
        </is>
      </c>
      <c r="H70" s="341" t="n"/>
      <c r="I70" s="339" t="inlineStr">
        <is>
          <t>08-L3</t>
        </is>
      </c>
      <c r="J70" s="339" t="n">
        <v>2341587</v>
      </c>
      <c r="K70" s="340" t="n"/>
      <c r="L70" s="341" t="n"/>
      <c r="M70" s="339" t="n">
        <v>2341600</v>
      </c>
      <c r="N70" s="339" t="n">
        <v>14</v>
      </c>
      <c r="O70" s="340" t="n"/>
      <c r="P70" s="341" t="n"/>
      <c r="Q70" s="339" t="n"/>
      <c r="R70" s="339" t="n"/>
      <c r="S70" s="341" t="n"/>
      <c r="T70" s="346" t="n"/>
      <c r="U70" s="341" t="n"/>
      <c r="V70" s="339" t="n"/>
      <c r="W70" s="339" t="n"/>
      <c r="X70" s="339" t="n"/>
      <c r="Y70" s="339" t="n"/>
      <c r="Z70" s="340" t="n"/>
      <c r="AA70" s="340" t="n"/>
      <c r="AB70" s="341" t="n"/>
      <c r="AC70" s="339" t="n">
        <v>2341587</v>
      </c>
      <c r="AD70" s="339" t="n">
        <v>2341600</v>
      </c>
      <c r="AE70" s="339" t="n">
        <v>14</v>
      </c>
      <c r="AF70" s="339" t="n">
        <v>14</v>
      </c>
      <c r="AG70" s="340" t="n"/>
      <c r="AH70" s="340" t="n"/>
      <c r="AI70" s="341" t="n"/>
    </row>
    <row r="71" ht="20.1" customHeight="1" s="335">
      <c r="A71" s="358" t="n"/>
      <c r="C71" s="339" t="n"/>
      <c r="D71" s="340" t="n"/>
      <c r="E71" s="341" t="n"/>
      <c r="F71" s="344" t="n"/>
      <c r="G71" s="344" t="n"/>
      <c r="H71" s="341" t="n"/>
      <c r="I71" s="339" t="n"/>
      <c r="J71" s="339" t="n"/>
      <c r="K71" s="340" t="n"/>
      <c r="L71" s="341" t="n"/>
      <c r="M71" s="339" t="n"/>
      <c r="N71" s="339" t="n"/>
      <c r="O71" s="340" t="n"/>
      <c r="P71" s="341" t="n"/>
      <c r="Q71" s="339" t="n"/>
      <c r="R71" s="339" t="n"/>
      <c r="S71" s="341" t="n"/>
      <c r="T71" s="346" t="n"/>
      <c r="U71" s="341" t="n"/>
      <c r="V71" s="339" t="n"/>
      <c r="W71" s="339" t="n"/>
      <c r="X71" s="339" t="n"/>
      <c r="Y71" s="339" t="n"/>
      <c r="Z71" s="340" t="n"/>
      <c r="AA71" s="340" t="n"/>
      <c r="AB71" s="341" t="n"/>
      <c r="AC71" s="339" t="n"/>
      <c r="AD71" s="339" t="n"/>
      <c r="AE71" s="339" t="n"/>
      <c r="AF71" s="345">
        <f>SUM(T65:U70)*17/2</f>
        <v/>
      </c>
      <c r="AG71" s="340" t="n"/>
      <c r="AH71" s="340" t="n"/>
      <c r="AI71" s="341" t="n"/>
    </row>
    <row r="72" ht="20.1" customHeight="1" s="335">
      <c r="A72" s="358" t="n"/>
      <c r="C72" s="339" t="n">
        <v>6</v>
      </c>
      <c r="D72" s="340" t="n"/>
      <c r="E72" s="341" t="n"/>
      <c r="F72" s="344" t="inlineStr">
        <is>
          <t>DIEGO ARMANDO YUCRA SILVESTRE</t>
        </is>
      </c>
      <c r="G72" s="344" t="inlineStr">
        <is>
          <t>CEDULAS DE IDENTIDAD</t>
        </is>
      </c>
      <c r="H72" s="341" t="n"/>
      <c r="I72" s="339" t="inlineStr">
        <is>
          <t>H5-P1</t>
        </is>
      </c>
      <c r="J72" s="339" t="n">
        <v>297045</v>
      </c>
      <c r="K72" s="340" t="n"/>
      <c r="L72" s="341" t="n"/>
      <c r="M72" s="339" t="n">
        <v>297053</v>
      </c>
      <c r="N72" s="339" t="n">
        <v>9</v>
      </c>
      <c r="O72" s="340" t="n"/>
      <c r="P72" s="341" t="n"/>
      <c r="Q72" s="339" t="n">
        <v>297045</v>
      </c>
      <c r="R72" s="339" t="n">
        <v>297053</v>
      </c>
      <c r="S72" s="341" t="n"/>
      <c r="T72" s="346" t="n">
        <v>9</v>
      </c>
      <c r="U72" s="341" t="n"/>
      <c r="V72" s="339" t="n"/>
      <c r="W72" s="339" t="n"/>
      <c r="X72" s="339" t="n"/>
      <c r="Y72" s="339" t="n"/>
      <c r="Z72" s="340" t="n"/>
      <c r="AA72" s="340" t="n"/>
      <c r="AB72" s="341" t="n"/>
      <c r="AC72" s="339" t="n"/>
      <c r="AD72" s="339" t="n"/>
      <c r="AE72" s="339" t="n"/>
      <c r="AF72" s="339" t="n">
        <v>9</v>
      </c>
      <c r="AG72" s="340" t="n"/>
      <c r="AH72" s="340" t="n"/>
      <c r="AI72" s="341" t="n"/>
    </row>
    <row r="73" ht="20.1" customHeight="1" s="335">
      <c r="A73" s="358" t="n"/>
      <c r="C73" s="339" t="n">
        <v>6</v>
      </c>
      <c r="D73" s="340" t="n"/>
      <c r="E73" s="341" t="n"/>
      <c r="F73" s="344" t="inlineStr">
        <is>
          <t>DIEGO ARMANDO YUCRA SILVESTRE</t>
        </is>
      </c>
      <c r="G73" s="344" t="inlineStr">
        <is>
          <t>CEDULAS DE IDENTIDAD</t>
        </is>
      </c>
      <c r="H73" s="341" t="n"/>
      <c r="I73" s="339" t="inlineStr">
        <is>
          <t>H5-P1</t>
        </is>
      </c>
      <c r="J73" s="339" t="n">
        <v>297054</v>
      </c>
      <c r="K73" s="340" t="n"/>
      <c r="L73" s="341" t="n"/>
      <c r="M73" s="339" t="n">
        <v>297084</v>
      </c>
      <c r="N73" s="339" t="n">
        <v>31</v>
      </c>
      <c r="O73" s="340" t="n"/>
      <c r="P73" s="341" t="n"/>
      <c r="Q73" s="339" t="n"/>
      <c r="R73" s="339" t="n"/>
      <c r="S73" s="341" t="n"/>
      <c r="T73" s="346" t="n"/>
      <c r="U73" s="341" t="n"/>
      <c r="V73" s="339" t="n"/>
      <c r="W73" s="339" t="n"/>
      <c r="X73" s="339" t="n"/>
      <c r="Y73" s="339" t="n"/>
      <c r="Z73" s="340" t="n"/>
      <c r="AA73" s="340" t="n"/>
      <c r="AB73" s="341" t="n"/>
      <c r="AC73" s="339" t="n">
        <v>297054</v>
      </c>
      <c r="AD73" s="339" t="n">
        <v>297084</v>
      </c>
      <c r="AE73" s="339" t="n">
        <v>31</v>
      </c>
      <c r="AF73" s="339" t="n">
        <v>31</v>
      </c>
      <c r="AG73" s="340" t="n"/>
      <c r="AH73" s="340" t="n"/>
      <c r="AI73" s="341" t="n"/>
    </row>
    <row r="74" ht="20.1" customHeight="1" s="335">
      <c r="A74" s="358" t="n"/>
      <c r="C74" s="339" t="n">
        <v>6</v>
      </c>
      <c r="D74" s="340" t="n"/>
      <c r="E74" s="341" t="n"/>
      <c r="F74" s="344" t="inlineStr">
        <is>
          <t>DIEGO ARMANDO YUCRA SILVESTRE</t>
        </is>
      </c>
      <c r="G74" s="344" t="inlineStr">
        <is>
          <t>LAMINAS PLASTICAS TIPO FUNDA -POUCHE</t>
        </is>
      </c>
      <c r="H74" s="341" t="n"/>
      <c r="I74" s="339" t="inlineStr">
        <is>
          <t>08-L3</t>
        </is>
      </c>
      <c r="J74" s="339" t="n">
        <v>2341601</v>
      </c>
      <c r="K74" s="340" t="n"/>
      <c r="L74" s="341" t="n"/>
      <c r="M74" s="339" t="n">
        <v>2341609</v>
      </c>
      <c r="N74" s="339" t="n">
        <v>9</v>
      </c>
      <c r="O74" s="340" t="n"/>
      <c r="P74" s="341" t="n"/>
      <c r="Q74" s="339" t="n">
        <v>2341601</v>
      </c>
      <c r="R74" s="339" t="n">
        <v>2341609</v>
      </c>
      <c r="S74" s="341" t="n"/>
      <c r="T74" s="346" t="n">
        <v>9</v>
      </c>
      <c r="U74" s="341" t="n"/>
      <c r="V74" s="339" t="n"/>
      <c r="W74" s="339" t="n"/>
      <c r="X74" s="339" t="n"/>
      <c r="Y74" s="339" t="n"/>
      <c r="Z74" s="340" t="n"/>
      <c r="AA74" s="340" t="n"/>
      <c r="AB74" s="341" t="n"/>
      <c r="AC74" s="339" t="n"/>
      <c r="AD74" s="339" t="n"/>
      <c r="AE74" s="339" t="n"/>
      <c r="AF74" s="339" t="n">
        <v>9</v>
      </c>
      <c r="AG74" s="340" t="n"/>
      <c r="AH74" s="340" t="n"/>
      <c r="AI74" s="341" t="n"/>
    </row>
    <row r="75" ht="20.1" customHeight="1" s="335">
      <c r="A75" s="358" t="n"/>
      <c r="C75" s="339" t="n">
        <v>6</v>
      </c>
      <c r="D75" s="340" t="n"/>
      <c r="E75" s="341" t="n"/>
      <c r="F75" s="344" t="inlineStr">
        <is>
          <t>DIEGO ARMANDO YUCRA SILVESTRE</t>
        </is>
      </c>
      <c r="G75" s="344" t="inlineStr">
        <is>
          <t>LAMINAS PLASTICAS TIPO FUNDA -POUCHE</t>
        </is>
      </c>
      <c r="H75" s="341" t="n"/>
      <c r="I75" s="339" t="inlineStr">
        <is>
          <t>08-L3</t>
        </is>
      </c>
      <c r="J75" s="339" t="n">
        <v>2341610</v>
      </c>
      <c r="K75" s="340" t="n"/>
      <c r="L75" s="341" t="n"/>
      <c r="M75" s="339" t="n">
        <v>2341640</v>
      </c>
      <c r="N75" s="339" t="n">
        <v>31</v>
      </c>
      <c r="O75" s="340" t="n"/>
      <c r="P75" s="341" t="n"/>
      <c r="Q75" s="339" t="n"/>
      <c r="R75" s="339" t="n"/>
      <c r="S75" s="341" t="n"/>
      <c r="T75" s="346" t="n"/>
      <c r="U75" s="341" t="n"/>
      <c r="V75" s="339" t="n"/>
      <c r="W75" s="339" t="n"/>
      <c r="X75" s="339" t="n"/>
      <c r="Y75" s="339" t="n"/>
      <c r="Z75" s="340" t="n"/>
      <c r="AA75" s="340" t="n"/>
      <c r="AB75" s="341" t="n"/>
      <c r="AC75" s="339" t="n">
        <v>2341610</v>
      </c>
      <c r="AD75" s="339" t="n">
        <v>2341640</v>
      </c>
      <c r="AE75" s="339" t="n">
        <v>31</v>
      </c>
      <c r="AF75" s="339" t="n">
        <v>31</v>
      </c>
      <c r="AG75" s="340" t="n"/>
      <c r="AH75" s="340" t="n"/>
      <c r="AI75" s="341" t="n"/>
    </row>
    <row r="76" ht="20.1" customHeight="1" s="335">
      <c r="A76" s="358" t="n"/>
      <c r="C76" s="339" t="n"/>
      <c r="D76" s="340" t="n"/>
      <c r="E76" s="341" t="n"/>
      <c r="F76" s="344" t="n"/>
      <c r="G76" s="344" t="n"/>
      <c r="H76" s="341" t="n"/>
      <c r="I76" s="339" t="n"/>
      <c r="J76" s="339" t="n"/>
      <c r="K76" s="340" t="n"/>
      <c r="L76" s="341" t="n"/>
      <c r="M76" s="339" t="n"/>
      <c r="N76" s="339" t="n"/>
      <c r="O76" s="340" t="n"/>
      <c r="P76" s="341" t="n"/>
      <c r="Q76" s="339" t="n"/>
      <c r="R76" s="339" t="n"/>
      <c r="S76" s="341" t="n"/>
      <c r="T76" s="346" t="n"/>
      <c r="U76" s="341" t="n"/>
      <c r="V76" s="339" t="n"/>
      <c r="W76" s="339" t="n"/>
      <c r="X76" s="339" t="n"/>
      <c r="Y76" s="339" t="n"/>
      <c r="Z76" s="340" t="n"/>
      <c r="AA76" s="340" t="n"/>
      <c r="AB76" s="341" t="n"/>
      <c r="AC76" s="339" t="n"/>
      <c r="AD76" s="339" t="n"/>
      <c r="AE76" s="339" t="n"/>
      <c r="AF76" s="345">
        <f>SUM(T72:U75)*17/2</f>
        <v/>
      </c>
      <c r="AG76" s="340" t="n"/>
      <c r="AH76" s="340" t="n"/>
      <c r="AI76" s="341" t="n"/>
    </row>
    <row r="77" ht="20.1" customHeight="1" s="335">
      <c r="A77" s="358" t="n"/>
      <c r="C77" s="339" t="n">
        <v>4</v>
      </c>
      <c r="D77" s="340" t="n"/>
      <c r="E77" s="341" t="n"/>
      <c r="F77" s="344" t="inlineStr">
        <is>
          <t>VERONICA MEDRANO ARIAS</t>
        </is>
      </c>
      <c r="G77" s="344" t="inlineStr">
        <is>
          <t>CEDULAS DE IDENTIDAD</t>
        </is>
      </c>
      <c r="H77" s="341" t="n"/>
      <c r="I77" s="339" t="inlineStr">
        <is>
          <t>H5-P1</t>
        </is>
      </c>
      <c r="J77" s="339" t="n">
        <v>296774</v>
      </c>
      <c r="K77" s="340" t="n"/>
      <c r="L77" s="341" t="n"/>
      <c r="M77" s="339" t="n">
        <v>296792</v>
      </c>
      <c r="N77" s="339" t="n">
        <v>19</v>
      </c>
      <c r="O77" s="340" t="n"/>
      <c r="P77" s="341" t="n"/>
      <c r="Q77" s="339" t="n">
        <v>296774</v>
      </c>
      <c r="R77" s="339" t="n">
        <v>296792</v>
      </c>
      <c r="S77" s="341" t="n"/>
      <c r="T77" s="346" t="n">
        <v>19</v>
      </c>
      <c r="U77" s="341" t="n"/>
      <c r="V77" s="339" t="n"/>
      <c r="W77" s="339" t="n"/>
      <c r="X77" s="339" t="n"/>
      <c r="Y77" s="339" t="n"/>
      <c r="Z77" s="340" t="n"/>
      <c r="AA77" s="340" t="n"/>
      <c r="AB77" s="341" t="n"/>
      <c r="AC77" s="339" t="n"/>
      <c r="AD77" s="339" t="n"/>
      <c r="AE77" s="339" t="n"/>
      <c r="AF77" s="339" t="n">
        <v>19</v>
      </c>
      <c r="AG77" s="340" t="n"/>
      <c r="AH77" s="340" t="n"/>
      <c r="AI77" s="341" t="n"/>
    </row>
    <row r="78" ht="20.1" customHeight="1" s="335">
      <c r="A78" s="358" t="n"/>
      <c r="C78" s="339" t="n">
        <v>4</v>
      </c>
      <c r="D78" s="340" t="n"/>
      <c r="E78" s="341" t="n"/>
      <c r="F78" s="344" t="inlineStr">
        <is>
          <t>VERONICA MEDRANO ARIAS</t>
        </is>
      </c>
      <c r="G78" s="344" t="inlineStr">
        <is>
          <t>CEDULAS DE IDENTIDAD</t>
        </is>
      </c>
      <c r="H78" s="341" t="n"/>
      <c r="I78" s="339" t="inlineStr">
        <is>
          <t>H5-P1</t>
        </is>
      </c>
      <c r="J78" s="339" t="n">
        <v>296949</v>
      </c>
      <c r="K78" s="340" t="n"/>
      <c r="L78" s="341" t="n"/>
      <c r="M78" s="339" t="n">
        <v>296977</v>
      </c>
      <c r="N78" s="339" t="n">
        <v>29</v>
      </c>
      <c r="O78" s="340" t="n"/>
      <c r="P78" s="341" t="n"/>
      <c r="Q78" s="339" t="n">
        <v>296949</v>
      </c>
      <c r="R78" s="339" t="n">
        <v>296977</v>
      </c>
      <c r="S78" s="341" t="n"/>
      <c r="T78" s="346" t="n">
        <v>29</v>
      </c>
      <c r="U78" s="341" t="n"/>
      <c r="V78" s="339" t="n"/>
      <c r="W78" s="339" t="n"/>
      <c r="X78" s="339" t="n"/>
      <c r="Y78" s="339" t="n"/>
      <c r="Z78" s="340" t="n"/>
      <c r="AA78" s="340" t="n"/>
      <c r="AB78" s="341" t="n"/>
      <c r="AC78" s="339" t="n"/>
      <c r="AD78" s="339" t="n"/>
      <c r="AE78" s="339" t="n"/>
      <c r="AF78" s="339" t="n">
        <v>29</v>
      </c>
      <c r="AG78" s="340" t="n"/>
      <c r="AH78" s="340" t="n"/>
      <c r="AI78" s="341" t="n"/>
    </row>
    <row r="79" ht="20.1" customHeight="1" s="335">
      <c r="A79" s="358" t="n"/>
      <c r="C79" s="339" t="n">
        <v>4</v>
      </c>
      <c r="D79" s="340" t="n"/>
      <c r="E79" s="341" t="n"/>
      <c r="F79" s="344" t="inlineStr">
        <is>
          <t>VERONICA MEDRANO ARIAS</t>
        </is>
      </c>
      <c r="G79" s="344" t="inlineStr">
        <is>
          <t>CEDULAS DE IDENTIDAD</t>
        </is>
      </c>
      <c r="H79" s="341" t="n"/>
      <c r="I79" s="339" t="inlineStr">
        <is>
          <t>H5-P1</t>
        </is>
      </c>
      <c r="J79" s="339" t="n">
        <v>296978</v>
      </c>
      <c r="K79" s="340" t="n"/>
      <c r="L79" s="341" t="n"/>
      <c r="M79" s="339" t="n">
        <v>296996</v>
      </c>
      <c r="N79" s="339" t="n">
        <v>19</v>
      </c>
      <c r="O79" s="340" t="n"/>
      <c r="P79" s="341" t="n"/>
      <c r="Q79" s="339" t="n"/>
      <c r="R79" s="339" t="n"/>
      <c r="S79" s="341" t="n"/>
      <c r="T79" s="346" t="n"/>
      <c r="U79" s="341" t="n"/>
      <c r="V79" s="339" t="n"/>
      <c r="W79" s="339" t="n"/>
      <c r="X79" s="339" t="n"/>
      <c r="Y79" s="339" t="n"/>
      <c r="Z79" s="340" t="n"/>
      <c r="AA79" s="340" t="n"/>
      <c r="AB79" s="341" t="n"/>
      <c r="AC79" s="339" t="n">
        <v>296978</v>
      </c>
      <c r="AD79" s="339" t="n">
        <v>296996</v>
      </c>
      <c r="AE79" s="339" t="n">
        <v>19</v>
      </c>
      <c r="AF79" s="339" t="n">
        <v>19</v>
      </c>
      <c r="AG79" s="340" t="n"/>
      <c r="AH79" s="340" t="n"/>
      <c r="AI79" s="341" t="n"/>
    </row>
    <row r="80" ht="20.1" customHeight="1" s="335">
      <c r="A80" s="358" t="n"/>
      <c r="C80" s="339" t="n">
        <v>4</v>
      </c>
      <c r="D80" s="340" t="n"/>
      <c r="E80" s="341" t="n"/>
      <c r="F80" s="344" t="inlineStr">
        <is>
          <t>VERONICA MEDRANO ARIAS</t>
        </is>
      </c>
      <c r="G80" s="344" t="inlineStr">
        <is>
          <t>LAMINAS PLASTICAS TIPO FUNDA -POUCHE</t>
        </is>
      </c>
      <c r="H80" s="341" t="n"/>
      <c r="I80" s="339" t="inlineStr">
        <is>
          <t>08-L3</t>
        </is>
      </c>
      <c r="J80" s="339" t="n">
        <v>2341333</v>
      </c>
      <c r="K80" s="340" t="n"/>
      <c r="L80" s="341" t="n"/>
      <c r="M80" s="339" t="n">
        <v>2341351</v>
      </c>
      <c r="N80" s="339" t="n">
        <v>19</v>
      </c>
      <c r="O80" s="340" t="n"/>
      <c r="P80" s="341" t="n"/>
      <c r="Q80" s="339" t="n">
        <v>2341333</v>
      </c>
      <c r="R80" s="339" t="n">
        <v>2341351</v>
      </c>
      <c r="S80" s="341" t="n"/>
      <c r="T80" s="346" t="n">
        <v>19</v>
      </c>
      <c r="U80" s="341" t="n"/>
      <c r="V80" s="339" t="n"/>
      <c r="W80" s="339" t="n"/>
      <c r="X80" s="339" t="n"/>
      <c r="Y80" s="339" t="n"/>
      <c r="Z80" s="340" t="n"/>
      <c r="AA80" s="340" t="n"/>
      <c r="AB80" s="341" t="n"/>
      <c r="AC80" s="339" t="n"/>
      <c r="AD80" s="339" t="n"/>
      <c r="AE80" s="339" t="n"/>
      <c r="AF80" s="339" t="n">
        <v>19</v>
      </c>
      <c r="AG80" s="340" t="n"/>
      <c r="AH80" s="340" t="n"/>
      <c r="AI80" s="341" t="n"/>
    </row>
    <row r="81" ht="20.1" customHeight="1" s="335">
      <c r="A81" s="358" t="n"/>
      <c r="C81" s="339" t="n">
        <v>4</v>
      </c>
      <c r="D81" s="340" t="n"/>
      <c r="E81" s="341" t="n"/>
      <c r="F81" s="344" t="inlineStr">
        <is>
          <t>VERONICA MEDRANO ARIAS</t>
        </is>
      </c>
      <c r="G81" s="344" t="inlineStr">
        <is>
          <t>LAMINAS PLASTICAS TIPO FUNDA -POUCHE</t>
        </is>
      </c>
      <c r="H81" s="341" t="n"/>
      <c r="I81" s="339" t="inlineStr">
        <is>
          <t>08-L3</t>
        </is>
      </c>
      <c r="J81" s="339" t="n">
        <v>2341506</v>
      </c>
      <c r="K81" s="340" t="n"/>
      <c r="L81" s="341" t="n"/>
      <c r="M81" s="339" t="n">
        <v>2341534</v>
      </c>
      <c r="N81" s="339" t="n">
        <v>29</v>
      </c>
      <c r="O81" s="340" t="n"/>
      <c r="P81" s="341" t="n"/>
      <c r="Q81" s="339" t="n">
        <v>2341506</v>
      </c>
      <c r="R81" s="339" t="n">
        <v>2341534</v>
      </c>
      <c r="S81" s="341" t="n"/>
      <c r="T81" s="346" t="n">
        <v>29</v>
      </c>
      <c r="U81" s="341" t="n"/>
      <c r="V81" s="339" t="n"/>
      <c r="W81" s="339" t="n"/>
      <c r="X81" s="339" t="n"/>
      <c r="Y81" s="339" t="n"/>
      <c r="Z81" s="340" t="n"/>
      <c r="AA81" s="340" t="n"/>
      <c r="AB81" s="341" t="n"/>
      <c r="AC81" s="339" t="n"/>
      <c r="AD81" s="339" t="n"/>
      <c r="AE81" s="339" t="n"/>
      <c r="AF81" s="339" t="n">
        <v>29</v>
      </c>
      <c r="AG81" s="340" t="n"/>
      <c r="AH81" s="340" t="n"/>
      <c r="AI81" s="341" t="n"/>
    </row>
    <row r="82" ht="20.1" customHeight="1" s="335">
      <c r="A82" s="358" t="n"/>
      <c r="C82" s="339" t="n">
        <v>4</v>
      </c>
      <c r="D82" s="340" t="n"/>
      <c r="E82" s="341" t="n"/>
      <c r="F82" s="344" t="inlineStr">
        <is>
          <t>VERONICA MEDRANO ARIAS</t>
        </is>
      </c>
      <c r="G82" s="344" t="inlineStr">
        <is>
          <t>LAMINAS PLASTICAS TIPO FUNDA -POUCHE</t>
        </is>
      </c>
      <c r="H82" s="341" t="n"/>
      <c r="I82" s="339" t="inlineStr">
        <is>
          <t>08-L3</t>
        </is>
      </c>
      <c r="J82" s="339" t="n">
        <v>2341535</v>
      </c>
      <c r="K82" s="340" t="n"/>
      <c r="L82" s="341" t="n"/>
      <c r="M82" s="339" t="n">
        <v>2341553</v>
      </c>
      <c r="N82" s="339" t="n">
        <v>19</v>
      </c>
      <c r="O82" s="340" t="n"/>
      <c r="P82" s="341" t="n"/>
      <c r="Q82" s="339" t="n"/>
      <c r="R82" s="339" t="n"/>
      <c r="S82" s="341" t="n"/>
      <c r="T82" s="346" t="n"/>
      <c r="U82" s="341" t="n"/>
      <c r="V82" s="339" t="n"/>
      <c r="W82" s="339" t="n"/>
      <c r="X82" s="339" t="n"/>
      <c r="Y82" s="339" t="n"/>
      <c r="Z82" s="340" t="n"/>
      <c r="AA82" s="340" t="n"/>
      <c r="AB82" s="341" t="n"/>
      <c r="AC82" s="339" t="n">
        <v>2341535</v>
      </c>
      <c r="AD82" s="339" t="n">
        <v>2341553</v>
      </c>
      <c r="AE82" s="339" t="n">
        <v>19</v>
      </c>
      <c r="AF82" s="339" t="n">
        <v>19</v>
      </c>
      <c r="AG82" s="340" t="n"/>
      <c r="AH82" s="340" t="n"/>
      <c r="AI82" s="341" t="n"/>
    </row>
    <row r="83" ht="20.1" customHeight="1" s="335">
      <c r="A83" s="358" t="n"/>
      <c r="C83" s="339" t="n"/>
      <c r="D83" s="340" t="n"/>
      <c r="E83" s="341" t="n"/>
      <c r="F83" s="344" t="n"/>
      <c r="G83" s="344" t="n"/>
      <c r="H83" s="341" t="n"/>
      <c r="I83" s="339" t="n"/>
      <c r="J83" s="339" t="n"/>
      <c r="K83" s="340" t="n"/>
      <c r="L83" s="341" t="n"/>
      <c r="M83" s="339" t="n"/>
      <c r="N83" s="339" t="n"/>
      <c r="O83" s="340" t="n"/>
      <c r="P83" s="341" t="n"/>
      <c r="Q83" s="339" t="n"/>
      <c r="R83" s="339" t="n"/>
      <c r="S83" s="341" t="n"/>
      <c r="T83" s="346" t="n"/>
      <c r="U83" s="341" t="n"/>
      <c r="V83" s="339" t="n"/>
      <c r="W83" s="339" t="n"/>
      <c r="X83" s="339" t="n"/>
      <c r="Y83" s="339" t="n"/>
      <c r="Z83" s="340" t="n"/>
      <c r="AA83" s="340" t="n"/>
      <c r="AB83" s="341" t="n"/>
      <c r="AC83" s="339" t="n"/>
      <c r="AD83" s="339" t="n"/>
      <c r="AE83" s="339" t="n"/>
      <c r="AF83" s="345">
        <f>SUM(T77:U82)*17/2</f>
        <v/>
      </c>
      <c r="AG83" s="340" t="n"/>
      <c r="AH83" s="340" t="n"/>
      <c r="AI83" s="341" t="n"/>
    </row>
    <row r="84" ht="20.1" customHeight="1" s="335">
      <c r="A84" s="358" t="n"/>
      <c r="C84" s="339" t="n">
        <v>1</v>
      </c>
      <c r="D84" s="340" t="n"/>
      <c r="E84" s="341" t="n"/>
      <c r="F84" s="344" t="inlineStr">
        <is>
          <t>YANINE MARISEL FRANCO OVANDO</t>
        </is>
      </c>
      <c r="G84" s="344" t="inlineStr">
        <is>
          <t>CEDULAS DE IDENTIDAD</t>
        </is>
      </c>
      <c r="H84" s="341" t="n"/>
      <c r="I84" s="339" t="inlineStr">
        <is>
          <t>H5-P1</t>
        </is>
      </c>
      <c r="J84" s="339" t="n">
        <v>296671</v>
      </c>
      <c r="K84" s="340" t="n"/>
      <c r="L84" s="341" t="n"/>
      <c r="M84" s="339" t="n">
        <v>296696</v>
      </c>
      <c r="N84" s="339" t="n">
        <v>26</v>
      </c>
      <c r="O84" s="340" t="n"/>
      <c r="P84" s="341" t="n"/>
      <c r="Q84" s="339" t="n">
        <v>296671</v>
      </c>
      <c r="R84" s="339" t="n">
        <v>296696</v>
      </c>
      <c r="S84" s="341" t="n"/>
      <c r="T84" s="346" t="n">
        <v>26</v>
      </c>
      <c r="U84" s="341" t="n"/>
      <c r="V84" s="339" t="n"/>
      <c r="W84" s="339" t="n"/>
      <c r="X84" s="339" t="n"/>
      <c r="Y84" s="339" t="n"/>
      <c r="Z84" s="340" t="n"/>
      <c r="AA84" s="340" t="n"/>
      <c r="AB84" s="341" t="n"/>
      <c r="AC84" s="339" t="n"/>
      <c r="AD84" s="339" t="n"/>
      <c r="AE84" s="339" t="n"/>
      <c r="AF84" s="339" t="n">
        <v>26</v>
      </c>
      <c r="AG84" s="340" t="n"/>
      <c r="AH84" s="340" t="n"/>
      <c r="AI84" s="341" t="n"/>
    </row>
    <row r="85" ht="20.1" customHeight="1" s="335">
      <c r="A85" s="358" t="n"/>
      <c r="C85" s="339" t="n">
        <v>1</v>
      </c>
      <c r="D85" s="340" t="n"/>
      <c r="E85" s="341" t="n"/>
      <c r="F85" s="344" t="inlineStr">
        <is>
          <t>YANINE MARISEL FRANCO OVANDO</t>
        </is>
      </c>
      <c r="G85" s="344" t="inlineStr">
        <is>
          <t>CEDULAS DE IDENTIDAD</t>
        </is>
      </c>
      <c r="H85" s="341" t="n"/>
      <c r="I85" s="339" t="inlineStr">
        <is>
          <t>H5-P1</t>
        </is>
      </c>
      <c r="J85" s="339" t="n">
        <v>296853</v>
      </c>
      <c r="K85" s="340" t="n"/>
      <c r="L85" s="341" t="n"/>
      <c r="M85" s="339" t="n">
        <v>296863</v>
      </c>
      <c r="N85" s="339" t="n">
        <v>11</v>
      </c>
      <c r="O85" s="340" t="n"/>
      <c r="P85" s="341" t="n"/>
      <c r="Q85" s="339" t="n">
        <v>296853</v>
      </c>
      <c r="R85" s="339" t="n">
        <v>296863</v>
      </c>
      <c r="S85" s="341" t="n"/>
      <c r="T85" s="346" t="n">
        <v>11</v>
      </c>
      <c r="U85" s="341" t="n"/>
      <c r="V85" s="339" t="n"/>
      <c r="W85" s="339" t="n"/>
      <c r="X85" s="339" t="n"/>
      <c r="Y85" s="339" t="n"/>
      <c r="Z85" s="340" t="n"/>
      <c r="AA85" s="340" t="n"/>
      <c r="AB85" s="341" t="n"/>
      <c r="AC85" s="339" t="n"/>
      <c r="AD85" s="339" t="n"/>
      <c r="AE85" s="339" t="n"/>
      <c r="AF85" s="339" t="n">
        <v>11</v>
      </c>
      <c r="AG85" s="340" t="n"/>
      <c r="AH85" s="340" t="n"/>
      <c r="AI85" s="341" t="n"/>
    </row>
    <row r="86" ht="20.1" customHeight="1" s="335">
      <c r="A86" s="358" t="n"/>
      <c r="C86" s="339" t="n">
        <v>1</v>
      </c>
      <c r="D86" s="340" t="n"/>
      <c r="E86" s="341" t="n"/>
      <c r="F86" s="344" t="inlineStr">
        <is>
          <t>YANINE MARISEL FRANCO OVANDO</t>
        </is>
      </c>
      <c r="G86" s="344" t="inlineStr">
        <is>
          <t>CEDULAS DE IDENTIDAD</t>
        </is>
      </c>
      <c r="H86" s="341" t="n"/>
      <c r="I86" s="339" t="inlineStr">
        <is>
          <t>H5-P1</t>
        </is>
      </c>
      <c r="J86" s="339" t="n">
        <v>296864</v>
      </c>
      <c r="K86" s="340" t="n"/>
      <c r="L86" s="341" t="n"/>
      <c r="M86" s="339" t="n">
        <v>296900</v>
      </c>
      <c r="N86" s="339" t="n">
        <v>37</v>
      </c>
      <c r="O86" s="340" t="n"/>
      <c r="P86" s="341" t="n"/>
      <c r="Q86" s="339" t="n"/>
      <c r="R86" s="339" t="n"/>
      <c r="S86" s="341" t="n"/>
      <c r="T86" s="346" t="n"/>
      <c r="U86" s="341" t="n"/>
      <c r="V86" s="339" t="n"/>
      <c r="W86" s="339" t="n"/>
      <c r="X86" s="339" t="n"/>
      <c r="Y86" s="339" t="n"/>
      <c r="Z86" s="340" t="n"/>
      <c r="AA86" s="340" t="n"/>
      <c r="AB86" s="341" t="n"/>
      <c r="AC86" s="339" t="n">
        <v>296864</v>
      </c>
      <c r="AD86" s="339" t="n">
        <v>296900</v>
      </c>
      <c r="AE86" s="339" t="n">
        <v>37</v>
      </c>
      <c r="AF86" s="339" t="n">
        <v>37</v>
      </c>
      <c r="AG86" s="340" t="n"/>
      <c r="AH86" s="340" t="n"/>
      <c r="AI86" s="341" t="n"/>
    </row>
    <row r="87" ht="20.1" customHeight="1" s="335">
      <c r="A87" s="358" t="n"/>
      <c r="C87" s="339" t="n">
        <v>1</v>
      </c>
      <c r="D87" s="340" t="n"/>
      <c r="E87" s="341" t="n"/>
      <c r="F87" s="344" t="inlineStr">
        <is>
          <t>YANINE MARISEL FRANCO OVANDO</t>
        </is>
      </c>
      <c r="G87" s="344" t="inlineStr">
        <is>
          <t>LAMINAS PLASTICAS TIPO FUNDA -POUCHE</t>
        </is>
      </c>
      <c r="H87" s="341" t="n"/>
      <c r="I87" s="339" t="inlineStr">
        <is>
          <t>08-L3</t>
        </is>
      </c>
      <c r="J87" s="339" t="n">
        <v>2341230</v>
      </c>
      <c r="K87" s="340" t="n"/>
      <c r="L87" s="341" t="n"/>
      <c r="M87" s="339" t="n">
        <v>2341255</v>
      </c>
      <c r="N87" s="339" t="n">
        <v>26</v>
      </c>
      <c r="O87" s="340" t="n"/>
      <c r="P87" s="341" t="n"/>
      <c r="Q87" s="339" t="n">
        <v>2341230</v>
      </c>
      <c r="R87" s="339" t="n">
        <v>2341255</v>
      </c>
      <c r="S87" s="341" t="n"/>
      <c r="T87" s="346" t="n">
        <v>26</v>
      </c>
      <c r="U87" s="341" t="n"/>
      <c r="V87" s="339" t="n"/>
      <c r="W87" s="339" t="n"/>
      <c r="X87" s="339" t="n"/>
      <c r="Y87" s="339" t="n"/>
      <c r="Z87" s="340" t="n"/>
      <c r="AA87" s="340" t="n"/>
      <c r="AB87" s="341" t="n"/>
      <c r="AC87" s="339" t="n"/>
      <c r="AD87" s="339" t="n"/>
      <c r="AE87" s="339" t="n"/>
      <c r="AF87" s="339" t="n">
        <v>26</v>
      </c>
      <c r="AG87" s="340" t="n"/>
      <c r="AH87" s="340" t="n"/>
      <c r="AI87" s="341" t="n"/>
    </row>
    <row r="88" ht="20.1" customHeight="1" s="335">
      <c r="A88" s="358" t="n"/>
      <c r="C88" s="339" t="n">
        <v>1</v>
      </c>
      <c r="D88" s="340" t="n"/>
      <c r="E88" s="341" t="n"/>
      <c r="F88" s="344" t="inlineStr">
        <is>
          <t>YANINE MARISEL FRANCO OVANDO</t>
        </is>
      </c>
      <c r="G88" s="344" t="inlineStr">
        <is>
          <t>LAMINAS PLASTICAS TIPO FUNDA -POUCHE</t>
        </is>
      </c>
      <c r="H88" s="341" t="n"/>
      <c r="I88" s="339" t="inlineStr">
        <is>
          <t>08-L3</t>
        </is>
      </c>
      <c r="J88" s="339" t="n">
        <v>2341412</v>
      </c>
      <c r="K88" s="340" t="n"/>
      <c r="L88" s="341" t="n"/>
      <c r="M88" s="339" t="n">
        <v>2341422</v>
      </c>
      <c r="N88" s="339" t="n">
        <v>11</v>
      </c>
      <c r="O88" s="340" t="n"/>
      <c r="P88" s="341" t="n"/>
      <c r="Q88" s="339" t="n">
        <v>2341412</v>
      </c>
      <c r="R88" s="339" t="n">
        <v>2341422</v>
      </c>
      <c r="S88" s="341" t="n"/>
      <c r="T88" s="346" t="n">
        <v>11</v>
      </c>
      <c r="U88" s="341" t="n"/>
      <c r="V88" s="339" t="n"/>
      <c r="W88" s="339" t="n"/>
      <c r="X88" s="339" t="n"/>
      <c r="Y88" s="339" t="n"/>
      <c r="Z88" s="340" t="n"/>
      <c r="AA88" s="340" t="n"/>
      <c r="AB88" s="341" t="n"/>
      <c r="AC88" s="339" t="n"/>
      <c r="AD88" s="339" t="n"/>
      <c r="AE88" s="339" t="n"/>
      <c r="AF88" s="339" t="n">
        <v>11</v>
      </c>
      <c r="AG88" s="340" t="n"/>
      <c r="AH88" s="340" t="n"/>
      <c r="AI88" s="341" t="n"/>
    </row>
    <row r="89" ht="20.1" customHeight="1" s="335">
      <c r="A89" s="358" t="n"/>
      <c r="C89" s="339" t="n">
        <v>1</v>
      </c>
      <c r="D89" s="340" t="n"/>
      <c r="E89" s="341" t="n"/>
      <c r="F89" s="344" t="inlineStr">
        <is>
          <t>YANINE MARISEL FRANCO OVANDO</t>
        </is>
      </c>
      <c r="G89" s="344" t="inlineStr">
        <is>
          <t>LAMINAS PLASTICAS TIPO FUNDA -POUCHE</t>
        </is>
      </c>
      <c r="H89" s="341" t="n"/>
      <c r="I89" s="339" t="inlineStr">
        <is>
          <t>08-L3</t>
        </is>
      </c>
      <c r="J89" s="339" t="n">
        <v>2341423</v>
      </c>
      <c r="K89" s="340" t="n"/>
      <c r="L89" s="341" t="n"/>
      <c r="M89" s="339" t="n">
        <v>2341459</v>
      </c>
      <c r="N89" s="339" t="n">
        <v>37</v>
      </c>
      <c r="O89" s="340" t="n"/>
      <c r="P89" s="341" t="n"/>
      <c r="Q89" s="339" t="n"/>
      <c r="R89" s="339" t="n"/>
      <c r="S89" s="341" t="n"/>
      <c r="T89" s="346" t="n"/>
      <c r="U89" s="341" t="n"/>
      <c r="V89" s="339" t="n"/>
      <c r="W89" s="339" t="n"/>
      <c r="X89" s="339" t="n"/>
      <c r="Y89" s="339" t="n"/>
      <c r="Z89" s="340" t="n"/>
      <c r="AA89" s="340" t="n"/>
      <c r="AB89" s="341" t="n"/>
      <c r="AC89" s="339" t="n">
        <v>2341423</v>
      </c>
      <c r="AD89" s="339" t="n">
        <v>2341459</v>
      </c>
      <c r="AE89" s="339" t="n">
        <v>37</v>
      </c>
      <c r="AF89" s="339" t="n">
        <v>37</v>
      </c>
      <c r="AG89" s="340" t="n"/>
      <c r="AH89" s="340" t="n"/>
      <c r="AI89" s="341" t="n"/>
    </row>
    <row r="90" ht="20.1" customHeight="1" s="335">
      <c r="A90" s="359" t="n"/>
      <c r="C90" s="339" t="n"/>
      <c r="D90" s="340" t="n"/>
      <c r="E90" s="341" t="n"/>
      <c r="F90" s="344" t="n"/>
      <c r="G90" s="344" t="n"/>
      <c r="H90" s="341" t="n"/>
      <c r="I90" s="339" t="n"/>
      <c r="J90" s="339" t="n"/>
      <c r="K90" s="340" t="n"/>
      <c r="L90" s="341" t="n"/>
      <c r="M90" s="339" t="n"/>
      <c r="N90" s="339" t="n"/>
      <c r="O90" s="340" t="n"/>
      <c r="P90" s="341" t="n"/>
      <c r="Q90" s="339" t="n"/>
      <c r="R90" s="339" t="n"/>
      <c r="S90" s="341" t="n"/>
      <c r="T90" s="346" t="n"/>
      <c r="U90" s="341" t="n"/>
      <c r="V90" s="339" t="n"/>
      <c r="W90" s="339" t="n"/>
      <c r="X90" s="339" t="n"/>
      <c r="Y90" s="339" t="n"/>
      <c r="Z90" s="340" t="n"/>
      <c r="AA90" s="340" t="n"/>
      <c r="AB90" s="341" t="n"/>
      <c r="AC90" s="339" t="n"/>
      <c r="AD90" s="339" t="n"/>
      <c r="AE90" s="339" t="n"/>
      <c r="AF90" s="345">
        <f>SUM(T84:U89)*17/2</f>
        <v/>
      </c>
      <c r="AG90" s="340" t="n"/>
      <c r="AH90" s="340" t="n"/>
      <c r="AI90" s="341" t="n"/>
    </row>
    <row r="91" ht="15" customHeight="1" s="335">
      <c r="A91" s="383" t="n"/>
      <c r="C91" s="362" t="inlineStr">
        <is>
          <t xml:space="preserve"> Fecha movimiento: 03/02/2023</t>
        </is>
      </c>
      <c r="D91" s="340" t="n"/>
      <c r="E91" s="340" t="n"/>
      <c r="F91" s="340" t="n"/>
      <c r="G91" s="340" t="n"/>
      <c r="H91" s="341" t="n"/>
      <c r="I91" s="360" t="n"/>
      <c r="J91" s="340" t="n"/>
      <c r="K91" s="340" t="n"/>
      <c r="L91" s="340" t="n"/>
      <c r="M91" s="340" t="n"/>
      <c r="N91" s="340" t="n"/>
      <c r="O91" s="340" t="n"/>
      <c r="P91" s="340" t="n"/>
      <c r="Q91" s="340" t="n"/>
      <c r="R91" s="340" t="n"/>
      <c r="S91" s="340" t="n"/>
      <c r="T91" s="340" t="n"/>
      <c r="U91" s="340" t="n"/>
      <c r="V91" s="340" t="n"/>
      <c r="W91" s="340" t="n"/>
      <c r="X91" s="340" t="n"/>
      <c r="Y91" s="340" t="n"/>
      <c r="Z91" s="340" t="n"/>
      <c r="AA91" s="340" t="n"/>
      <c r="AB91" s="340" t="n"/>
      <c r="AC91" s="340" t="n"/>
      <c r="AD91" s="340" t="n"/>
      <c r="AE91" s="340" t="n"/>
      <c r="AF91" s="340" t="n"/>
      <c r="AG91" s="340" t="n"/>
      <c r="AH91" s="340" t="n"/>
      <c r="AI91" s="341" t="n"/>
    </row>
    <row r="92" ht="20.1" customHeight="1" s="335">
      <c r="A92" s="358" t="n"/>
      <c r="C92" s="339" t="n">
        <v>2</v>
      </c>
      <c r="D92" s="340" t="n"/>
      <c r="E92" s="341" t="n"/>
      <c r="F92" s="344" t="inlineStr">
        <is>
          <t>ANELY CACERES PECHO</t>
        </is>
      </c>
      <c r="G92" s="344" t="inlineStr">
        <is>
          <t>CEDULAS DE IDENTIDAD</t>
        </is>
      </c>
      <c r="H92" s="341" t="n"/>
      <c r="I92" s="339" t="inlineStr">
        <is>
          <t>H5-P1</t>
        </is>
      </c>
      <c r="J92" s="339" t="n">
        <v>296938</v>
      </c>
      <c r="K92" s="340" t="n"/>
      <c r="L92" s="341" t="n"/>
      <c r="M92" s="339" t="n">
        <v>296948</v>
      </c>
      <c r="N92" s="339" t="n">
        <v>11</v>
      </c>
      <c r="O92" s="340" t="n"/>
      <c r="P92" s="341" t="n"/>
      <c r="Q92" s="339" t="n">
        <v>296938</v>
      </c>
      <c r="R92" s="339" t="n">
        <v>296948</v>
      </c>
      <c r="S92" s="341" t="n"/>
      <c r="T92" s="346" t="n">
        <v>11</v>
      </c>
      <c r="U92" s="341" t="n"/>
      <c r="V92" s="339" t="n"/>
      <c r="W92" s="339" t="n"/>
      <c r="X92" s="339" t="n"/>
      <c r="Y92" s="339" t="n"/>
      <c r="Z92" s="340" t="n"/>
      <c r="AA92" s="340" t="n"/>
      <c r="AB92" s="341" t="n"/>
      <c r="AC92" s="339" t="n"/>
      <c r="AD92" s="339" t="n"/>
      <c r="AE92" s="339" t="n"/>
      <c r="AF92" s="339" t="n">
        <v>11</v>
      </c>
      <c r="AG92" s="340" t="n"/>
      <c r="AH92" s="340" t="n"/>
      <c r="AI92" s="341" t="n"/>
    </row>
    <row r="93" ht="20.1" customHeight="1" s="335">
      <c r="A93" s="358" t="n"/>
      <c r="C93" s="339" t="n">
        <v>2</v>
      </c>
      <c r="D93" s="340" t="n"/>
      <c r="E93" s="341" t="n"/>
      <c r="F93" s="344" t="inlineStr">
        <is>
          <t>ANELY CACERES PECHO</t>
        </is>
      </c>
      <c r="G93" s="344" t="inlineStr">
        <is>
          <t>CEDULAS DE IDENTIDAD</t>
        </is>
      </c>
      <c r="H93" s="341" t="n"/>
      <c r="I93" s="339" t="inlineStr">
        <is>
          <t>H5-P1</t>
        </is>
      </c>
      <c r="J93" s="339" t="n">
        <v>297125</v>
      </c>
      <c r="K93" s="340" t="n"/>
      <c r="L93" s="341" t="n"/>
      <c r="M93" s="339" t="n">
        <v>297159</v>
      </c>
      <c r="N93" s="339" t="n">
        <v>35</v>
      </c>
      <c r="O93" s="340" t="n"/>
      <c r="P93" s="341" t="n"/>
      <c r="Q93" s="339" t="n">
        <v>297125</v>
      </c>
      <c r="R93" s="339" t="n">
        <v>297159</v>
      </c>
      <c r="S93" s="341" t="n"/>
      <c r="T93" s="346" t="n">
        <v>35</v>
      </c>
      <c r="U93" s="341" t="n"/>
      <c r="V93" s="339" t="n"/>
      <c r="W93" s="339" t="n"/>
      <c r="X93" s="339" t="n"/>
      <c r="Y93" s="339" t="n"/>
      <c r="Z93" s="340" t="n"/>
      <c r="AA93" s="340" t="n"/>
      <c r="AB93" s="341" t="n"/>
      <c r="AC93" s="339" t="n"/>
      <c r="AD93" s="339" t="n"/>
      <c r="AE93" s="339" t="n"/>
      <c r="AF93" s="339" t="n">
        <v>35</v>
      </c>
      <c r="AG93" s="340" t="n"/>
      <c r="AH93" s="340" t="n"/>
      <c r="AI93" s="341" t="n"/>
    </row>
    <row r="94" ht="20.1" customHeight="1" s="335">
      <c r="A94" s="358" t="n"/>
      <c r="C94" s="339" t="n">
        <v>2</v>
      </c>
      <c r="D94" s="340" t="n"/>
      <c r="E94" s="341" t="n"/>
      <c r="F94" s="344" t="inlineStr">
        <is>
          <t>ANELY CACERES PECHO</t>
        </is>
      </c>
      <c r="G94" s="344" t="inlineStr">
        <is>
          <t>CEDULAS DE IDENTIDAD</t>
        </is>
      </c>
      <c r="H94" s="341" t="n"/>
      <c r="I94" s="339" t="inlineStr">
        <is>
          <t>H5-P1</t>
        </is>
      </c>
      <c r="J94" s="339" t="n">
        <v>297160</v>
      </c>
      <c r="K94" s="340" t="n"/>
      <c r="L94" s="341" t="n"/>
      <c r="M94" s="339" t="n">
        <v>297184</v>
      </c>
      <c r="N94" s="339" t="n">
        <v>25</v>
      </c>
      <c r="O94" s="340" t="n"/>
      <c r="P94" s="341" t="n"/>
      <c r="Q94" s="339" t="n"/>
      <c r="R94" s="339" t="n"/>
      <c r="S94" s="341" t="n"/>
      <c r="T94" s="346" t="n"/>
      <c r="U94" s="341" t="n"/>
      <c r="V94" s="339" t="n"/>
      <c r="W94" s="339" t="n"/>
      <c r="X94" s="339" t="n"/>
      <c r="Y94" s="339" t="n"/>
      <c r="Z94" s="340" t="n"/>
      <c r="AA94" s="340" t="n"/>
      <c r="AB94" s="341" t="n"/>
      <c r="AC94" s="339" t="n">
        <v>297160</v>
      </c>
      <c r="AD94" s="339" t="n">
        <v>297184</v>
      </c>
      <c r="AE94" s="339" t="n">
        <v>25</v>
      </c>
      <c r="AF94" s="339" t="n">
        <v>25</v>
      </c>
      <c r="AG94" s="340" t="n"/>
      <c r="AH94" s="340" t="n"/>
      <c r="AI94" s="341" t="n"/>
    </row>
    <row r="95" ht="20.1" customHeight="1" s="335">
      <c r="A95" s="358" t="n"/>
      <c r="C95" s="339" t="n">
        <v>2</v>
      </c>
      <c r="D95" s="340" t="n"/>
      <c r="E95" s="341" t="n"/>
      <c r="F95" s="344" t="inlineStr">
        <is>
          <t>ANELY CACERES PECHO</t>
        </is>
      </c>
      <c r="G95" s="344" t="inlineStr">
        <is>
          <t>LAMINAS PLASTICAS TIPO FUNDA -POUCHE</t>
        </is>
      </c>
      <c r="H95" s="341" t="n"/>
      <c r="I95" s="339" t="inlineStr">
        <is>
          <t>08-L3</t>
        </is>
      </c>
      <c r="J95" s="339" t="n">
        <v>2341495</v>
      </c>
      <c r="K95" s="340" t="n"/>
      <c r="L95" s="341" t="n"/>
      <c r="M95" s="339" t="n">
        <v>2341505</v>
      </c>
      <c r="N95" s="339" t="n">
        <v>11</v>
      </c>
      <c r="O95" s="340" t="n"/>
      <c r="P95" s="341" t="n"/>
      <c r="Q95" s="339" t="n">
        <v>2341495</v>
      </c>
      <c r="R95" s="339" t="n">
        <v>2341505</v>
      </c>
      <c r="S95" s="341" t="n"/>
      <c r="T95" s="346" t="n">
        <v>11</v>
      </c>
      <c r="U95" s="341" t="n"/>
      <c r="V95" s="339" t="n"/>
      <c r="W95" s="339" t="n"/>
      <c r="X95" s="339" t="n"/>
      <c r="Y95" s="339" t="n"/>
      <c r="Z95" s="340" t="n"/>
      <c r="AA95" s="340" t="n"/>
      <c r="AB95" s="341" t="n"/>
      <c r="AC95" s="339" t="n"/>
      <c r="AD95" s="339" t="n"/>
      <c r="AE95" s="339" t="n"/>
      <c r="AF95" s="339" t="n">
        <v>11</v>
      </c>
      <c r="AG95" s="340" t="n"/>
      <c r="AH95" s="340" t="n"/>
      <c r="AI95" s="341" t="n"/>
    </row>
    <row r="96" ht="20.1" customHeight="1" s="335">
      <c r="A96" s="358" t="n"/>
      <c r="C96" s="339" t="n">
        <v>2</v>
      </c>
      <c r="D96" s="340" t="n"/>
      <c r="E96" s="341" t="n"/>
      <c r="F96" s="344" t="inlineStr">
        <is>
          <t>ANELY CACERES PECHO</t>
        </is>
      </c>
      <c r="G96" s="344" t="inlineStr">
        <is>
          <t>LAMINAS PLASTICAS TIPO FUNDA -POUCHE</t>
        </is>
      </c>
      <c r="H96" s="341" t="n"/>
      <c r="I96" s="339" t="inlineStr">
        <is>
          <t>08-L3</t>
        </is>
      </c>
      <c r="J96" s="339" t="n">
        <v>2341681</v>
      </c>
      <c r="K96" s="340" t="n"/>
      <c r="L96" s="341" t="n"/>
      <c r="M96" s="339" t="n">
        <v>2341715</v>
      </c>
      <c r="N96" s="339" t="n">
        <v>35</v>
      </c>
      <c r="O96" s="340" t="n"/>
      <c r="P96" s="341" t="n"/>
      <c r="Q96" s="339" t="n">
        <v>2341681</v>
      </c>
      <c r="R96" s="339" t="n">
        <v>2341715</v>
      </c>
      <c r="S96" s="341" t="n"/>
      <c r="T96" s="346" t="n">
        <v>35</v>
      </c>
      <c r="U96" s="341" t="n"/>
      <c r="V96" s="339" t="n"/>
      <c r="W96" s="339" t="n"/>
      <c r="X96" s="339" t="n"/>
      <c r="Y96" s="339" t="n"/>
      <c r="Z96" s="340" t="n"/>
      <c r="AA96" s="340" t="n"/>
      <c r="AB96" s="341" t="n"/>
      <c r="AC96" s="339" t="n"/>
      <c r="AD96" s="339" t="n"/>
      <c r="AE96" s="339" t="n"/>
      <c r="AF96" s="339" t="n">
        <v>35</v>
      </c>
      <c r="AG96" s="340" t="n"/>
      <c r="AH96" s="340" t="n"/>
      <c r="AI96" s="341" t="n"/>
    </row>
    <row r="97" ht="20.1" customHeight="1" s="335">
      <c r="A97" s="358" t="n"/>
      <c r="C97" s="339" t="n">
        <v>2</v>
      </c>
      <c r="D97" s="340" t="n"/>
      <c r="E97" s="341" t="n"/>
      <c r="F97" s="344" t="inlineStr">
        <is>
          <t>ANELY CACERES PECHO</t>
        </is>
      </c>
      <c r="G97" s="344" t="inlineStr">
        <is>
          <t>LAMINAS PLASTICAS TIPO FUNDA -POUCHE</t>
        </is>
      </c>
      <c r="H97" s="341" t="n"/>
      <c r="I97" s="339" t="inlineStr">
        <is>
          <t>08-L3</t>
        </is>
      </c>
      <c r="J97" s="339" t="n">
        <v>2341716</v>
      </c>
      <c r="K97" s="340" t="n"/>
      <c r="L97" s="341" t="n"/>
      <c r="M97" s="339" t="n">
        <v>2341740</v>
      </c>
      <c r="N97" s="339" t="n">
        <v>25</v>
      </c>
      <c r="O97" s="340" t="n"/>
      <c r="P97" s="341" t="n"/>
      <c r="Q97" s="339" t="n"/>
      <c r="R97" s="339" t="n"/>
      <c r="S97" s="341" t="n"/>
      <c r="T97" s="346" t="n"/>
      <c r="U97" s="341" t="n"/>
      <c r="V97" s="339" t="n"/>
      <c r="W97" s="339" t="n"/>
      <c r="X97" s="339" t="n"/>
      <c r="Y97" s="339" t="n"/>
      <c r="Z97" s="340" t="n"/>
      <c r="AA97" s="340" t="n"/>
      <c r="AB97" s="341" t="n"/>
      <c r="AC97" s="339" t="n">
        <v>2341716</v>
      </c>
      <c r="AD97" s="339" t="n">
        <v>2341740</v>
      </c>
      <c r="AE97" s="339" t="n">
        <v>25</v>
      </c>
      <c r="AF97" s="339" t="n">
        <v>25</v>
      </c>
      <c r="AG97" s="340" t="n"/>
      <c r="AH97" s="340" t="n"/>
      <c r="AI97" s="341" t="n"/>
    </row>
    <row r="98" ht="20.1" customHeight="1" s="335">
      <c r="A98" s="358" t="n"/>
      <c r="C98" s="339" t="n"/>
      <c r="D98" s="340" t="n"/>
      <c r="E98" s="341" t="n"/>
      <c r="F98" s="344" t="n"/>
      <c r="G98" s="344" t="n"/>
      <c r="H98" s="341" t="n"/>
      <c r="I98" s="339" t="n"/>
      <c r="J98" s="339" t="n"/>
      <c r="K98" s="340" t="n"/>
      <c r="L98" s="341" t="n"/>
      <c r="M98" s="339" t="n"/>
      <c r="N98" s="339" t="n"/>
      <c r="O98" s="340" t="n"/>
      <c r="P98" s="341" t="n"/>
      <c r="Q98" s="339" t="n"/>
      <c r="R98" s="339" t="n"/>
      <c r="S98" s="341" t="n"/>
      <c r="T98" s="346" t="n"/>
      <c r="U98" s="341" t="n"/>
      <c r="V98" s="339" t="n"/>
      <c r="W98" s="339" t="n"/>
      <c r="X98" s="339" t="n"/>
      <c r="Y98" s="339" t="n"/>
      <c r="Z98" s="340" t="n"/>
      <c r="AA98" s="340" t="n"/>
      <c r="AB98" s="341" t="n"/>
      <c r="AC98" s="339" t="n"/>
      <c r="AD98" s="339" t="n"/>
      <c r="AE98" s="339" t="n"/>
      <c r="AF98" s="345">
        <f>SUM(T92:U97)*17/2</f>
        <v/>
      </c>
      <c r="AG98" s="340" t="n"/>
      <c r="AH98" s="340" t="n"/>
      <c r="AI98" s="341" t="n"/>
    </row>
    <row r="99" ht="20.1" customHeight="1" s="335">
      <c r="A99" s="358" t="n"/>
      <c r="C99" s="339" t="n">
        <v>7</v>
      </c>
      <c r="D99" s="340" t="n"/>
      <c r="E99" s="341" t="n"/>
      <c r="F99" s="344" t="inlineStr">
        <is>
          <t>BOLIVIA MAR PALMERO TILILA</t>
        </is>
      </c>
      <c r="G99" s="344" t="inlineStr">
        <is>
          <t>CEDULAS DE IDENTIDAD</t>
        </is>
      </c>
      <c r="H99" s="341" t="n"/>
      <c r="I99" s="339" t="inlineStr">
        <is>
          <t>H5-P1</t>
        </is>
      </c>
      <c r="J99" s="339" t="n">
        <v>297031</v>
      </c>
      <c r="K99" s="340" t="n"/>
      <c r="L99" s="341" t="n"/>
      <c r="M99" s="339" t="n">
        <v>297044</v>
      </c>
      <c r="N99" s="339" t="n">
        <v>14</v>
      </c>
      <c r="O99" s="340" t="n"/>
      <c r="P99" s="341" t="n"/>
      <c r="Q99" s="339" t="n">
        <v>297031</v>
      </c>
      <c r="R99" s="339" t="n">
        <v>297044</v>
      </c>
      <c r="S99" s="341" t="n"/>
      <c r="T99" s="346" t="n">
        <v>14</v>
      </c>
      <c r="U99" s="341" t="n"/>
      <c r="V99" s="339" t="n"/>
      <c r="W99" s="339" t="n"/>
      <c r="X99" s="339" t="n"/>
      <c r="Y99" s="339" t="n"/>
      <c r="Z99" s="340" t="n"/>
      <c r="AA99" s="340" t="n"/>
      <c r="AB99" s="341" t="n"/>
      <c r="AC99" s="339" t="n"/>
      <c r="AD99" s="339" t="n"/>
      <c r="AE99" s="339" t="n"/>
      <c r="AF99" s="339" t="n">
        <v>14</v>
      </c>
      <c r="AG99" s="340" t="n"/>
      <c r="AH99" s="340" t="n"/>
      <c r="AI99" s="341" t="n"/>
    </row>
    <row r="100" ht="20.1" customHeight="1" s="335">
      <c r="A100" s="358" t="n"/>
      <c r="C100" s="339" t="n">
        <v>7</v>
      </c>
      <c r="D100" s="340" t="n"/>
      <c r="E100" s="341" t="n"/>
      <c r="F100" s="344" t="inlineStr">
        <is>
          <t>BOLIVIA MAR PALMERO TILILA</t>
        </is>
      </c>
      <c r="G100" s="344" t="inlineStr">
        <is>
          <t>CEDULAS DE IDENTIDAD</t>
        </is>
      </c>
      <c r="H100" s="341" t="n"/>
      <c r="I100" s="339" t="inlineStr">
        <is>
          <t>H5-P1</t>
        </is>
      </c>
      <c r="J100" s="339" t="n">
        <v>297233</v>
      </c>
      <c r="K100" s="340" t="n"/>
      <c r="L100" s="341" t="n"/>
      <c r="M100" s="339" t="n">
        <v>297264</v>
      </c>
      <c r="N100" s="339" t="n">
        <v>32</v>
      </c>
      <c r="O100" s="340" t="n"/>
      <c r="P100" s="341" t="n"/>
      <c r="Q100" s="339" t="n">
        <v>297233</v>
      </c>
      <c r="R100" s="339" t="n">
        <v>297264</v>
      </c>
      <c r="S100" s="341" t="n"/>
      <c r="T100" s="346" t="n">
        <v>32</v>
      </c>
      <c r="U100" s="341" t="n"/>
      <c r="V100" s="339" t="n"/>
      <c r="W100" s="339" t="n"/>
      <c r="X100" s="339" t="n"/>
      <c r="Y100" s="339" t="n"/>
      <c r="Z100" s="340" t="n"/>
      <c r="AA100" s="340" t="n"/>
      <c r="AB100" s="341" t="n"/>
      <c r="AC100" s="339" t="n"/>
      <c r="AD100" s="339" t="n"/>
      <c r="AE100" s="339" t="n"/>
      <c r="AF100" s="339" t="n">
        <v>32</v>
      </c>
      <c r="AG100" s="340" t="n"/>
      <c r="AH100" s="340" t="n"/>
      <c r="AI100" s="341" t="n"/>
    </row>
    <row r="101" ht="20.1" customHeight="1" s="335">
      <c r="A101" s="358" t="n"/>
      <c r="C101" s="339" t="n">
        <v>7</v>
      </c>
      <c r="D101" s="340" t="n"/>
      <c r="E101" s="341" t="n"/>
      <c r="F101" s="344" t="inlineStr">
        <is>
          <t>BOLIVIA MAR PALMERO TILILA</t>
        </is>
      </c>
      <c r="G101" s="344" t="inlineStr">
        <is>
          <t>CEDULAS DE IDENTIDAD</t>
        </is>
      </c>
      <c r="H101" s="341" t="n"/>
      <c r="I101" s="339" t="inlineStr">
        <is>
          <t>H5-P1</t>
        </is>
      </c>
      <c r="J101" s="339" t="n">
        <v>297265</v>
      </c>
      <c r="K101" s="340" t="n"/>
      <c r="L101" s="341" t="n"/>
      <c r="M101" s="339" t="n">
        <v>297284</v>
      </c>
      <c r="N101" s="339" t="n">
        <v>20</v>
      </c>
      <c r="O101" s="340" t="n"/>
      <c r="P101" s="341" t="n"/>
      <c r="Q101" s="339" t="n"/>
      <c r="R101" s="339" t="n"/>
      <c r="S101" s="341" t="n"/>
      <c r="T101" s="346" t="n"/>
      <c r="U101" s="341" t="n"/>
      <c r="V101" s="339" t="n"/>
      <c r="W101" s="339" t="n"/>
      <c r="X101" s="339" t="n"/>
      <c r="Y101" s="339" t="n"/>
      <c r="Z101" s="340" t="n"/>
      <c r="AA101" s="340" t="n"/>
      <c r="AB101" s="341" t="n"/>
      <c r="AC101" s="339" t="n">
        <v>297265</v>
      </c>
      <c r="AD101" s="339" t="n">
        <v>297284</v>
      </c>
      <c r="AE101" s="339" t="n">
        <v>20</v>
      </c>
      <c r="AF101" s="339" t="n">
        <v>20</v>
      </c>
      <c r="AG101" s="340" t="n"/>
      <c r="AH101" s="340" t="n"/>
      <c r="AI101" s="341" t="n"/>
    </row>
    <row r="102" ht="20.1" customHeight="1" s="335">
      <c r="A102" s="358" t="n"/>
      <c r="C102" s="339" t="n">
        <v>7</v>
      </c>
      <c r="D102" s="340" t="n"/>
      <c r="E102" s="341" t="n"/>
      <c r="F102" s="344" t="inlineStr">
        <is>
          <t>BOLIVIA MAR PALMERO TILILA</t>
        </is>
      </c>
      <c r="G102" s="344" t="inlineStr">
        <is>
          <t>LAMINAS PLASTICAS TIPO FUNDA -POUCHE</t>
        </is>
      </c>
      <c r="H102" s="341" t="n"/>
      <c r="I102" s="339" t="inlineStr">
        <is>
          <t>08-L3</t>
        </is>
      </c>
      <c r="J102" s="339" t="n">
        <v>2341587</v>
      </c>
      <c r="K102" s="340" t="n"/>
      <c r="L102" s="341" t="n"/>
      <c r="M102" s="339" t="n">
        <v>2341600</v>
      </c>
      <c r="N102" s="339" t="n">
        <v>14</v>
      </c>
      <c r="O102" s="340" t="n"/>
      <c r="P102" s="341" t="n"/>
      <c r="Q102" s="339" t="n">
        <v>2341587</v>
      </c>
      <c r="R102" s="339" t="n">
        <v>2341600</v>
      </c>
      <c r="S102" s="341" t="n"/>
      <c r="T102" s="346" t="n">
        <v>14</v>
      </c>
      <c r="U102" s="341" t="n"/>
      <c r="V102" s="339" t="n"/>
      <c r="W102" s="339" t="n"/>
      <c r="X102" s="339" t="n"/>
      <c r="Y102" s="339" t="n"/>
      <c r="Z102" s="340" t="n"/>
      <c r="AA102" s="340" t="n"/>
      <c r="AB102" s="341" t="n"/>
      <c r="AC102" s="339" t="n"/>
      <c r="AD102" s="339" t="n"/>
      <c r="AE102" s="339" t="n"/>
      <c r="AF102" s="339" t="n">
        <v>14</v>
      </c>
      <c r="AG102" s="340" t="n"/>
      <c r="AH102" s="340" t="n"/>
      <c r="AI102" s="341" t="n"/>
    </row>
    <row r="103" ht="20.1" customHeight="1" s="335">
      <c r="A103" s="358" t="n"/>
      <c r="C103" s="339" t="n">
        <v>7</v>
      </c>
      <c r="D103" s="340" t="n"/>
      <c r="E103" s="341" t="n"/>
      <c r="F103" s="344" t="inlineStr">
        <is>
          <t>BOLIVIA MAR PALMERO TILILA</t>
        </is>
      </c>
      <c r="G103" s="344" t="inlineStr">
        <is>
          <t>LAMINAS PLASTICAS TIPO FUNDA -POUCHE</t>
        </is>
      </c>
      <c r="H103" s="341" t="n"/>
      <c r="I103" s="339" t="inlineStr">
        <is>
          <t>08-L3</t>
        </is>
      </c>
      <c r="J103" s="339" t="n">
        <v>2341789</v>
      </c>
      <c r="K103" s="340" t="n"/>
      <c r="L103" s="341" t="n"/>
      <c r="M103" s="339" t="n">
        <v>2341820</v>
      </c>
      <c r="N103" s="339" t="n">
        <v>32</v>
      </c>
      <c r="O103" s="340" t="n"/>
      <c r="P103" s="341" t="n"/>
      <c r="Q103" s="339" t="n">
        <v>2341789</v>
      </c>
      <c r="R103" s="339" t="n">
        <v>2341820</v>
      </c>
      <c r="S103" s="341" t="n"/>
      <c r="T103" s="346" t="n">
        <v>32</v>
      </c>
      <c r="U103" s="341" t="n"/>
      <c r="V103" s="339" t="n"/>
      <c r="W103" s="339" t="n"/>
      <c r="X103" s="339" t="n"/>
      <c r="Y103" s="339" t="n"/>
      <c r="Z103" s="340" t="n"/>
      <c r="AA103" s="340" t="n"/>
      <c r="AB103" s="341" t="n"/>
      <c r="AC103" s="339" t="n"/>
      <c r="AD103" s="339" t="n"/>
      <c r="AE103" s="339" t="n"/>
      <c r="AF103" s="339" t="n">
        <v>32</v>
      </c>
      <c r="AG103" s="340" t="n"/>
      <c r="AH103" s="340" t="n"/>
      <c r="AI103" s="341" t="n"/>
    </row>
    <row r="104" ht="20.1" customHeight="1" s="335">
      <c r="A104" s="358" t="n"/>
      <c r="C104" s="339" t="n">
        <v>7</v>
      </c>
      <c r="D104" s="340" t="n"/>
      <c r="E104" s="341" t="n"/>
      <c r="F104" s="344" t="inlineStr">
        <is>
          <t>BOLIVIA MAR PALMERO TILILA</t>
        </is>
      </c>
      <c r="G104" s="344" t="inlineStr">
        <is>
          <t>LAMINAS PLASTICAS TIPO FUNDA -POUCHE</t>
        </is>
      </c>
      <c r="H104" s="341" t="n"/>
      <c r="I104" s="339" t="inlineStr">
        <is>
          <t>08-L3</t>
        </is>
      </c>
      <c r="J104" s="339" t="n">
        <v>2341821</v>
      </c>
      <c r="K104" s="340" t="n"/>
      <c r="L104" s="341" t="n"/>
      <c r="M104" s="339" t="n">
        <v>2341840</v>
      </c>
      <c r="N104" s="339" t="n">
        <v>20</v>
      </c>
      <c r="O104" s="340" t="n"/>
      <c r="P104" s="341" t="n"/>
      <c r="Q104" s="339" t="n"/>
      <c r="R104" s="339" t="n"/>
      <c r="S104" s="341" t="n"/>
      <c r="T104" s="346" t="n"/>
      <c r="U104" s="341" t="n"/>
      <c r="V104" s="339" t="n"/>
      <c r="W104" s="339" t="n"/>
      <c r="X104" s="339" t="n"/>
      <c r="Y104" s="339" t="n"/>
      <c r="Z104" s="340" t="n"/>
      <c r="AA104" s="340" t="n"/>
      <c r="AB104" s="341" t="n"/>
      <c r="AC104" s="339" t="n">
        <v>2341821</v>
      </c>
      <c r="AD104" s="339" t="n">
        <v>2341840</v>
      </c>
      <c r="AE104" s="339" t="n">
        <v>20</v>
      </c>
      <c r="AF104" s="339" t="n">
        <v>20</v>
      </c>
      <c r="AG104" s="340" t="n"/>
      <c r="AH104" s="340" t="n"/>
      <c r="AI104" s="341" t="n"/>
    </row>
    <row r="105" ht="20.1" customHeight="1" s="335">
      <c r="A105" s="358" t="n"/>
      <c r="C105" s="339" t="n"/>
      <c r="D105" s="340" t="n"/>
      <c r="E105" s="341" t="n"/>
      <c r="F105" s="344" t="n"/>
      <c r="G105" s="344" t="n"/>
      <c r="H105" s="341" t="n"/>
      <c r="I105" s="339" t="n"/>
      <c r="J105" s="339" t="n"/>
      <c r="K105" s="340" t="n"/>
      <c r="L105" s="341" t="n"/>
      <c r="M105" s="339" t="n"/>
      <c r="N105" s="339" t="n"/>
      <c r="O105" s="340" t="n"/>
      <c r="P105" s="341" t="n"/>
      <c r="Q105" s="339" t="n"/>
      <c r="R105" s="339" t="n"/>
      <c r="S105" s="341" t="n"/>
      <c r="T105" s="346" t="n"/>
      <c r="U105" s="341" t="n"/>
      <c r="V105" s="339" t="n"/>
      <c r="W105" s="339" t="n"/>
      <c r="X105" s="339" t="n"/>
      <c r="Y105" s="339" t="n"/>
      <c r="Z105" s="340" t="n"/>
      <c r="AA105" s="340" t="n"/>
      <c r="AB105" s="341" t="n"/>
      <c r="AC105" s="339" t="n"/>
      <c r="AD105" s="339" t="n"/>
      <c r="AE105" s="339" t="n"/>
      <c r="AF105" s="345">
        <f>SUM(T99:U104)*17/2</f>
        <v/>
      </c>
      <c r="AG105" s="340" t="n"/>
      <c r="AH105" s="340" t="n"/>
      <c r="AI105" s="341" t="n"/>
    </row>
    <row r="106" ht="20.1" customHeight="1" s="335">
      <c r="A106" s="358" t="n"/>
      <c r="C106" s="339" t="n">
        <v>6</v>
      </c>
      <c r="D106" s="340" t="n"/>
      <c r="E106" s="341" t="n"/>
      <c r="F106" s="344" t="inlineStr">
        <is>
          <t>DIEGO ARMANDO YUCRA SILVESTRE</t>
        </is>
      </c>
      <c r="G106" s="344" t="inlineStr">
        <is>
          <t>CEDULAS DE IDENTIDAD</t>
        </is>
      </c>
      <c r="H106" s="341" t="n"/>
      <c r="I106" s="339" t="inlineStr">
        <is>
          <t>H5-P1</t>
        </is>
      </c>
      <c r="J106" s="339" t="n">
        <v>297054</v>
      </c>
      <c r="K106" s="340" t="n"/>
      <c r="L106" s="341" t="n"/>
      <c r="M106" s="339" t="n">
        <v>297059</v>
      </c>
      <c r="N106" s="339" t="n">
        <v>6</v>
      </c>
      <c r="O106" s="340" t="n"/>
      <c r="P106" s="341" t="n"/>
      <c r="Q106" s="339" t="n">
        <v>297054</v>
      </c>
      <c r="R106" s="339" t="n">
        <v>297059</v>
      </c>
      <c r="S106" s="341" t="n"/>
      <c r="T106" s="346" t="n">
        <v>6</v>
      </c>
      <c r="U106" s="341" t="n"/>
      <c r="V106" s="339" t="n"/>
      <c r="W106" s="339" t="n"/>
      <c r="X106" s="339" t="n"/>
      <c r="Y106" s="339" t="n"/>
      <c r="Z106" s="340" t="n"/>
      <c r="AA106" s="340" t="n"/>
      <c r="AB106" s="341" t="n"/>
      <c r="AC106" s="339" t="n"/>
      <c r="AD106" s="339" t="n"/>
      <c r="AE106" s="339" t="n"/>
      <c r="AF106" s="339" t="n">
        <v>6</v>
      </c>
      <c r="AG106" s="340" t="n"/>
      <c r="AH106" s="340" t="n"/>
      <c r="AI106" s="341" t="n"/>
    </row>
    <row r="107" ht="20.1" customHeight="1" s="335">
      <c r="A107" s="358" t="n"/>
      <c r="C107" s="339" t="n">
        <v>6</v>
      </c>
      <c r="D107" s="340" t="n"/>
      <c r="E107" s="341" t="n"/>
      <c r="F107" s="344" t="inlineStr">
        <is>
          <t>DIEGO ARMANDO YUCRA SILVESTRE</t>
        </is>
      </c>
      <c r="G107" s="344" t="inlineStr">
        <is>
          <t>CEDULAS DE IDENTIDAD</t>
        </is>
      </c>
      <c r="H107" s="341" t="n"/>
      <c r="I107" s="339" t="inlineStr">
        <is>
          <t>H5-P1</t>
        </is>
      </c>
      <c r="J107" s="339" t="n">
        <v>297060</v>
      </c>
      <c r="K107" s="340" t="n"/>
      <c r="L107" s="341" t="n"/>
      <c r="M107" s="339" t="n">
        <v>297084</v>
      </c>
      <c r="N107" s="339" t="n">
        <v>25</v>
      </c>
      <c r="O107" s="340" t="n"/>
      <c r="P107" s="341" t="n"/>
      <c r="Q107" s="339" t="n"/>
      <c r="R107" s="339" t="n"/>
      <c r="S107" s="341" t="n"/>
      <c r="T107" s="346" t="n"/>
      <c r="U107" s="341" t="n"/>
      <c r="V107" s="339" t="n"/>
      <c r="W107" s="339" t="n"/>
      <c r="X107" s="339" t="n"/>
      <c r="Y107" s="339" t="n"/>
      <c r="Z107" s="340" t="n"/>
      <c r="AA107" s="340" t="n"/>
      <c r="AB107" s="341" t="n"/>
      <c r="AC107" s="339" t="n">
        <v>297060</v>
      </c>
      <c r="AD107" s="339" t="n">
        <v>297084</v>
      </c>
      <c r="AE107" s="339" t="n">
        <v>25</v>
      </c>
      <c r="AF107" s="339" t="n">
        <v>25</v>
      </c>
      <c r="AG107" s="340" t="n"/>
      <c r="AH107" s="340" t="n"/>
      <c r="AI107" s="341" t="n"/>
    </row>
    <row r="108" ht="20.1" customHeight="1" s="335">
      <c r="A108" s="358" t="n"/>
      <c r="C108" s="339" t="n">
        <v>6</v>
      </c>
      <c r="D108" s="340" t="n"/>
      <c r="E108" s="341" t="n"/>
      <c r="F108" s="344" t="inlineStr">
        <is>
          <t>DIEGO ARMANDO YUCRA SILVESTRE</t>
        </is>
      </c>
      <c r="G108" s="344" t="inlineStr">
        <is>
          <t>LAMINAS PLASTICAS TIPO FUNDA -POUCHE</t>
        </is>
      </c>
      <c r="H108" s="341" t="n"/>
      <c r="I108" s="339" t="inlineStr">
        <is>
          <t>08-L3</t>
        </is>
      </c>
      <c r="J108" s="339" t="n">
        <v>2341610</v>
      </c>
      <c r="K108" s="340" t="n"/>
      <c r="L108" s="341" t="n"/>
      <c r="M108" s="339" t="n">
        <v>2341615</v>
      </c>
      <c r="N108" s="339" t="n">
        <v>6</v>
      </c>
      <c r="O108" s="340" t="n"/>
      <c r="P108" s="341" t="n"/>
      <c r="Q108" s="339" t="n">
        <v>2341610</v>
      </c>
      <c r="R108" s="339" t="n">
        <v>2341615</v>
      </c>
      <c r="S108" s="341" t="n"/>
      <c r="T108" s="346" t="n">
        <v>6</v>
      </c>
      <c r="U108" s="341" t="n"/>
      <c r="V108" s="339" t="n"/>
      <c r="W108" s="339" t="n"/>
      <c r="X108" s="339" t="n"/>
      <c r="Y108" s="339" t="n"/>
      <c r="Z108" s="340" t="n"/>
      <c r="AA108" s="340" t="n"/>
      <c r="AB108" s="341" t="n"/>
      <c r="AC108" s="339" t="n"/>
      <c r="AD108" s="339" t="n"/>
      <c r="AE108" s="339" t="n"/>
      <c r="AF108" s="339" t="n">
        <v>6</v>
      </c>
      <c r="AG108" s="340" t="n"/>
      <c r="AH108" s="340" t="n"/>
      <c r="AI108" s="341" t="n"/>
    </row>
    <row r="109" ht="20.1" customHeight="1" s="335">
      <c r="A109" s="358" t="n"/>
      <c r="C109" s="339" t="n">
        <v>6</v>
      </c>
      <c r="D109" s="340" t="n"/>
      <c r="E109" s="341" t="n"/>
      <c r="F109" s="344" t="inlineStr">
        <is>
          <t>DIEGO ARMANDO YUCRA SILVESTRE</t>
        </is>
      </c>
      <c r="G109" s="344" t="inlineStr">
        <is>
          <t>LAMINAS PLASTICAS TIPO FUNDA -POUCHE</t>
        </is>
      </c>
      <c r="H109" s="341" t="n"/>
      <c r="I109" s="339" t="inlineStr">
        <is>
          <t>08-L3</t>
        </is>
      </c>
      <c r="J109" s="339" t="n">
        <v>2341616</v>
      </c>
      <c r="K109" s="340" t="n"/>
      <c r="L109" s="341" t="n"/>
      <c r="M109" s="339" t="n">
        <v>2341640</v>
      </c>
      <c r="N109" s="339" t="n">
        <v>25</v>
      </c>
      <c r="O109" s="340" t="n"/>
      <c r="P109" s="341" t="n"/>
      <c r="Q109" s="339" t="n"/>
      <c r="R109" s="339" t="n"/>
      <c r="S109" s="341" t="n"/>
      <c r="T109" s="346" t="n"/>
      <c r="U109" s="341" t="n"/>
      <c r="V109" s="339" t="n"/>
      <c r="W109" s="339" t="n"/>
      <c r="X109" s="339" t="n"/>
      <c r="Y109" s="339" t="n"/>
      <c r="Z109" s="340" t="n"/>
      <c r="AA109" s="340" t="n"/>
      <c r="AB109" s="341" t="n"/>
      <c r="AC109" s="339" t="n">
        <v>2341616</v>
      </c>
      <c r="AD109" s="339" t="n">
        <v>2341640</v>
      </c>
      <c r="AE109" s="339" t="n">
        <v>25</v>
      </c>
      <c r="AF109" s="339" t="n">
        <v>25</v>
      </c>
      <c r="AG109" s="340" t="n"/>
      <c r="AH109" s="340" t="n"/>
      <c r="AI109" s="341" t="n"/>
    </row>
    <row r="110" ht="20.1" customHeight="1" s="335">
      <c r="A110" s="358" t="n"/>
      <c r="C110" s="339" t="n"/>
      <c r="D110" s="340" t="n"/>
      <c r="E110" s="341" t="n"/>
      <c r="F110" s="344" t="n"/>
      <c r="G110" s="344" t="n"/>
      <c r="H110" s="341" t="n"/>
      <c r="I110" s="339" t="n"/>
      <c r="J110" s="339" t="n"/>
      <c r="K110" s="340" t="n"/>
      <c r="L110" s="341" t="n"/>
      <c r="M110" s="339" t="n"/>
      <c r="N110" s="339" t="n"/>
      <c r="O110" s="340" t="n"/>
      <c r="P110" s="341" t="n"/>
      <c r="Q110" s="339" t="n"/>
      <c r="R110" s="339" t="n"/>
      <c r="S110" s="341" t="n"/>
      <c r="T110" s="346" t="n"/>
      <c r="U110" s="341" t="n"/>
      <c r="V110" s="339" t="n"/>
      <c r="W110" s="339" t="n"/>
      <c r="X110" s="339" t="n"/>
      <c r="Y110" s="339" t="n"/>
      <c r="Z110" s="340" t="n"/>
      <c r="AA110" s="340" t="n"/>
      <c r="AB110" s="341" t="n"/>
      <c r="AC110" s="339" t="n"/>
      <c r="AD110" s="339" t="n"/>
      <c r="AE110" s="339" t="n"/>
      <c r="AF110" s="345">
        <f>SUM(T106:U109)*17/2</f>
        <v/>
      </c>
      <c r="AG110" s="340" t="n"/>
      <c r="AH110" s="340" t="n"/>
      <c r="AI110" s="341" t="n"/>
    </row>
    <row r="111" ht="20.1" customHeight="1" s="335">
      <c r="A111" s="358" t="n"/>
      <c r="C111" s="339" t="n">
        <v>3</v>
      </c>
      <c r="D111" s="340" t="n"/>
      <c r="E111" s="341" t="n"/>
      <c r="F111" s="344" t="inlineStr">
        <is>
          <t>IVAR LIMBERT FLORES AYAVIRI</t>
        </is>
      </c>
      <c r="G111" s="344" t="inlineStr">
        <is>
          <t>CEDULAS DE IDENTIDAD</t>
        </is>
      </c>
      <c r="H111" s="341" t="n"/>
      <c r="I111" s="339" t="inlineStr">
        <is>
          <t>H5-P1</t>
        </is>
      </c>
      <c r="J111" s="339" t="n">
        <v>297054</v>
      </c>
      <c r="K111" s="340" t="n"/>
      <c r="L111" s="341" t="n"/>
      <c r="M111" s="339" t="n">
        <v>297084</v>
      </c>
      <c r="N111" s="339" t="n">
        <v>31</v>
      </c>
      <c r="O111" s="340" t="n"/>
      <c r="P111" s="341" t="n"/>
      <c r="Q111" s="339" t="n"/>
      <c r="R111" s="339" t="n"/>
      <c r="S111" s="341" t="n"/>
      <c r="T111" s="346" t="n"/>
      <c r="U111" s="341" t="n"/>
      <c r="V111" s="339" t="n"/>
      <c r="W111" s="339" t="n"/>
      <c r="X111" s="339" t="n"/>
      <c r="Y111" s="339" t="n"/>
      <c r="Z111" s="340" t="n"/>
      <c r="AA111" s="340" t="n"/>
      <c r="AB111" s="341" t="n"/>
      <c r="AC111" s="339" t="n">
        <v>297054</v>
      </c>
      <c r="AD111" s="339" t="n">
        <v>297084</v>
      </c>
      <c r="AE111" s="339" t="n">
        <v>31</v>
      </c>
      <c r="AF111" s="339" t="n">
        <v>31</v>
      </c>
      <c r="AG111" s="340" t="n"/>
      <c r="AH111" s="340" t="n"/>
      <c r="AI111" s="341" t="n"/>
    </row>
    <row r="112" ht="20.1" customHeight="1" s="335">
      <c r="A112" s="358" t="n"/>
      <c r="C112" s="339" t="n">
        <v>3</v>
      </c>
      <c r="D112" s="340" t="n"/>
      <c r="E112" s="341" t="n"/>
      <c r="F112" s="344" t="inlineStr">
        <is>
          <t>IVAR LIMBERT FLORES AYAVIRI</t>
        </is>
      </c>
      <c r="G112" s="344" t="inlineStr">
        <is>
          <t>LAMINAS PLASTICAS TIPO FUNDA -POUCHE</t>
        </is>
      </c>
      <c r="H112" s="341" t="n"/>
      <c r="I112" s="339" t="inlineStr">
        <is>
          <t>08-L3</t>
        </is>
      </c>
      <c r="J112" s="339" t="n">
        <v>2341610</v>
      </c>
      <c r="K112" s="340" t="n"/>
      <c r="L112" s="341" t="n"/>
      <c r="M112" s="339" t="n">
        <v>2341640</v>
      </c>
      <c r="N112" s="339" t="n">
        <v>31</v>
      </c>
      <c r="O112" s="340" t="n"/>
      <c r="P112" s="341" t="n"/>
      <c r="Q112" s="339" t="n"/>
      <c r="R112" s="339" t="n"/>
      <c r="S112" s="341" t="n"/>
      <c r="T112" s="346" t="n"/>
      <c r="U112" s="341" t="n"/>
      <c r="V112" s="339" t="n"/>
      <c r="W112" s="339" t="n"/>
      <c r="X112" s="339" t="n"/>
      <c r="Y112" s="339" t="n"/>
      <c r="Z112" s="340" t="n"/>
      <c r="AA112" s="340" t="n"/>
      <c r="AB112" s="341" t="n"/>
      <c r="AC112" s="339" t="n">
        <v>2341610</v>
      </c>
      <c r="AD112" s="339" t="n">
        <v>2341640</v>
      </c>
      <c r="AE112" s="339" t="n">
        <v>31</v>
      </c>
      <c r="AF112" s="339" t="n">
        <v>31</v>
      </c>
      <c r="AG112" s="340" t="n"/>
      <c r="AH112" s="340" t="n"/>
      <c r="AI112" s="341" t="n"/>
    </row>
    <row r="113" ht="20.1" customHeight="1" s="335">
      <c r="A113" s="358" t="n"/>
      <c r="C113" s="339" t="n"/>
      <c r="D113" s="340" t="n"/>
      <c r="E113" s="341" t="n"/>
      <c r="F113" s="344" t="n"/>
      <c r="G113" s="344" t="n"/>
      <c r="H113" s="341" t="n"/>
      <c r="I113" s="339" t="n"/>
      <c r="J113" s="339" t="n"/>
      <c r="K113" s="340" t="n"/>
      <c r="L113" s="341" t="n"/>
      <c r="M113" s="339" t="n"/>
      <c r="N113" s="339" t="n"/>
      <c r="O113" s="340" t="n"/>
      <c r="P113" s="341" t="n"/>
      <c r="Q113" s="339" t="n"/>
      <c r="R113" s="339" t="n"/>
      <c r="S113" s="341" t="n"/>
      <c r="T113" s="346" t="n"/>
      <c r="U113" s="341" t="n"/>
      <c r="V113" s="339" t="n"/>
      <c r="W113" s="339" t="n"/>
      <c r="X113" s="339" t="n"/>
      <c r="Y113" s="339" t="n"/>
      <c r="Z113" s="340" t="n"/>
      <c r="AA113" s="340" t="n"/>
      <c r="AB113" s="341" t="n"/>
      <c r="AC113" s="339" t="n"/>
      <c r="AD113" s="339" t="n"/>
      <c r="AE113" s="339" t="n"/>
      <c r="AF113" s="345">
        <f>SUM(T111:U112)*17/2</f>
        <v/>
      </c>
      <c r="AG113" s="340" t="n"/>
      <c r="AH113" s="340" t="n"/>
      <c r="AI113" s="341" t="n"/>
    </row>
    <row r="114" ht="20.1" customHeight="1" s="335">
      <c r="A114" s="358" t="n"/>
      <c r="C114" s="339" t="n">
        <v>4</v>
      </c>
      <c r="D114" s="340" t="n"/>
      <c r="E114" s="341" t="n"/>
      <c r="F114" s="344" t="inlineStr">
        <is>
          <t>VERONICA MEDRANO ARIAS</t>
        </is>
      </c>
      <c r="G114" s="344" t="inlineStr">
        <is>
          <t>CEDULAS DE IDENTIDAD</t>
        </is>
      </c>
      <c r="H114" s="341" t="n"/>
      <c r="I114" s="339" t="inlineStr">
        <is>
          <t>H5-P1</t>
        </is>
      </c>
      <c r="J114" s="339" t="n">
        <v>296978</v>
      </c>
      <c r="K114" s="340" t="n"/>
      <c r="L114" s="341" t="n"/>
      <c r="M114" s="339" t="n">
        <v>296996</v>
      </c>
      <c r="N114" s="339" t="n">
        <v>19</v>
      </c>
      <c r="O114" s="340" t="n"/>
      <c r="P114" s="341" t="n"/>
      <c r="Q114" s="339" t="n">
        <v>296978</v>
      </c>
      <c r="R114" s="339" t="n">
        <v>296996</v>
      </c>
      <c r="S114" s="341" t="n"/>
      <c r="T114" s="346" t="n">
        <v>19</v>
      </c>
      <c r="U114" s="341" t="n"/>
      <c r="V114" s="339" t="n"/>
      <c r="W114" s="339" t="n"/>
      <c r="X114" s="339" t="n"/>
      <c r="Y114" s="339" t="n"/>
      <c r="Z114" s="340" t="n"/>
      <c r="AA114" s="340" t="n"/>
      <c r="AB114" s="341" t="n"/>
      <c r="AC114" s="339" t="n"/>
      <c r="AD114" s="339" t="n"/>
      <c r="AE114" s="339" t="n"/>
      <c r="AF114" s="339" t="n">
        <v>19</v>
      </c>
      <c r="AG114" s="340" t="n"/>
      <c r="AH114" s="340" t="n"/>
      <c r="AI114" s="341" t="n"/>
    </row>
    <row r="115" ht="20.1" customHeight="1" s="335">
      <c r="A115" s="358" t="n"/>
      <c r="C115" s="339" t="n">
        <v>4</v>
      </c>
      <c r="D115" s="340" t="n"/>
      <c r="E115" s="341" t="n"/>
      <c r="F115" s="344" t="inlineStr">
        <is>
          <t>VERONICA MEDRANO ARIAS</t>
        </is>
      </c>
      <c r="G115" s="344" t="inlineStr">
        <is>
          <t>CEDULAS DE IDENTIDAD</t>
        </is>
      </c>
      <c r="H115" s="341" t="n"/>
      <c r="I115" s="339" t="inlineStr">
        <is>
          <t>H5-P1</t>
        </is>
      </c>
      <c r="J115" s="339" t="n">
        <v>297185</v>
      </c>
      <c r="K115" s="340" t="n"/>
      <c r="L115" s="341" t="n"/>
      <c r="M115" s="339" t="n">
        <v>297215</v>
      </c>
      <c r="N115" s="339" t="n">
        <v>31</v>
      </c>
      <c r="O115" s="340" t="n"/>
      <c r="P115" s="341" t="n"/>
      <c r="Q115" s="339" t="n">
        <v>297185</v>
      </c>
      <c r="R115" s="339" t="n">
        <v>297215</v>
      </c>
      <c r="S115" s="341" t="n"/>
      <c r="T115" s="346" t="n">
        <v>31</v>
      </c>
      <c r="U115" s="341" t="n"/>
      <c r="V115" s="339" t="n"/>
      <c r="W115" s="339" t="n"/>
      <c r="X115" s="339" t="n"/>
      <c r="Y115" s="339" t="n"/>
      <c r="Z115" s="340" t="n"/>
      <c r="AA115" s="340" t="n"/>
      <c r="AB115" s="341" t="n"/>
      <c r="AC115" s="339" t="n"/>
      <c r="AD115" s="339" t="n"/>
      <c r="AE115" s="339" t="n"/>
      <c r="AF115" s="339" t="n">
        <v>31</v>
      </c>
      <c r="AG115" s="340" t="n"/>
      <c r="AH115" s="340" t="n"/>
      <c r="AI115" s="341" t="n"/>
    </row>
    <row r="116" ht="20.1" customHeight="1" s="335">
      <c r="A116" s="358" t="n"/>
      <c r="C116" s="339" t="n">
        <v>4</v>
      </c>
      <c r="D116" s="340" t="n"/>
      <c r="E116" s="341" t="n"/>
      <c r="F116" s="344" t="inlineStr">
        <is>
          <t>VERONICA MEDRANO ARIAS</t>
        </is>
      </c>
      <c r="G116" s="344" t="inlineStr">
        <is>
          <t>CEDULAS DE IDENTIDAD</t>
        </is>
      </c>
      <c r="H116" s="341" t="n"/>
      <c r="I116" s="339" t="inlineStr">
        <is>
          <t>H5-P1</t>
        </is>
      </c>
      <c r="J116" s="339" t="n">
        <v>297216</v>
      </c>
      <c r="K116" s="340" t="n"/>
      <c r="L116" s="341" t="n"/>
      <c r="M116" s="339" t="n">
        <v>297232</v>
      </c>
      <c r="N116" s="339" t="n">
        <v>17</v>
      </c>
      <c r="O116" s="340" t="n"/>
      <c r="P116" s="341" t="n"/>
      <c r="Q116" s="339" t="n"/>
      <c r="R116" s="339" t="n"/>
      <c r="S116" s="341" t="n"/>
      <c r="T116" s="346" t="n"/>
      <c r="U116" s="341" t="n"/>
      <c r="V116" s="339" t="n"/>
      <c r="W116" s="339" t="n"/>
      <c r="X116" s="339" t="n"/>
      <c r="Y116" s="339" t="n"/>
      <c r="Z116" s="340" t="n"/>
      <c r="AA116" s="340" t="n"/>
      <c r="AB116" s="341" t="n"/>
      <c r="AC116" s="339" t="n">
        <v>297216</v>
      </c>
      <c r="AD116" s="339" t="n">
        <v>297232</v>
      </c>
      <c r="AE116" s="339" t="n">
        <v>17</v>
      </c>
      <c r="AF116" s="339" t="n">
        <v>17</v>
      </c>
      <c r="AG116" s="340" t="n"/>
      <c r="AH116" s="340" t="n"/>
      <c r="AI116" s="341" t="n"/>
    </row>
    <row r="117" ht="20.1" customHeight="1" s="335">
      <c r="A117" s="358" t="n"/>
      <c r="C117" s="339" t="n">
        <v>4</v>
      </c>
      <c r="D117" s="340" t="n"/>
      <c r="E117" s="341" t="n"/>
      <c r="F117" s="344" t="inlineStr">
        <is>
          <t>VERONICA MEDRANO ARIAS</t>
        </is>
      </c>
      <c r="G117" s="344" t="inlineStr">
        <is>
          <t>LAMINAS PLASTICAS TIPO FUNDA -POUCHE</t>
        </is>
      </c>
      <c r="H117" s="341" t="n"/>
      <c r="I117" s="339" t="inlineStr">
        <is>
          <t>08-L3</t>
        </is>
      </c>
      <c r="J117" s="339" t="n">
        <v>2341535</v>
      </c>
      <c r="K117" s="340" t="n"/>
      <c r="L117" s="341" t="n"/>
      <c r="M117" s="339" t="n">
        <v>2341553</v>
      </c>
      <c r="N117" s="339" t="n">
        <v>19</v>
      </c>
      <c r="O117" s="340" t="n"/>
      <c r="P117" s="341" t="n"/>
      <c r="Q117" s="339" t="n">
        <v>2341535</v>
      </c>
      <c r="R117" s="339" t="n">
        <v>2341553</v>
      </c>
      <c r="S117" s="341" t="n"/>
      <c r="T117" s="346" t="n">
        <v>19</v>
      </c>
      <c r="U117" s="341" t="n"/>
      <c r="V117" s="339" t="n"/>
      <c r="W117" s="339" t="n"/>
      <c r="X117" s="339" t="n"/>
      <c r="Y117" s="339" t="n"/>
      <c r="Z117" s="340" t="n"/>
      <c r="AA117" s="340" t="n"/>
      <c r="AB117" s="341" t="n"/>
      <c r="AC117" s="339" t="n"/>
      <c r="AD117" s="339" t="n"/>
      <c r="AE117" s="339" t="n"/>
      <c r="AF117" s="339" t="n">
        <v>19</v>
      </c>
      <c r="AG117" s="340" t="n"/>
      <c r="AH117" s="340" t="n"/>
      <c r="AI117" s="341" t="n"/>
    </row>
    <row r="118" ht="20.1" customHeight="1" s="335">
      <c r="A118" s="358" t="n"/>
      <c r="C118" s="339" t="n">
        <v>4</v>
      </c>
      <c r="D118" s="340" t="n"/>
      <c r="E118" s="341" t="n"/>
      <c r="F118" s="344" t="inlineStr">
        <is>
          <t>VERONICA MEDRANO ARIAS</t>
        </is>
      </c>
      <c r="G118" s="344" t="inlineStr">
        <is>
          <t>LAMINAS PLASTICAS TIPO FUNDA -POUCHE</t>
        </is>
      </c>
      <c r="H118" s="341" t="n"/>
      <c r="I118" s="339" t="inlineStr">
        <is>
          <t>08-L3</t>
        </is>
      </c>
      <c r="J118" s="339" t="n">
        <v>2341741</v>
      </c>
      <c r="K118" s="340" t="n"/>
      <c r="L118" s="341" t="n"/>
      <c r="M118" s="339" t="n">
        <v>2341771</v>
      </c>
      <c r="N118" s="339" t="n">
        <v>31</v>
      </c>
      <c r="O118" s="340" t="n"/>
      <c r="P118" s="341" t="n"/>
      <c r="Q118" s="339" t="n">
        <v>2341741</v>
      </c>
      <c r="R118" s="339" t="n">
        <v>2341771</v>
      </c>
      <c r="S118" s="341" t="n"/>
      <c r="T118" s="346" t="n">
        <v>31</v>
      </c>
      <c r="U118" s="341" t="n"/>
      <c r="V118" s="339" t="n"/>
      <c r="W118" s="339" t="n"/>
      <c r="X118" s="339" t="n"/>
      <c r="Y118" s="339" t="n"/>
      <c r="Z118" s="340" t="n"/>
      <c r="AA118" s="340" t="n"/>
      <c r="AB118" s="341" t="n"/>
      <c r="AC118" s="339" t="n"/>
      <c r="AD118" s="339" t="n"/>
      <c r="AE118" s="339" t="n"/>
      <c r="AF118" s="339" t="n">
        <v>31</v>
      </c>
      <c r="AG118" s="340" t="n"/>
      <c r="AH118" s="340" t="n"/>
      <c r="AI118" s="341" t="n"/>
    </row>
    <row r="119" ht="20.1" customHeight="1" s="335">
      <c r="A119" s="358" t="n"/>
      <c r="C119" s="339" t="n">
        <v>4</v>
      </c>
      <c r="D119" s="340" t="n"/>
      <c r="E119" s="341" t="n"/>
      <c r="F119" s="344" t="inlineStr">
        <is>
          <t>VERONICA MEDRANO ARIAS</t>
        </is>
      </c>
      <c r="G119" s="344" t="inlineStr">
        <is>
          <t>LAMINAS PLASTICAS TIPO FUNDA -POUCHE</t>
        </is>
      </c>
      <c r="H119" s="341" t="n"/>
      <c r="I119" s="339" t="inlineStr">
        <is>
          <t>08-L3</t>
        </is>
      </c>
      <c r="J119" s="339" t="n">
        <v>2341772</v>
      </c>
      <c r="K119" s="340" t="n"/>
      <c r="L119" s="341" t="n"/>
      <c r="M119" s="339" t="n">
        <v>2341788</v>
      </c>
      <c r="N119" s="339" t="n">
        <v>17</v>
      </c>
      <c r="O119" s="340" t="n"/>
      <c r="P119" s="341" t="n"/>
      <c r="Q119" s="339" t="n"/>
      <c r="R119" s="339" t="n"/>
      <c r="S119" s="341" t="n"/>
      <c r="T119" s="346" t="n"/>
      <c r="U119" s="341" t="n"/>
      <c r="V119" s="339" t="n"/>
      <c r="W119" s="339" t="n"/>
      <c r="X119" s="339" t="n"/>
      <c r="Y119" s="339" t="n"/>
      <c r="Z119" s="340" t="n"/>
      <c r="AA119" s="340" t="n"/>
      <c r="AB119" s="341" t="n"/>
      <c r="AC119" s="339" t="n">
        <v>2341772</v>
      </c>
      <c r="AD119" s="339" t="n">
        <v>2341788</v>
      </c>
      <c r="AE119" s="339" t="n">
        <v>17</v>
      </c>
      <c r="AF119" s="339" t="n">
        <v>17</v>
      </c>
      <c r="AG119" s="340" t="n"/>
      <c r="AH119" s="340" t="n"/>
      <c r="AI119" s="341" t="n"/>
    </row>
    <row r="120" ht="20.1" customHeight="1" s="335">
      <c r="A120" s="358" t="n"/>
      <c r="C120" s="339" t="n"/>
      <c r="D120" s="340" t="n"/>
      <c r="E120" s="341" t="n"/>
      <c r="F120" s="344" t="n"/>
      <c r="G120" s="344" t="n"/>
      <c r="H120" s="341" t="n"/>
      <c r="I120" s="339" t="n"/>
      <c r="J120" s="339" t="n"/>
      <c r="K120" s="340" t="n"/>
      <c r="L120" s="341" t="n"/>
      <c r="M120" s="339" t="n"/>
      <c r="N120" s="339" t="n"/>
      <c r="O120" s="340" t="n"/>
      <c r="P120" s="341" t="n"/>
      <c r="Q120" s="339" t="n"/>
      <c r="R120" s="339" t="n"/>
      <c r="S120" s="341" t="n"/>
      <c r="T120" s="346" t="n"/>
      <c r="U120" s="341" t="n"/>
      <c r="V120" s="339" t="n"/>
      <c r="W120" s="339" t="n"/>
      <c r="X120" s="339" t="n"/>
      <c r="Y120" s="339" t="n"/>
      <c r="Z120" s="340" t="n"/>
      <c r="AA120" s="340" t="n"/>
      <c r="AB120" s="341" t="n"/>
      <c r="AC120" s="339" t="n"/>
      <c r="AD120" s="339" t="n"/>
      <c r="AE120" s="339" t="n"/>
      <c r="AF120" s="345">
        <f>SUM(T114:U119)*17/2</f>
        <v/>
      </c>
      <c r="AG120" s="340" t="n"/>
      <c r="AH120" s="340" t="n"/>
      <c r="AI120" s="341" t="n"/>
    </row>
    <row r="121" ht="20.1" customHeight="1" s="335">
      <c r="A121" s="358" t="n"/>
      <c r="C121" s="339" t="n">
        <v>1</v>
      </c>
      <c r="D121" s="340" t="n"/>
      <c r="E121" s="341" t="n"/>
      <c r="F121" s="344" t="inlineStr">
        <is>
          <t>YANINE MARISEL FRANCO OVANDO</t>
        </is>
      </c>
      <c r="G121" s="344" t="inlineStr">
        <is>
          <t>CEDULAS DE IDENTIDAD</t>
        </is>
      </c>
      <c r="H121" s="341" t="n"/>
      <c r="I121" s="339" t="inlineStr">
        <is>
          <t>H5-P1</t>
        </is>
      </c>
      <c r="J121" s="339" t="n">
        <v>296864</v>
      </c>
      <c r="K121" s="340" t="n"/>
      <c r="L121" s="341" t="n"/>
      <c r="M121" s="339" t="n">
        <v>296900</v>
      </c>
      <c r="N121" s="339" t="n">
        <v>37</v>
      </c>
      <c r="O121" s="340" t="n"/>
      <c r="P121" s="341" t="n"/>
      <c r="Q121" s="339" t="n">
        <v>296864</v>
      </c>
      <c r="R121" s="339" t="n">
        <v>296900</v>
      </c>
      <c r="S121" s="341" t="n"/>
      <c r="T121" s="346" t="n">
        <v>37</v>
      </c>
      <c r="U121" s="341" t="n"/>
      <c r="V121" s="339" t="n"/>
      <c r="W121" s="339" t="n"/>
      <c r="X121" s="339" t="n"/>
      <c r="Y121" s="339" t="n"/>
      <c r="Z121" s="340" t="n"/>
      <c r="AA121" s="340" t="n"/>
      <c r="AB121" s="341" t="n"/>
      <c r="AC121" s="339" t="n"/>
      <c r="AD121" s="339" t="n"/>
      <c r="AE121" s="339" t="n"/>
      <c r="AF121" s="339" t="n">
        <v>37</v>
      </c>
      <c r="AG121" s="340" t="n"/>
      <c r="AH121" s="340" t="n"/>
      <c r="AI121" s="341" t="n"/>
    </row>
    <row r="122" ht="20.1" customHeight="1" s="335">
      <c r="A122" s="358" t="n"/>
      <c r="C122" s="339" t="n">
        <v>1</v>
      </c>
      <c r="D122" s="340" t="n"/>
      <c r="E122" s="341" t="n"/>
      <c r="F122" s="344" t="inlineStr">
        <is>
          <t>YANINE MARISEL FRANCO OVANDO</t>
        </is>
      </c>
      <c r="G122" s="344" t="inlineStr">
        <is>
          <t>CEDULAS DE IDENTIDAD</t>
        </is>
      </c>
      <c r="H122" s="341" t="n"/>
      <c r="I122" s="339" t="inlineStr">
        <is>
          <t>H5-P1</t>
        </is>
      </c>
      <c r="J122" s="339" t="n">
        <v>297085</v>
      </c>
      <c r="K122" s="340" t="n"/>
      <c r="L122" s="341" t="n"/>
      <c r="M122" s="339" t="n">
        <v>297085</v>
      </c>
      <c r="N122" s="339" t="n">
        <v>1</v>
      </c>
      <c r="O122" s="340" t="n"/>
      <c r="P122" s="341" t="n"/>
      <c r="Q122" s="339" t="n">
        <v>297085</v>
      </c>
      <c r="R122" s="339" t="n">
        <v>297085</v>
      </c>
      <c r="S122" s="341" t="n"/>
      <c r="T122" s="346" t="n">
        <v>1</v>
      </c>
      <c r="U122" s="341" t="n"/>
      <c r="V122" s="339" t="n"/>
      <c r="W122" s="339" t="n"/>
      <c r="X122" s="339" t="n"/>
      <c r="Y122" s="339" t="n"/>
      <c r="Z122" s="340" t="n"/>
      <c r="AA122" s="340" t="n"/>
      <c r="AB122" s="341" t="n"/>
      <c r="AC122" s="339" t="n"/>
      <c r="AD122" s="339" t="n"/>
      <c r="AE122" s="339" t="n"/>
      <c r="AF122" s="339" t="n">
        <v>1</v>
      </c>
      <c r="AG122" s="340" t="n"/>
      <c r="AH122" s="340" t="n"/>
      <c r="AI122" s="341" t="n"/>
    </row>
    <row r="123" ht="20.1" customHeight="1" s="335">
      <c r="A123" s="358" t="n"/>
      <c r="C123" s="339" t="n">
        <v>1</v>
      </c>
      <c r="D123" s="340" t="n"/>
      <c r="E123" s="341" t="n"/>
      <c r="F123" s="344" t="inlineStr">
        <is>
          <t>YANINE MARISEL FRANCO OVANDO</t>
        </is>
      </c>
      <c r="G123" s="344" t="inlineStr">
        <is>
          <t>CEDULAS DE IDENTIDAD</t>
        </is>
      </c>
      <c r="H123" s="341" t="n"/>
      <c r="I123" s="339" t="inlineStr">
        <is>
          <t>H5-P1</t>
        </is>
      </c>
      <c r="J123" s="339" t="n">
        <v>297086</v>
      </c>
      <c r="K123" s="340" t="n"/>
      <c r="L123" s="341" t="n"/>
      <c r="M123" s="339" t="n">
        <v>297124</v>
      </c>
      <c r="N123" s="339" t="n">
        <v>39</v>
      </c>
      <c r="O123" s="340" t="n"/>
      <c r="P123" s="341" t="n"/>
      <c r="Q123" s="339" t="n"/>
      <c r="R123" s="339" t="n"/>
      <c r="S123" s="341" t="n"/>
      <c r="T123" s="346" t="n"/>
      <c r="U123" s="341" t="n"/>
      <c r="V123" s="339" t="n"/>
      <c r="W123" s="339" t="n"/>
      <c r="X123" s="339" t="n"/>
      <c r="Y123" s="339" t="n"/>
      <c r="Z123" s="340" t="n"/>
      <c r="AA123" s="340" t="n"/>
      <c r="AB123" s="341" t="n"/>
      <c r="AC123" s="339" t="n">
        <v>297086</v>
      </c>
      <c r="AD123" s="339" t="n">
        <v>297124</v>
      </c>
      <c r="AE123" s="339" t="n">
        <v>39</v>
      </c>
      <c r="AF123" s="339" t="n">
        <v>39</v>
      </c>
      <c r="AG123" s="340" t="n"/>
      <c r="AH123" s="340" t="n"/>
      <c r="AI123" s="341" t="n"/>
    </row>
    <row r="124" ht="20.1" customHeight="1" s="335">
      <c r="A124" s="358" t="n"/>
      <c r="C124" s="339" t="n">
        <v>1</v>
      </c>
      <c r="D124" s="340" t="n"/>
      <c r="E124" s="341" t="n"/>
      <c r="F124" s="344" t="inlineStr">
        <is>
          <t>YANINE MARISEL FRANCO OVANDO</t>
        </is>
      </c>
      <c r="G124" s="344" t="inlineStr">
        <is>
          <t>LAMINAS PLASTICAS TIPO FUNDA -POUCHE</t>
        </is>
      </c>
      <c r="H124" s="341" t="n"/>
      <c r="I124" s="339" t="inlineStr">
        <is>
          <t>08-L3</t>
        </is>
      </c>
      <c r="J124" s="339" t="n">
        <v>2341423</v>
      </c>
      <c r="K124" s="340" t="n"/>
      <c r="L124" s="341" t="n"/>
      <c r="M124" s="339" t="n">
        <v>2341459</v>
      </c>
      <c r="N124" s="339" t="n">
        <v>37</v>
      </c>
      <c r="O124" s="340" t="n"/>
      <c r="P124" s="341" t="n"/>
      <c r="Q124" s="339" t="n">
        <v>2341423</v>
      </c>
      <c r="R124" s="339" t="n">
        <v>2341459</v>
      </c>
      <c r="S124" s="341" t="n"/>
      <c r="T124" s="346" t="n">
        <v>37</v>
      </c>
      <c r="U124" s="341" t="n"/>
      <c r="V124" s="339" t="n"/>
      <c r="W124" s="339" t="n"/>
      <c r="X124" s="339" t="n"/>
      <c r="Y124" s="339" t="n"/>
      <c r="Z124" s="340" t="n"/>
      <c r="AA124" s="340" t="n"/>
      <c r="AB124" s="341" t="n"/>
      <c r="AC124" s="339" t="n"/>
      <c r="AD124" s="339" t="n"/>
      <c r="AE124" s="339" t="n"/>
      <c r="AF124" s="339" t="n">
        <v>37</v>
      </c>
      <c r="AG124" s="340" t="n"/>
      <c r="AH124" s="340" t="n"/>
      <c r="AI124" s="341" t="n"/>
    </row>
    <row r="125" ht="20.1" customHeight="1" s="335">
      <c r="A125" s="358" t="n"/>
      <c r="C125" s="339" t="n">
        <v>1</v>
      </c>
      <c r="D125" s="340" t="n"/>
      <c r="E125" s="341" t="n"/>
      <c r="F125" s="344" t="inlineStr">
        <is>
          <t>YANINE MARISEL FRANCO OVANDO</t>
        </is>
      </c>
      <c r="G125" s="344" t="inlineStr">
        <is>
          <t>LAMINAS PLASTICAS TIPO FUNDA -POUCHE</t>
        </is>
      </c>
      <c r="H125" s="341" t="n"/>
      <c r="I125" s="339" t="inlineStr">
        <is>
          <t>08-L3</t>
        </is>
      </c>
      <c r="J125" s="339" t="n">
        <v>2341641</v>
      </c>
      <c r="K125" s="340" t="n"/>
      <c r="L125" s="341" t="n"/>
      <c r="M125" s="339" t="n">
        <v>2341641</v>
      </c>
      <c r="N125" s="339" t="n">
        <v>1</v>
      </c>
      <c r="O125" s="340" t="n"/>
      <c r="P125" s="341" t="n"/>
      <c r="Q125" s="339" t="n">
        <v>2341641</v>
      </c>
      <c r="R125" s="339" t="n">
        <v>2341641</v>
      </c>
      <c r="S125" s="341" t="n"/>
      <c r="T125" s="346" t="n">
        <v>1</v>
      </c>
      <c r="U125" s="341" t="n"/>
      <c r="V125" s="339" t="n"/>
      <c r="W125" s="339" t="n"/>
      <c r="X125" s="339" t="n"/>
      <c r="Y125" s="339" t="n"/>
      <c r="Z125" s="340" t="n"/>
      <c r="AA125" s="340" t="n"/>
      <c r="AB125" s="341" t="n"/>
      <c r="AC125" s="339" t="n"/>
      <c r="AD125" s="339" t="n"/>
      <c r="AE125" s="339" t="n"/>
      <c r="AF125" s="339" t="n">
        <v>1</v>
      </c>
      <c r="AG125" s="340" t="n"/>
      <c r="AH125" s="340" t="n"/>
      <c r="AI125" s="341" t="n"/>
    </row>
    <row r="126" ht="20.1" customHeight="1" s="335">
      <c r="A126" s="358" t="n"/>
      <c r="C126" s="339" t="n">
        <v>1</v>
      </c>
      <c r="D126" s="340" t="n"/>
      <c r="E126" s="341" t="n"/>
      <c r="F126" s="344" t="inlineStr">
        <is>
          <t>YANINE MARISEL FRANCO OVANDO</t>
        </is>
      </c>
      <c r="G126" s="344" t="inlineStr">
        <is>
          <t>LAMINAS PLASTICAS TIPO FUNDA -POUCHE</t>
        </is>
      </c>
      <c r="H126" s="341" t="n"/>
      <c r="I126" s="339" t="inlineStr">
        <is>
          <t>08-L3</t>
        </is>
      </c>
      <c r="J126" s="339" t="n">
        <v>2341642</v>
      </c>
      <c r="K126" s="340" t="n"/>
      <c r="L126" s="341" t="n"/>
      <c r="M126" s="339" t="n">
        <v>2341680</v>
      </c>
      <c r="N126" s="339" t="n">
        <v>39</v>
      </c>
      <c r="O126" s="340" t="n"/>
      <c r="P126" s="341" t="n"/>
      <c r="Q126" s="339" t="n"/>
      <c r="R126" s="339" t="n"/>
      <c r="S126" s="341" t="n"/>
      <c r="T126" s="346" t="n"/>
      <c r="U126" s="341" t="n"/>
      <c r="V126" s="339" t="n"/>
      <c r="W126" s="339" t="n"/>
      <c r="X126" s="339" t="n"/>
      <c r="Y126" s="339" t="n"/>
      <c r="Z126" s="340" t="n"/>
      <c r="AA126" s="340" t="n"/>
      <c r="AB126" s="341" t="n"/>
      <c r="AC126" s="339" t="n">
        <v>2341642</v>
      </c>
      <c r="AD126" s="339" t="n">
        <v>2341680</v>
      </c>
      <c r="AE126" s="339" t="n">
        <v>39</v>
      </c>
      <c r="AF126" s="339" t="n">
        <v>39</v>
      </c>
      <c r="AG126" s="340" t="n"/>
      <c r="AH126" s="340" t="n"/>
      <c r="AI126" s="341" t="n"/>
    </row>
    <row r="127" ht="20.1" customHeight="1" s="335">
      <c r="A127" s="359" t="n"/>
      <c r="C127" s="339" t="n"/>
      <c r="D127" s="340" t="n"/>
      <c r="E127" s="341" t="n"/>
      <c r="F127" s="344" t="n"/>
      <c r="G127" s="344" t="n"/>
      <c r="H127" s="341" t="n"/>
      <c r="I127" s="339" t="n"/>
      <c r="J127" s="339" t="n"/>
      <c r="K127" s="340" t="n"/>
      <c r="L127" s="341" t="n"/>
      <c r="M127" s="339" t="n"/>
      <c r="N127" s="339" t="n"/>
      <c r="O127" s="340" t="n"/>
      <c r="P127" s="341" t="n"/>
      <c r="Q127" s="339" t="n"/>
      <c r="R127" s="339" t="n"/>
      <c r="S127" s="341" t="n"/>
      <c r="T127" s="346" t="n"/>
      <c r="U127" s="341" t="n"/>
      <c r="V127" s="339" t="n"/>
      <c r="W127" s="339" t="n"/>
      <c r="X127" s="339" t="n"/>
      <c r="Y127" s="339" t="n"/>
      <c r="Z127" s="340" t="n"/>
      <c r="AA127" s="340" t="n"/>
      <c r="AB127" s="341" t="n"/>
      <c r="AC127" s="339" t="n"/>
      <c r="AD127" s="339" t="n"/>
      <c r="AE127" s="339" t="n"/>
      <c r="AF127" s="345">
        <f>SUM(T121:U126)*17/2</f>
        <v/>
      </c>
      <c r="AG127" s="340" t="n"/>
      <c r="AH127" s="340" t="n"/>
      <c r="AI127" s="341" t="n"/>
    </row>
    <row r="128" ht="15" customHeight="1" s="335">
      <c r="A128" s="383" t="n"/>
      <c r="C128" s="362" t="inlineStr">
        <is>
          <t xml:space="preserve"> Fecha movimiento: 04/02/2023</t>
        </is>
      </c>
      <c r="D128" s="340" t="n"/>
      <c r="E128" s="340" t="n"/>
      <c r="F128" s="340" t="n"/>
      <c r="G128" s="340" t="n"/>
      <c r="H128" s="341" t="n"/>
      <c r="I128" s="360" t="n"/>
      <c r="J128" s="340" t="n"/>
      <c r="K128" s="340" t="n"/>
      <c r="L128" s="340" t="n"/>
      <c r="M128" s="340" t="n"/>
      <c r="N128" s="340" t="n"/>
      <c r="O128" s="340" t="n"/>
      <c r="P128" s="340" t="n"/>
      <c r="Q128" s="340" t="n"/>
      <c r="R128" s="340" t="n"/>
      <c r="S128" s="340" t="n"/>
      <c r="T128" s="340" t="n"/>
      <c r="U128" s="340" t="n"/>
      <c r="V128" s="340" t="n"/>
      <c r="W128" s="340" t="n"/>
      <c r="X128" s="340" t="n"/>
      <c r="Y128" s="340" t="n"/>
      <c r="Z128" s="340" t="n"/>
      <c r="AA128" s="340" t="n"/>
      <c r="AB128" s="340" t="n"/>
      <c r="AC128" s="340" t="n"/>
      <c r="AD128" s="340" t="n"/>
      <c r="AE128" s="340" t="n"/>
      <c r="AF128" s="340" t="n"/>
      <c r="AG128" s="340" t="n"/>
      <c r="AH128" s="340" t="n"/>
      <c r="AI128" s="341" t="n"/>
    </row>
    <row r="129" ht="20.1" customHeight="1" s="335">
      <c r="A129" s="358" t="n"/>
      <c r="C129" s="339" t="n">
        <v>2</v>
      </c>
      <c r="D129" s="340" t="n"/>
      <c r="E129" s="341" t="n"/>
      <c r="F129" s="344" t="inlineStr">
        <is>
          <t>ANELY CACERES PECHO</t>
        </is>
      </c>
      <c r="G129" s="344" t="inlineStr">
        <is>
          <t>CEDULAS DE IDENTIDAD</t>
        </is>
      </c>
      <c r="H129" s="341" t="n"/>
      <c r="I129" s="339" t="inlineStr">
        <is>
          <t>H5-P1</t>
        </is>
      </c>
      <c r="J129" s="339" t="n">
        <v>297160</v>
      </c>
      <c r="K129" s="340" t="n"/>
      <c r="L129" s="341" t="n"/>
      <c r="M129" s="339" t="n">
        <v>297173</v>
      </c>
      <c r="N129" s="339" t="n">
        <v>14</v>
      </c>
      <c r="O129" s="340" t="n"/>
      <c r="P129" s="341" t="n"/>
      <c r="Q129" s="339" t="n">
        <v>297160</v>
      </c>
      <c r="R129" s="339" t="n">
        <v>297173</v>
      </c>
      <c r="S129" s="341" t="n"/>
      <c r="T129" s="346" t="n">
        <v>14</v>
      </c>
      <c r="U129" s="341" t="n"/>
      <c r="V129" s="339" t="n"/>
      <c r="W129" s="339" t="n"/>
      <c r="X129" s="339" t="n"/>
      <c r="Y129" s="339" t="n"/>
      <c r="Z129" s="340" t="n"/>
      <c r="AA129" s="340" t="n"/>
      <c r="AB129" s="341" t="n"/>
      <c r="AC129" s="339" t="n"/>
      <c r="AD129" s="339" t="n"/>
      <c r="AE129" s="339" t="n"/>
      <c r="AF129" s="339" t="n">
        <v>14</v>
      </c>
      <c r="AG129" s="340" t="n"/>
      <c r="AH129" s="340" t="n"/>
      <c r="AI129" s="341" t="n"/>
    </row>
    <row r="130" ht="20.1" customHeight="1" s="335">
      <c r="A130" s="358" t="n"/>
      <c r="C130" s="339" t="n">
        <v>2</v>
      </c>
      <c r="D130" s="340" t="n"/>
      <c r="E130" s="341" t="n"/>
      <c r="F130" s="344" t="inlineStr">
        <is>
          <t>ANELY CACERES PECHO</t>
        </is>
      </c>
      <c r="G130" s="344" t="inlineStr">
        <is>
          <t>CEDULAS DE IDENTIDAD</t>
        </is>
      </c>
      <c r="H130" s="341" t="n"/>
      <c r="I130" s="339" t="inlineStr">
        <is>
          <t>H5-P1</t>
        </is>
      </c>
      <c r="J130" s="339" t="n">
        <v>297174</v>
      </c>
      <c r="K130" s="340" t="n"/>
      <c r="L130" s="341" t="n"/>
      <c r="M130" s="339" t="n">
        <v>297184</v>
      </c>
      <c r="N130" s="339" t="n">
        <v>11</v>
      </c>
      <c r="O130" s="340" t="n"/>
      <c r="P130" s="341" t="n"/>
      <c r="Q130" s="339" t="n"/>
      <c r="R130" s="339" t="n"/>
      <c r="S130" s="341" t="n"/>
      <c r="T130" s="346" t="n"/>
      <c r="U130" s="341" t="n"/>
      <c r="V130" s="339" t="n"/>
      <c r="W130" s="339" t="n"/>
      <c r="X130" s="339" t="n"/>
      <c r="Y130" s="339" t="n"/>
      <c r="Z130" s="340" t="n"/>
      <c r="AA130" s="340" t="n"/>
      <c r="AB130" s="341" t="n"/>
      <c r="AC130" s="339" t="n">
        <v>297174</v>
      </c>
      <c r="AD130" s="339" t="n">
        <v>297184</v>
      </c>
      <c r="AE130" s="339" t="n">
        <v>11</v>
      </c>
      <c r="AF130" s="339" t="n">
        <v>11</v>
      </c>
      <c r="AG130" s="340" t="n"/>
      <c r="AH130" s="340" t="n"/>
      <c r="AI130" s="341" t="n"/>
    </row>
    <row r="131" ht="20.1" customHeight="1" s="335">
      <c r="A131" s="358" t="n"/>
      <c r="C131" s="339" t="n">
        <v>2</v>
      </c>
      <c r="D131" s="340" t="n"/>
      <c r="E131" s="341" t="n"/>
      <c r="F131" s="344" t="inlineStr">
        <is>
          <t>ANELY CACERES PECHO</t>
        </is>
      </c>
      <c r="G131" s="344" t="inlineStr">
        <is>
          <t>CEDULAS DE IDENTIDAD</t>
        </is>
      </c>
      <c r="H131" s="341" t="n"/>
      <c r="I131" s="339" t="inlineStr">
        <is>
          <t>H5-P1</t>
        </is>
      </c>
      <c r="J131" s="339" t="n">
        <v>297285</v>
      </c>
      <c r="K131" s="340" t="n"/>
      <c r="L131" s="341" t="n"/>
      <c r="M131" s="339" t="n">
        <v>297324</v>
      </c>
      <c r="N131" s="339" t="n">
        <v>40</v>
      </c>
      <c r="O131" s="340" t="n"/>
      <c r="P131" s="341" t="n"/>
      <c r="Q131" s="339" t="n"/>
      <c r="R131" s="339" t="n"/>
      <c r="S131" s="341" t="n"/>
      <c r="T131" s="346" t="n"/>
      <c r="U131" s="341" t="n"/>
      <c r="V131" s="339" t="n"/>
      <c r="W131" s="339" t="n"/>
      <c r="X131" s="339" t="n"/>
      <c r="Y131" s="339" t="n"/>
      <c r="Z131" s="340" t="n"/>
      <c r="AA131" s="340" t="n"/>
      <c r="AB131" s="341" t="n"/>
      <c r="AC131" s="339" t="n">
        <v>297285</v>
      </c>
      <c r="AD131" s="339" t="n">
        <v>297324</v>
      </c>
      <c r="AE131" s="339" t="n">
        <v>40</v>
      </c>
      <c r="AF131" s="339" t="n">
        <v>40</v>
      </c>
      <c r="AG131" s="340" t="n"/>
      <c r="AH131" s="340" t="n"/>
      <c r="AI131" s="341" t="n"/>
    </row>
    <row r="132" ht="20.1" customHeight="1" s="335">
      <c r="A132" s="358" t="n"/>
      <c r="C132" s="339" t="n">
        <v>2</v>
      </c>
      <c r="D132" s="340" t="n"/>
      <c r="E132" s="341" t="n"/>
      <c r="F132" s="344" t="inlineStr">
        <is>
          <t>ANELY CACERES PECHO</t>
        </is>
      </c>
      <c r="G132" s="344" t="inlineStr">
        <is>
          <t>LAMINAS PLASTICAS TIPO FUNDA -POUCHE</t>
        </is>
      </c>
      <c r="H132" s="341" t="n"/>
      <c r="I132" s="339" t="inlineStr">
        <is>
          <t>08-L3</t>
        </is>
      </c>
      <c r="J132" s="339" t="n">
        <v>2341716</v>
      </c>
      <c r="K132" s="340" t="n"/>
      <c r="L132" s="341" t="n"/>
      <c r="M132" s="339" t="n">
        <v>2341729</v>
      </c>
      <c r="N132" s="339" t="n">
        <v>14</v>
      </c>
      <c r="O132" s="340" t="n"/>
      <c r="P132" s="341" t="n"/>
      <c r="Q132" s="339" t="n">
        <v>2341716</v>
      </c>
      <c r="R132" s="339" t="n">
        <v>2341729</v>
      </c>
      <c r="S132" s="341" t="n"/>
      <c r="T132" s="346" t="n">
        <v>14</v>
      </c>
      <c r="U132" s="341" t="n"/>
      <c r="V132" s="339" t="n"/>
      <c r="W132" s="339" t="n"/>
      <c r="X132" s="339" t="n"/>
      <c r="Y132" s="339" t="n"/>
      <c r="Z132" s="340" t="n"/>
      <c r="AA132" s="340" t="n"/>
      <c r="AB132" s="341" t="n"/>
      <c r="AC132" s="339" t="n"/>
      <c r="AD132" s="339" t="n"/>
      <c r="AE132" s="339" t="n"/>
      <c r="AF132" s="339" t="n">
        <v>14</v>
      </c>
      <c r="AG132" s="340" t="n"/>
      <c r="AH132" s="340" t="n"/>
      <c r="AI132" s="341" t="n"/>
    </row>
    <row r="133" ht="20.1" customHeight="1" s="335">
      <c r="A133" s="358" t="n"/>
      <c r="C133" s="339" t="n">
        <v>2</v>
      </c>
      <c r="D133" s="340" t="n"/>
      <c r="E133" s="341" t="n"/>
      <c r="F133" s="344" t="inlineStr">
        <is>
          <t>ANELY CACERES PECHO</t>
        </is>
      </c>
      <c r="G133" s="344" t="inlineStr">
        <is>
          <t>LAMINAS PLASTICAS TIPO FUNDA -POUCHE</t>
        </is>
      </c>
      <c r="H133" s="341" t="n"/>
      <c r="I133" s="339" t="inlineStr">
        <is>
          <t>08-L3</t>
        </is>
      </c>
      <c r="J133" s="339" t="n">
        <v>2341730</v>
      </c>
      <c r="K133" s="340" t="n"/>
      <c r="L133" s="341" t="n"/>
      <c r="M133" s="339" t="n">
        <v>2341740</v>
      </c>
      <c r="N133" s="339" t="n">
        <v>11</v>
      </c>
      <c r="O133" s="340" t="n"/>
      <c r="P133" s="341" t="n"/>
      <c r="Q133" s="339" t="n"/>
      <c r="R133" s="339" t="n"/>
      <c r="S133" s="341" t="n"/>
      <c r="T133" s="346" t="n"/>
      <c r="U133" s="341" t="n"/>
      <c r="V133" s="339" t="n"/>
      <c r="W133" s="339" t="n"/>
      <c r="X133" s="339" t="n"/>
      <c r="Y133" s="339" t="n"/>
      <c r="Z133" s="340" t="n"/>
      <c r="AA133" s="340" t="n"/>
      <c r="AB133" s="341" t="n"/>
      <c r="AC133" s="339" t="n">
        <v>2341730</v>
      </c>
      <c r="AD133" s="339" t="n">
        <v>2341740</v>
      </c>
      <c r="AE133" s="339" t="n">
        <v>11</v>
      </c>
      <c r="AF133" s="339" t="n">
        <v>11</v>
      </c>
      <c r="AG133" s="340" t="n"/>
      <c r="AH133" s="340" t="n"/>
      <c r="AI133" s="341" t="n"/>
    </row>
    <row r="134" ht="20.1" customHeight="1" s="335">
      <c r="A134" s="358" t="n"/>
      <c r="C134" s="339" t="n">
        <v>2</v>
      </c>
      <c r="D134" s="340" t="n"/>
      <c r="E134" s="341" t="n"/>
      <c r="F134" s="344" t="inlineStr">
        <is>
          <t>ANELY CACERES PECHO</t>
        </is>
      </c>
      <c r="G134" s="344" t="inlineStr">
        <is>
          <t>LAMINAS PLASTICAS TIPO FUNDA -POUCHE</t>
        </is>
      </c>
      <c r="H134" s="341" t="n"/>
      <c r="I134" s="339" t="inlineStr">
        <is>
          <t>08-L3</t>
        </is>
      </c>
      <c r="J134" s="339" t="n">
        <v>2341841</v>
      </c>
      <c r="K134" s="340" t="n"/>
      <c r="L134" s="341" t="n"/>
      <c r="M134" s="339" t="n">
        <v>2341880</v>
      </c>
      <c r="N134" s="339" t="n">
        <v>40</v>
      </c>
      <c r="O134" s="340" t="n"/>
      <c r="P134" s="341" t="n"/>
      <c r="Q134" s="339" t="n"/>
      <c r="R134" s="339" t="n"/>
      <c r="S134" s="341" t="n"/>
      <c r="T134" s="346" t="n"/>
      <c r="U134" s="341" t="n"/>
      <c r="V134" s="339" t="n"/>
      <c r="W134" s="339" t="n"/>
      <c r="X134" s="339" t="n"/>
      <c r="Y134" s="339" t="n"/>
      <c r="Z134" s="340" t="n"/>
      <c r="AA134" s="340" t="n"/>
      <c r="AB134" s="341" t="n"/>
      <c r="AC134" s="339" t="n">
        <v>2341841</v>
      </c>
      <c r="AD134" s="339" t="n">
        <v>2341880</v>
      </c>
      <c r="AE134" s="339" t="n">
        <v>40</v>
      </c>
      <c r="AF134" s="339" t="n">
        <v>40</v>
      </c>
      <c r="AG134" s="340" t="n"/>
      <c r="AH134" s="340" t="n"/>
      <c r="AI134" s="341" t="n"/>
    </row>
    <row r="135" ht="20.1" customHeight="1" s="335">
      <c r="A135" s="358" t="n"/>
      <c r="C135" s="339" t="n"/>
      <c r="D135" s="340" t="n"/>
      <c r="E135" s="341" t="n"/>
      <c r="F135" s="344" t="n"/>
      <c r="G135" s="344" t="n"/>
      <c r="H135" s="341" t="n"/>
      <c r="I135" s="339" t="n"/>
      <c r="J135" s="339" t="n"/>
      <c r="K135" s="340" t="n"/>
      <c r="L135" s="341" t="n"/>
      <c r="M135" s="339" t="n"/>
      <c r="N135" s="339" t="n"/>
      <c r="O135" s="340" t="n"/>
      <c r="P135" s="341" t="n"/>
      <c r="Q135" s="339" t="n"/>
      <c r="R135" s="339" t="n"/>
      <c r="S135" s="341" t="n"/>
      <c r="T135" s="346" t="n"/>
      <c r="U135" s="341" t="n"/>
      <c r="V135" s="339" t="n"/>
      <c r="W135" s="339" t="n"/>
      <c r="X135" s="339" t="n"/>
      <c r="Y135" s="339" t="n"/>
      <c r="Z135" s="340" t="n"/>
      <c r="AA135" s="340" t="n"/>
      <c r="AB135" s="341" t="n"/>
      <c r="AC135" s="339" t="n"/>
      <c r="AD135" s="339" t="n"/>
      <c r="AE135" s="339" t="n"/>
      <c r="AF135" s="345">
        <f>SUM(T129:U134)*17/2</f>
        <v/>
      </c>
      <c r="AG135" s="340" t="n"/>
      <c r="AH135" s="340" t="n"/>
      <c r="AI135" s="341" t="n"/>
    </row>
    <row r="136" ht="20.1" customHeight="1" s="335">
      <c r="A136" s="358" t="n"/>
      <c r="C136" s="339" t="n">
        <v>3</v>
      </c>
      <c r="D136" s="340" t="n"/>
      <c r="E136" s="341" t="n"/>
      <c r="F136" s="344" t="inlineStr">
        <is>
          <t>IVAR LIMBERT FLORES AYAVIRI</t>
        </is>
      </c>
      <c r="G136" s="344" t="inlineStr">
        <is>
          <t>CEDULAS DE IDENTIDAD</t>
        </is>
      </c>
      <c r="H136" s="341" t="n"/>
      <c r="I136" s="339" t="inlineStr">
        <is>
          <t>H5-P1</t>
        </is>
      </c>
      <c r="J136" s="339" t="n">
        <v>297325</v>
      </c>
      <c r="K136" s="340" t="n"/>
      <c r="L136" s="341" t="n"/>
      <c r="M136" s="339" t="n">
        <v>297338</v>
      </c>
      <c r="N136" s="339" t="n">
        <v>14</v>
      </c>
      <c r="O136" s="340" t="n"/>
      <c r="P136" s="341" t="n"/>
      <c r="Q136" s="339" t="n">
        <v>297325</v>
      </c>
      <c r="R136" s="339" t="n">
        <v>297338</v>
      </c>
      <c r="S136" s="341" t="n"/>
      <c r="T136" s="346" t="n">
        <v>14</v>
      </c>
      <c r="U136" s="341" t="n"/>
      <c r="V136" s="339" t="n"/>
      <c r="W136" s="339" t="n"/>
      <c r="X136" s="339" t="n"/>
      <c r="Y136" s="339" t="n"/>
      <c r="Z136" s="340" t="n"/>
      <c r="AA136" s="340" t="n"/>
      <c r="AB136" s="341" t="n"/>
      <c r="AC136" s="339" t="n"/>
      <c r="AD136" s="339" t="n"/>
      <c r="AE136" s="339" t="n"/>
      <c r="AF136" s="339" t="n">
        <v>14</v>
      </c>
      <c r="AG136" s="340" t="n"/>
      <c r="AH136" s="340" t="n"/>
      <c r="AI136" s="341" t="n"/>
    </row>
    <row r="137" ht="20.1" customHeight="1" s="335">
      <c r="A137" s="358" t="n"/>
      <c r="C137" s="339" t="n">
        <v>3</v>
      </c>
      <c r="D137" s="340" t="n"/>
      <c r="E137" s="341" t="n"/>
      <c r="F137" s="344" t="inlineStr">
        <is>
          <t>IVAR LIMBERT FLORES AYAVIRI</t>
        </is>
      </c>
      <c r="G137" s="344" t="inlineStr">
        <is>
          <t>CEDULAS DE IDENTIDAD</t>
        </is>
      </c>
      <c r="H137" s="341" t="n"/>
      <c r="I137" s="339" t="inlineStr">
        <is>
          <t>H5-P1</t>
        </is>
      </c>
      <c r="J137" s="339" t="n">
        <v>297339</v>
      </c>
      <c r="K137" s="340" t="n"/>
      <c r="L137" s="341" t="n"/>
      <c r="M137" s="339" t="n">
        <v>297364</v>
      </c>
      <c r="N137" s="339" t="n">
        <v>26</v>
      </c>
      <c r="O137" s="340" t="n"/>
      <c r="P137" s="341" t="n"/>
      <c r="Q137" s="339" t="n"/>
      <c r="R137" s="339" t="n"/>
      <c r="S137" s="341" t="n"/>
      <c r="T137" s="346" t="n"/>
      <c r="U137" s="341" t="n"/>
      <c r="V137" s="339" t="n"/>
      <c r="W137" s="339" t="n"/>
      <c r="X137" s="339" t="n"/>
      <c r="Y137" s="339" t="n"/>
      <c r="Z137" s="340" t="n"/>
      <c r="AA137" s="340" t="n"/>
      <c r="AB137" s="341" t="n"/>
      <c r="AC137" s="339" t="n">
        <v>297339</v>
      </c>
      <c r="AD137" s="339" t="n">
        <v>297364</v>
      </c>
      <c r="AE137" s="339" t="n">
        <v>26</v>
      </c>
      <c r="AF137" s="339" t="n">
        <v>26</v>
      </c>
      <c r="AG137" s="340" t="n"/>
      <c r="AH137" s="340" t="n"/>
      <c r="AI137" s="341" t="n"/>
    </row>
    <row r="138" ht="20.1" customHeight="1" s="335">
      <c r="A138" s="358" t="n"/>
      <c r="C138" s="339" t="n">
        <v>3</v>
      </c>
      <c r="D138" s="340" t="n"/>
      <c r="E138" s="341" t="n"/>
      <c r="F138" s="344" t="inlineStr">
        <is>
          <t>IVAR LIMBERT FLORES AYAVIRI</t>
        </is>
      </c>
      <c r="G138" s="344" t="inlineStr">
        <is>
          <t>LAMINAS PLASTICAS TIPO FUNDA -POUCHE</t>
        </is>
      </c>
      <c r="H138" s="341" t="n"/>
      <c r="I138" s="339" t="inlineStr">
        <is>
          <t>08-L3</t>
        </is>
      </c>
      <c r="J138" s="339" t="n">
        <v>2341881</v>
      </c>
      <c r="K138" s="340" t="n"/>
      <c r="L138" s="341" t="n"/>
      <c r="M138" s="339" t="n">
        <v>2341894</v>
      </c>
      <c r="N138" s="339" t="n">
        <v>14</v>
      </c>
      <c r="O138" s="340" t="n"/>
      <c r="P138" s="341" t="n"/>
      <c r="Q138" s="339" t="n">
        <v>2341881</v>
      </c>
      <c r="R138" s="339" t="n">
        <v>2341894</v>
      </c>
      <c r="S138" s="341" t="n"/>
      <c r="T138" s="346" t="n">
        <v>14</v>
      </c>
      <c r="U138" s="341" t="n"/>
      <c r="V138" s="339" t="n"/>
      <c r="W138" s="339" t="n"/>
      <c r="X138" s="339" t="n"/>
      <c r="Y138" s="339" t="n"/>
      <c r="Z138" s="340" t="n"/>
      <c r="AA138" s="340" t="n"/>
      <c r="AB138" s="341" t="n"/>
      <c r="AC138" s="339" t="n"/>
      <c r="AD138" s="339" t="n"/>
      <c r="AE138" s="339" t="n"/>
      <c r="AF138" s="339" t="n">
        <v>14</v>
      </c>
      <c r="AG138" s="340" t="n"/>
      <c r="AH138" s="340" t="n"/>
      <c r="AI138" s="341" t="n"/>
    </row>
    <row r="139" ht="20.1" customHeight="1" s="335">
      <c r="A139" s="358" t="n"/>
      <c r="C139" s="339" t="n">
        <v>3</v>
      </c>
      <c r="D139" s="340" t="n"/>
      <c r="E139" s="341" t="n"/>
      <c r="F139" s="344" t="inlineStr">
        <is>
          <t>IVAR LIMBERT FLORES AYAVIRI</t>
        </is>
      </c>
      <c r="G139" s="344" t="inlineStr">
        <is>
          <t>LAMINAS PLASTICAS TIPO FUNDA -POUCHE</t>
        </is>
      </c>
      <c r="H139" s="341" t="n"/>
      <c r="I139" s="339" t="inlineStr">
        <is>
          <t>08-L3</t>
        </is>
      </c>
      <c r="J139" s="339" t="n">
        <v>2341895</v>
      </c>
      <c r="K139" s="340" t="n"/>
      <c r="L139" s="341" t="n"/>
      <c r="M139" s="339" t="n">
        <v>2341920</v>
      </c>
      <c r="N139" s="339" t="n">
        <v>26</v>
      </c>
      <c r="O139" s="340" t="n"/>
      <c r="P139" s="341" t="n"/>
      <c r="Q139" s="339" t="n"/>
      <c r="R139" s="339" t="n"/>
      <c r="S139" s="341" t="n"/>
      <c r="T139" s="346" t="n"/>
      <c r="U139" s="341" t="n"/>
      <c r="V139" s="339" t="n"/>
      <c r="W139" s="339" t="n"/>
      <c r="X139" s="339" t="n"/>
      <c r="Y139" s="339" t="n"/>
      <c r="Z139" s="340" t="n"/>
      <c r="AA139" s="340" t="n"/>
      <c r="AB139" s="341" t="n"/>
      <c r="AC139" s="339" t="n">
        <v>2341895</v>
      </c>
      <c r="AD139" s="339" t="n">
        <v>2341920</v>
      </c>
      <c r="AE139" s="339" t="n">
        <v>26</v>
      </c>
      <c r="AF139" s="339" t="n">
        <v>26</v>
      </c>
      <c r="AG139" s="340" t="n"/>
      <c r="AH139" s="340" t="n"/>
      <c r="AI139" s="341" t="n"/>
    </row>
    <row r="140" ht="20.1" customHeight="1" s="335">
      <c r="A140" s="358" t="n"/>
      <c r="C140" s="339" t="n"/>
      <c r="D140" s="340" t="n"/>
      <c r="E140" s="341" t="n"/>
      <c r="F140" s="344" t="n"/>
      <c r="G140" s="344" t="n"/>
      <c r="H140" s="341" t="n"/>
      <c r="I140" s="339" t="n"/>
      <c r="J140" s="339" t="n"/>
      <c r="K140" s="340" t="n"/>
      <c r="L140" s="341" t="n"/>
      <c r="M140" s="339" t="n"/>
      <c r="N140" s="339" t="n"/>
      <c r="O140" s="340" t="n"/>
      <c r="P140" s="341" t="n"/>
      <c r="Q140" s="339" t="n"/>
      <c r="R140" s="339" t="n"/>
      <c r="S140" s="341" t="n"/>
      <c r="T140" s="346" t="n"/>
      <c r="U140" s="341" t="n"/>
      <c r="V140" s="339" t="n"/>
      <c r="W140" s="339" t="n"/>
      <c r="X140" s="339" t="n"/>
      <c r="Y140" s="339" t="n"/>
      <c r="Z140" s="340" t="n"/>
      <c r="AA140" s="340" t="n"/>
      <c r="AB140" s="341" t="n"/>
      <c r="AC140" s="339" t="n"/>
      <c r="AD140" s="339" t="n"/>
      <c r="AE140" s="339" t="n"/>
      <c r="AF140" s="345">
        <f>SUM(T136:U139)*17/2</f>
        <v/>
      </c>
      <c r="AG140" s="340" t="n"/>
      <c r="AH140" s="340" t="n"/>
      <c r="AI140" s="341" t="n"/>
    </row>
    <row r="141" ht="20.1" customHeight="1" s="335">
      <c r="A141" s="358" t="n"/>
      <c r="C141" s="339" t="n">
        <v>4</v>
      </c>
      <c r="D141" s="340" t="n"/>
      <c r="E141" s="341" t="n"/>
      <c r="F141" s="344" t="inlineStr">
        <is>
          <t>VERONICA MEDRANO ARIAS</t>
        </is>
      </c>
      <c r="G141" s="344" t="inlineStr">
        <is>
          <t>CEDULAS DE IDENTIDAD</t>
        </is>
      </c>
      <c r="H141" s="341" t="n"/>
      <c r="I141" s="339" t="inlineStr">
        <is>
          <t>H5-P1</t>
        </is>
      </c>
      <c r="J141" s="339" t="n">
        <v>297216</v>
      </c>
      <c r="K141" s="340" t="n"/>
      <c r="L141" s="341" t="n"/>
      <c r="M141" s="339" t="n">
        <v>297232</v>
      </c>
      <c r="N141" s="339" t="n">
        <v>17</v>
      </c>
      <c r="O141" s="340" t="n"/>
      <c r="P141" s="341" t="n"/>
      <c r="Q141" s="339" t="n">
        <v>297216</v>
      </c>
      <c r="R141" s="339" t="n">
        <v>297232</v>
      </c>
      <c r="S141" s="341" t="n"/>
      <c r="T141" s="346" t="n">
        <v>17</v>
      </c>
      <c r="U141" s="341" t="n"/>
      <c r="V141" s="339" t="n"/>
      <c r="W141" s="339" t="n"/>
      <c r="X141" s="339" t="n"/>
      <c r="Y141" s="339" t="n"/>
      <c r="Z141" s="340" t="n"/>
      <c r="AA141" s="340" t="n"/>
      <c r="AB141" s="341" t="n"/>
      <c r="AC141" s="339" t="n"/>
      <c r="AD141" s="339" t="n"/>
      <c r="AE141" s="339" t="n"/>
      <c r="AF141" s="339" t="n">
        <v>17</v>
      </c>
      <c r="AG141" s="340" t="n"/>
      <c r="AH141" s="340" t="n"/>
      <c r="AI141" s="341" t="n"/>
    </row>
    <row r="142" ht="20.1" customHeight="1" s="335">
      <c r="A142" s="358" t="n"/>
      <c r="C142" s="339" t="n">
        <v>4</v>
      </c>
      <c r="D142" s="340" t="n"/>
      <c r="E142" s="341" t="n"/>
      <c r="F142" s="344" t="inlineStr">
        <is>
          <t>VERONICA MEDRANO ARIAS</t>
        </is>
      </c>
      <c r="G142" s="344" t="inlineStr">
        <is>
          <t>CEDULAS DE IDENTIDAD</t>
        </is>
      </c>
      <c r="H142" s="341" t="n"/>
      <c r="I142" s="339" t="inlineStr">
        <is>
          <t>H5-P1</t>
        </is>
      </c>
      <c r="J142" s="339" t="n">
        <v>297365</v>
      </c>
      <c r="K142" s="340" t="n"/>
      <c r="L142" s="341" t="n"/>
      <c r="M142" s="339" t="n">
        <v>297369</v>
      </c>
      <c r="N142" s="339" t="n">
        <v>5</v>
      </c>
      <c r="O142" s="340" t="n"/>
      <c r="P142" s="341" t="n"/>
      <c r="Q142" s="339" t="n">
        <v>297365</v>
      </c>
      <c r="R142" s="339" t="n">
        <v>297369</v>
      </c>
      <c r="S142" s="341" t="n"/>
      <c r="T142" s="346" t="n">
        <v>5</v>
      </c>
      <c r="U142" s="341" t="n"/>
      <c r="V142" s="339" t="n"/>
      <c r="W142" s="339" t="n"/>
      <c r="X142" s="339" t="n"/>
      <c r="Y142" s="339" t="n"/>
      <c r="Z142" s="340" t="n"/>
      <c r="AA142" s="340" t="n"/>
      <c r="AB142" s="341" t="n"/>
      <c r="AC142" s="339" t="n"/>
      <c r="AD142" s="339" t="n"/>
      <c r="AE142" s="339" t="n"/>
      <c r="AF142" s="339" t="n">
        <v>5</v>
      </c>
      <c r="AG142" s="340" t="n"/>
      <c r="AH142" s="340" t="n"/>
      <c r="AI142" s="341" t="n"/>
    </row>
    <row r="143" ht="20.1" customHeight="1" s="335">
      <c r="A143" s="358" t="n"/>
      <c r="C143" s="339" t="n">
        <v>4</v>
      </c>
      <c r="D143" s="340" t="n"/>
      <c r="E143" s="341" t="n"/>
      <c r="F143" s="344" t="inlineStr">
        <is>
          <t>VERONICA MEDRANO ARIAS</t>
        </is>
      </c>
      <c r="G143" s="344" t="inlineStr">
        <is>
          <t>CEDULAS DE IDENTIDAD</t>
        </is>
      </c>
      <c r="H143" s="341" t="n"/>
      <c r="I143" s="339" t="inlineStr">
        <is>
          <t>H5-P1</t>
        </is>
      </c>
      <c r="J143" s="339" t="n">
        <v>297370</v>
      </c>
      <c r="K143" s="340" t="n"/>
      <c r="L143" s="341" t="n"/>
      <c r="M143" s="339" t="n">
        <v>297404</v>
      </c>
      <c r="N143" s="339" t="n">
        <v>35</v>
      </c>
      <c r="O143" s="340" t="n"/>
      <c r="P143" s="341" t="n"/>
      <c r="Q143" s="339" t="n"/>
      <c r="R143" s="339" t="n"/>
      <c r="S143" s="341" t="n"/>
      <c r="T143" s="346" t="n"/>
      <c r="U143" s="341" t="n"/>
      <c r="V143" s="339" t="n"/>
      <c r="W143" s="339" t="n"/>
      <c r="X143" s="339" t="n"/>
      <c r="Y143" s="339" t="n"/>
      <c r="Z143" s="340" t="n"/>
      <c r="AA143" s="340" t="n"/>
      <c r="AB143" s="341" t="n"/>
      <c r="AC143" s="339" t="n">
        <v>297370</v>
      </c>
      <c r="AD143" s="339" t="n">
        <v>297404</v>
      </c>
      <c r="AE143" s="339" t="n">
        <v>35</v>
      </c>
      <c r="AF143" s="339" t="n">
        <v>35</v>
      </c>
      <c r="AG143" s="340" t="n"/>
      <c r="AH143" s="340" t="n"/>
      <c r="AI143" s="341" t="n"/>
    </row>
    <row r="144" ht="20.1" customHeight="1" s="335">
      <c r="A144" s="358" t="n"/>
      <c r="C144" s="339" t="n">
        <v>4</v>
      </c>
      <c r="D144" s="340" t="n"/>
      <c r="E144" s="341" t="n"/>
      <c r="F144" s="344" t="inlineStr">
        <is>
          <t>VERONICA MEDRANO ARIAS</t>
        </is>
      </c>
      <c r="G144" s="344" t="inlineStr">
        <is>
          <t>LAMINAS PLASTICAS TIPO FUNDA -POUCHE</t>
        </is>
      </c>
      <c r="H144" s="341" t="n"/>
      <c r="I144" s="339" t="inlineStr">
        <is>
          <t>08-L3</t>
        </is>
      </c>
      <c r="J144" s="339" t="n">
        <v>2341772</v>
      </c>
      <c r="K144" s="340" t="n"/>
      <c r="L144" s="341" t="n"/>
      <c r="M144" s="339" t="n">
        <v>2341788</v>
      </c>
      <c r="N144" s="339" t="n">
        <v>17</v>
      </c>
      <c r="O144" s="340" t="n"/>
      <c r="P144" s="341" t="n"/>
      <c r="Q144" s="339" t="n">
        <v>2341772</v>
      </c>
      <c r="R144" s="339" t="n">
        <v>2341788</v>
      </c>
      <c r="S144" s="341" t="n"/>
      <c r="T144" s="346" t="n">
        <v>17</v>
      </c>
      <c r="U144" s="341" t="n"/>
      <c r="V144" s="339" t="n"/>
      <c r="W144" s="339" t="n"/>
      <c r="X144" s="339" t="n"/>
      <c r="Y144" s="339" t="n"/>
      <c r="Z144" s="340" t="n"/>
      <c r="AA144" s="340" t="n"/>
      <c r="AB144" s="341" t="n"/>
      <c r="AC144" s="339" t="n"/>
      <c r="AD144" s="339" t="n"/>
      <c r="AE144" s="339" t="n"/>
      <c r="AF144" s="339" t="n">
        <v>17</v>
      </c>
      <c r="AG144" s="340" t="n"/>
      <c r="AH144" s="340" t="n"/>
      <c r="AI144" s="341" t="n"/>
    </row>
    <row r="145" ht="20.1" customHeight="1" s="335">
      <c r="A145" s="358" t="n"/>
      <c r="C145" s="339" t="n">
        <v>4</v>
      </c>
      <c r="D145" s="340" t="n"/>
      <c r="E145" s="341" t="n"/>
      <c r="F145" s="344" t="inlineStr">
        <is>
          <t>VERONICA MEDRANO ARIAS</t>
        </is>
      </c>
      <c r="G145" s="344" t="inlineStr">
        <is>
          <t>LAMINAS PLASTICAS TIPO FUNDA -POUCHE</t>
        </is>
      </c>
      <c r="H145" s="341" t="n"/>
      <c r="I145" s="339" t="inlineStr">
        <is>
          <t>08-L3</t>
        </is>
      </c>
      <c r="J145" s="339" t="n">
        <v>2341921</v>
      </c>
      <c r="K145" s="340" t="n"/>
      <c r="L145" s="341" t="n"/>
      <c r="M145" s="339" t="n">
        <v>2341925</v>
      </c>
      <c r="N145" s="339" t="n">
        <v>5</v>
      </c>
      <c r="O145" s="340" t="n"/>
      <c r="P145" s="341" t="n"/>
      <c r="Q145" s="339" t="n">
        <v>2341921</v>
      </c>
      <c r="R145" s="339" t="n">
        <v>2341925</v>
      </c>
      <c r="S145" s="341" t="n"/>
      <c r="T145" s="346" t="n">
        <v>5</v>
      </c>
      <c r="U145" s="341" t="n"/>
      <c r="V145" s="339" t="n"/>
      <c r="W145" s="339" t="n"/>
      <c r="X145" s="339" t="n"/>
      <c r="Y145" s="339" t="n"/>
      <c r="Z145" s="340" t="n"/>
      <c r="AA145" s="340" t="n"/>
      <c r="AB145" s="341" t="n"/>
      <c r="AC145" s="339" t="n"/>
      <c r="AD145" s="339" t="n"/>
      <c r="AE145" s="339" t="n"/>
      <c r="AF145" s="339" t="n">
        <v>5</v>
      </c>
      <c r="AG145" s="340" t="n"/>
      <c r="AH145" s="340" t="n"/>
      <c r="AI145" s="341" t="n"/>
    </row>
    <row r="146" ht="20.1" customHeight="1" s="335">
      <c r="A146" s="358" t="n"/>
      <c r="C146" s="339" t="n">
        <v>4</v>
      </c>
      <c r="D146" s="340" t="n"/>
      <c r="E146" s="341" t="n"/>
      <c r="F146" s="344" t="inlineStr">
        <is>
          <t>VERONICA MEDRANO ARIAS</t>
        </is>
      </c>
      <c r="G146" s="344" t="inlineStr">
        <is>
          <t>LAMINAS PLASTICAS TIPO FUNDA -POUCHE</t>
        </is>
      </c>
      <c r="H146" s="341" t="n"/>
      <c r="I146" s="339" t="inlineStr">
        <is>
          <t>08-L3</t>
        </is>
      </c>
      <c r="J146" s="339" t="n">
        <v>2341926</v>
      </c>
      <c r="K146" s="340" t="n"/>
      <c r="L146" s="341" t="n"/>
      <c r="M146" s="339" t="n">
        <v>2341960</v>
      </c>
      <c r="N146" s="339" t="n">
        <v>35</v>
      </c>
      <c r="O146" s="340" t="n"/>
      <c r="P146" s="341" t="n"/>
      <c r="Q146" s="339" t="n"/>
      <c r="R146" s="339" t="n"/>
      <c r="S146" s="341" t="n"/>
      <c r="T146" s="346" t="n"/>
      <c r="U146" s="341" t="n"/>
      <c r="V146" s="339" t="n"/>
      <c r="W146" s="339" t="n"/>
      <c r="X146" s="339" t="n"/>
      <c r="Y146" s="339" t="n"/>
      <c r="Z146" s="340" t="n"/>
      <c r="AA146" s="340" t="n"/>
      <c r="AB146" s="341" t="n"/>
      <c r="AC146" s="339" t="n">
        <v>2341926</v>
      </c>
      <c r="AD146" s="339" t="n">
        <v>2341960</v>
      </c>
      <c r="AE146" s="339" t="n">
        <v>35</v>
      </c>
      <c r="AF146" s="339" t="n">
        <v>35</v>
      </c>
      <c r="AG146" s="340" t="n"/>
      <c r="AH146" s="340" t="n"/>
      <c r="AI146" s="341" t="n"/>
    </row>
    <row r="147" ht="20.1" customHeight="1" s="335">
      <c r="A147" s="359" t="n"/>
      <c r="C147" s="339" t="n"/>
      <c r="D147" s="340" t="n"/>
      <c r="E147" s="341" t="n"/>
      <c r="F147" s="344" t="n"/>
      <c r="G147" s="344" t="n"/>
      <c r="H147" s="341" t="n"/>
      <c r="I147" s="339" t="n"/>
      <c r="J147" s="339" t="n"/>
      <c r="K147" s="340" t="n"/>
      <c r="L147" s="341" t="n"/>
      <c r="M147" s="339" t="n"/>
      <c r="N147" s="339" t="n"/>
      <c r="O147" s="340" t="n"/>
      <c r="P147" s="341" t="n"/>
      <c r="Q147" s="339" t="n"/>
      <c r="R147" s="339" t="n"/>
      <c r="S147" s="341" t="n"/>
      <c r="T147" s="346" t="n"/>
      <c r="U147" s="341" t="n"/>
      <c r="V147" s="339" t="n"/>
      <c r="W147" s="339" t="n"/>
      <c r="X147" s="339" t="n"/>
      <c r="Y147" s="339" t="n"/>
      <c r="Z147" s="340" t="n"/>
      <c r="AA147" s="340" t="n"/>
      <c r="AB147" s="341" t="n"/>
      <c r="AC147" s="339" t="n"/>
      <c r="AD147" s="339" t="n"/>
      <c r="AE147" s="339" t="n"/>
      <c r="AF147" s="345">
        <f>SUM(T141:U146)*17/2</f>
        <v/>
      </c>
      <c r="AG147" s="340" t="n"/>
      <c r="AH147" s="340" t="n"/>
      <c r="AI147" s="341" t="n"/>
    </row>
    <row r="148" ht="15" customHeight="1" s="335">
      <c r="A148" s="383" t="n"/>
      <c r="C148" s="362" t="inlineStr">
        <is>
          <t xml:space="preserve"> Fecha movimiento: 06/02/2023</t>
        </is>
      </c>
      <c r="D148" s="340" t="n"/>
      <c r="E148" s="340" t="n"/>
      <c r="F148" s="340" t="n"/>
      <c r="G148" s="340" t="n"/>
      <c r="H148" s="341" t="n"/>
      <c r="I148" s="360" t="n"/>
      <c r="J148" s="340" t="n"/>
      <c r="K148" s="340" t="n"/>
      <c r="L148" s="340" t="n"/>
      <c r="M148" s="340" t="n"/>
      <c r="N148" s="340" t="n"/>
      <c r="O148" s="340" t="n"/>
      <c r="P148" s="340" t="n"/>
      <c r="Q148" s="340" t="n"/>
      <c r="R148" s="340" t="n"/>
      <c r="S148" s="340" t="n"/>
      <c r="T148" s="340" t="n"/>
      <c r="U148" s="340" t="n"/>
      <c r="V148" s="340" t="n"/>
      <c r="W148" s="340" t="n"/>
      <c r="X148" s="340" t="n"/>
      <c r="Y148" s="340" t="n"/>
      <c r="Z148" s="340" t="n"/>
      <c r="AA148" s="340" t="n"/>
      <c r="AB148" s="340" t="n"/>
      <c r="AC148" s="340" t="n"/>
      <c r="AD148" s="340" t="n"/>
      <c r="AE148" s="340" t="n"/>
      <c r="AF148" s="340" t="n"/>
      <c r="AG148" s="340" t="n"/>
      <c r="AH148" s="340" t="n"/>
      <c r="AI148" s="341" t="n"/>
    </row>
    <row r="149" ht="20.1" customHeight="1" s="335">
      <c r="A149" s="358" t="n"/>
      <c r="C149" s="339" t="n">
        <v>7</v>
      </c>
      <c r="D149" s="340" t="n"/>
      <c r="E149" s="341" t="n"/>
      <c r="F149" s="344" t="inlineStr">
        <is>
          <t>BOLIVIA MAR PALMERO TILILA</t>
        </is>
      </c>
      <c r="G149" s="344" t="inlineStr">
        <is>
          <t>CEDULAS DE IDENTIDAD</t>
        </is>
      </c>
      <c r="H149" s="341" t="n"/>
      <c r="I149" s="339" t="inlineStr">
        <is>
          <t>H5-P1</t>
        </is>
      </c>
      <c r="J149" s="339" t="n">
        <v>297265</v>
      </c>
      <c r="K149" s="340" t="n"/>
      <c r="L149" s="341" t="n"/>
      <c r="M149" s="339" t="n">
        <v>297279</v>
      </c>
      <c r="N149" s="339" t="n">
        <v>15</v>
      </c>
      <c r="O149" s="340" t="n"/>
      <c r="P149" s="341" t="n"/>
      <c r="Q149" s="339" t="n">
        <v>297265</v>
      </c>
      <c r="R149" s="339" t="n">
        <v>297279</v>
      </c>
      <c r="S149" s="341" t="n"/>
      <c r="T149" s="346" t="n">
        <v>15</v>
      </c>
      <c r="U149" s="341" t="n"/>
      <c r="V149" s="339" t="n"/>
      <c r="W149" s="339" t="n"/>
      <c r="X149" s="339" t="n"/>
      <c r="Y149" s="339" t="n"/>
      <c r="Z149" s="340" t="n"/>
      <c r="AA149" s="340" t="n"/>
      <c r="AB149" s="341" t="n"/>
      <c r="AC149" s="339" t="n"/>
      <c r="AD149" s="339" t="n"/>
      <c r="AE149" s="339" t="n"/>
      <c r="AF149" s="339" t="n">
        <v>15</v>
      </c>
      <c r="AG149" s="340" t="n"/>
      <c r="AH149" s="340" t="n"/>
      <c r="AI149" s="341" t="n"/>
    </row>
    <row r="150" ht="20.1" customHeight="1" s="335">
      <c r="A150" s="358" t="n"/>
      <c r="C150" s="339" t="n">
        <v>7</v>
      </c>
      <c r="D150" s="340" t="n"/>
      <c r="E150" s="341" t="n"/>
      <c r="F150" s="344" t="inlineStr">
        <is>
          <t>BOLIVIA MAR PALMERO TILILA</t>
        </is>
      </c>
      <c r="G150" s="344" t="inlineStr">
        <is>
          <t>CEDULAS DE IDENTIDAD</t>
        </is>
      </c>
      <c r="H150" s="341" t="n"/>
      <c r="I150" s="339" t="inlineStr">
        <is>
          <t>H5-P1</t>
        </is>
      </c>
      <c r="J150" s="339" t="n">
        <v>297280</v>
      </c>
      <c r="K150" s="340" t="n"/>
      <c r="L150" s="341" t="n"/>
      <c r="M150" s="339" t="n">
        <v>297284</v>
      </c>
      <c r="N150" s="339" t="n">
        <v>5</v>
      </c>
      <c r="O150" s="340" t="n"/>
      <c r="P150" s="341" t="n"/>
      <c r="Q150" s="339" t="n"/>
      <c r="R150" s="339" t="n"/>
      <c r="S150" s="341" t="n"/>
      <c r="T150" s="346" t="n"/>
      <c r="U150" s="341" t="n"/>
      <c r="V150" s="339" t="n"/>
      <c r="W150" s="339" t="n"/>
      <c r="X150" s="339" t="n"/>
      <c r="Y150" s="339" t="n"/>
      <c r="Z150" s="340" t="n"/>
      <c r="AA150" s="340" t="n"/>
      <c r="AB150" s="341" t="n"/>
      <c r="AC150" s="339" t="n">
        <v>297280</v>
      </c>
      <c r="AD150" s="339" t="n">
        <v>297284</v>
      </c>
      <c r="AE150" s="339" t="n">
        <v>5</v>
      </c>
      <c r="AF150" s="339" t="n">
        <v>5</v>
      </c>
      <c r="AG150" s="340" t="n"/>
      <c r="AH150" s="340" t="n"/>
      <c r="AI150" s="341" t="n"/>
    </row>
    <row r="151" ht="20.1" customHeight="1" s="335">
      <c r="A151" s="358" t="n"/>
      <c r="C151" s="339" t="n">
        <v>7</v>
      </c>
      <c r="D151" s="340" t="n"/>
      <c r="E151" s="341" t="n"/>
      <c r="F151" s="344" t="inlineStr">
        <is>
          <t>BOLIVIA MAR PALMERO TILILA</t>
        </is>
      </c>
      <c r="G151" s="344" t="inlineStr">
        <is>
          <t>CEDULAS DE IDENTIDAD</t>
        </is>
      </c>
      <c r="H151" s="341" t="n"/>
      <c r="I151" s="339" t="inlineStr">
        <is>
          <t>H5-P1</t>
        </is>
      </c>
      <c r="J151" s="339" t="n">
        <v>297465</v>
      </c>
      <c r="K151" s="340" t="n"/>
      <c r="L151" s="341" t="n"/>
      <c r="M151" s="339" t="n">
        <v>297512</v>
      </c>
      <c r="N151" s="339" t="n">
        <v>48</v>
      </c>
      <c r="O151" s="340" t="n"/>
      <c r="P151" s="341" t="n"/>
      <c r="Q151" s="339" t="n"/>
      <c r="R151" s="339" t="n"/>
      <c r="S151" s="341" t="n"/>
      <c r="T151" s="346" t="n"/>
      <c r="U151" s="341" t="n"/>
      <c r="V151" s="339" t="n"/>
      <c r="W151" s="339" t="n"/>
      <c r="X151" s="339" t="n"/>
      <c r="Y151" s="339" t="n"/>
      <c r="Z151" s="340" t="n"/>
      <c r="AA151" s="340" t="n"/>
      <c r="AB151" s="341" t="n"/>
      <c r="AC151" s="339" t="n">
        <v>297465</v>
      </c>
      <c r="AD151" s="339" t="n">
        <v>297512</v>
      </c>
      <c r="AE151" s="339" t="n">
        <v>48</v>
      </c>
      <c r="AF151" s="339" t="n">
        <v>48</v>
      </c>
      <c r="AG151" s="340" t="n"/>
      <c r="AH151" s="340" t="n"/>
      <c r="AI151" s="341" t="n"/>
    </row>
    <row r="152" ht="20.1" customHeight="1" s="335">
      <c r="A152" s="358" t="n"/>
      <c r="C152" s="339" t="n">
        <v>7</v>
      </c>
      <c r="D152" s="340" t="n"/>
      <c r="E152" s="341" t="n"/>
      <c r="F152" s="344" t="inlineStr">
        <is>
          <t>BOLIVIA MAR PALMERO TILILA</t>
        </is>
      </c>
      <c r="G152" s="344" t="inlineStr">
        <is>
          <t>LAMINAS PLASTICAS TIPO FUNDA -POUCHE</t>
        </is>
      </c>
      <c r="H152" s="341" t="n"/>
      <c r="I152" s="339" t="inlineStr">
        <is>
          <t>08-L3</t>
        </is>
      </c>
      <c r="J152" s="339" t="n">
        <v>2341821</v>
      </c>
      <c r="K152" s="340" t="n"/>
      <c r="L152" s="341" t="n"/>
      <c r="M152" s="339" t="n">
        <v>2341835</v>
      </c>
      <c r="N152" s="339" t="n">
        <v>15</v>
      </c>
      <c r="O152" s="340" t="n"/>
      <c r="P152" s="341" t="n"/>
      <c r="Q152" s="339" t="n">
        <v>2341821</v>
      </c>
      <c r="R152" s="339" t="n">
        <v>2341835</v>
      </c>
      <c r="S152" s="341" t="n"/>
      <c r="T152" s="346" t="n">
        <v>15</v>
      </c>
      <c r="U152" s="341" t="n"/>
      <c r="V152" s="339" t="n"/>
      <c r="W152" s="339" t="n"/>
      <c r="X152" s="339" t="n"/>
      <c r="Y152" s="339" t="n"/>
      <c r="Z152" s="340" t="n"/>
      <c r="AA152" s="340" t="n"/>
      <c r="AB152" s="341" t="n"/>
      <c r="AC152" s="339" t="n"/>
      <c r="AD152" s="339" t="n"/>
      <c r="AE152" s="339" t="n"/>
      <c r="AF152" s="339" t="n">
        <v>15</v>
      </c>
      <c r="AG152" s="340" t="n"/>
      <c r="AH152" s="340" t="n"/>
      <c r="AI152" s="341" t="n"/>
    </row>
    <row r="153" ht="20.1" customHeight="1" s="335">
      <c r="A153" s="358" t="n"/>
      <c r="C153" s="339" t="n">
        <v>7</v>
      </c>
      <c r="D153" s="340" t="n"/>
      <c r="E153" s="341" t="n"/>
      <c r="F153" s="344" t="inlineStr">
        <is>
          <t>BOLIVIA MAR PALMERO TILILA</t>
        </is>
      </c>
      <c r="G153" s="344" t="inlineStr">
        <is>
          <t>LAMINAS PLASTICAS TIPO FUNDA -POUCHE</t>
        </is>
      </c>
      <c r="H153" s="341" t="n"/>
      <c r="I153" s="339" t="inlineStr">
        <is>
          <t>08-L3</t>
        </is>
      </c>
      <c r="J153" s="339" t="n">
        <v>2341836</v>
      </c>
      <c r="K153" s="340" t="n"/>
      <c r="L153" s="341" t="n"/>
      <c r="M153" s="339" t="n">
        <v>2341840</v>
      </c>
      <c r="N153" s="339" t="n">
        <v>5</v>
      </c>
      <c r="O153" s="340" t="n"/>
      <c r="P153" s="341" t="n"/>
      <c r="Q153" s="339" t="n"/>
      <c r="R153" s="339" t="n"/>
      <c r="S153" s="341" t="n"/>
      <c r="T153" s="346" t="n"/>
      <c r="U153" s="341" t="n"/>
      <c r="V153" s="339" t="n"/>
      <c r="W153" s="339" t="n"/>
      <c r="X153" s="339" t="n"/>
      <c r="Y153" s="339" t="n"/>
      <c r="Z153" s="340" t="n"/>
      <c r="AA153" s="340" t="n"/>
      <c r="AB153" s="341" t="n"/>
      <c r="AC153" s="339" t="n">
        <v>2341836</v>
      </c>
      <c r="AD153" s="339" t="n">
        <v>2341840</v>
      </c>
      <c r="AE153" s="339" t="n">
        <v>5</v>
      </c>
      <c r="AF153" s="339" t="n">
        <v>5</v>
      </c>
      <c r="AG153" s="340" t="n"/>
      <c r="AH153" s="340" t="n"/>
      <c r="AI153" s="341" t="n"/>
    </row>
    <row r="154" ht="20.1" customHeight="1" s="335">
      <c r="A154" s="358" t="n"/>
      <c r="C154" s="339" t="n">
        <v>7</v>
      </c>
      <c r="D154" s="340" t="n"/>
      <c r="E154" s="341" t="n"/>
      <c r="F154" s="344" t="inlineStr">
        <is>
          <t>BOLIVIA MAR PALMERO TILILA</t>
        </is>
      </c>
      <c r="G154" s="344" t="inlineStr">
        <is>
          <t>LAMINAS PLASTICAS TIPO FUNDA -POUCHE</t>
        </is>
      </c>
      <c r="H154" s="341" t="n"/>
      <c r="I154" s="339" t="inlineStr">
        <is>
          <t>08-L3</t>
        </is>
      </c>
      <c r="J154" s="339" t="n">
        <v>2342021</v>
      </c>
      <c r="K154" s="340" t="n"/>
      <c r="L154" s="341" t="n"/>
      <c r="M154" s="339" t="n">
        <v>2342068</v>
      </c>
      <c r="N154" s="339" t="n">
        <v>48</v>
      </c>
      <c r="O154" s="340" t="n"/>
      <c r="P154" s="341" t="n"/>
      <c r="Q154" s="339" t="n"/>
      <c r="R154" s="339" t="n"/>
      <c r="S154" s="341" t="n"/>
      <c r="T154" s="346" t="n"/>
      <c r="U154" s="341" t="n"/>
      <c r="V154" s="339" t="n"/>
      <c r="W154" s="339" t="n"/>
      <c r="X154" s="339" t="n"/>
      <c r="Y154" s="339" t="n"/>
      <c r="Z154" s="340" t="n"/>
      <c r="AA154" s="340" t="n"/>
      <c r="AB154" s="341" t="n"/>
      <c r="AC154" s="339" t="n">
        <v>2342021</v>
      </c>
      <c r="AD154" s="339" t="n">
        <v>2342068</v>
      </c>
      <c r="AE154" s="339" t="n">
        <v>48</v>
      </c>
      <c r="AF154" s="339" t="n">
        <v>48</v>
      </c>
      <c r="AG154" s="340" t="n"/>
      <c r="AH154" s="340" t="n"/>
      <c r="AI154" s="341" t="n"/>
    </row>
    <row r="155" ht="20.1" customHeight="1" s="335">
      <c r="A155" s="358" t="n"/>
      <c r="C155" s="339" t="n"/>
      <c r="D155" s="340" t="n"/>
      <c r="E155" s="341" t="n"/>
      <c r="F155" s="344" t="n"/>
      <c r="G155" s="344" t="n"/>
      <c r="H155" s="341" t="n"/>
      <c r="I155" s="339" t="n"/>
      <c r="J155" s="339" t="n"/>
      <c r="K155" s="340" t="n"/>
      <c r="L155" s="341" t="n"/>
      <c r="M155" s="339" t="n"/>
      <c r="N155" s="339" t="n"/>
      <c r="O155" s="340" t="n"/>
      <c r="P155" s="341" t="n"/>
      <c r="Q155" s="339" t="n"/>
      <c r="R155" s="339" t="n"/>
      <c r="S155" s="341" t="n"/>
      <c r="T155" s="346" t="n"/>
      <c r="U155" s="341" t="n"/>
      <c r="V155" s="339" t="n"/>
      <c r="W155" s="339" t="n"/>
      <c r="X155" s="339" t="n"/>
      <c r="Y155" s="339" t="n"/>
      <c r="Z155" s="340" t="n"/>
      <c r="AA155" s="340" t="n"/>
      <c r="AB155" s="341" t="n"/>
      <c r="AC155" s="339" t="n"/>
      <c r="AD155" s="339" t="n"/>
      <c r="AE155" s="339" t="n"/>
      <c r="AF155" s="345">
        <f>SUM(T149:U154)*17/2</f>
        <v/>
      </c>
      <c r="AG155" s="340" t="n"/>
      <c r="AH155" s="340" t="n"/>
      <c r="AI155" s="341" t="n"/>
    </row>
    <row r="156" ht="20.1" customHeight="1" s="335">
      <c r="A156" s="358" t="n"/>
      <c r="C156" s="339" t="n">
        <v>6</v>
      </c>
      <c r="D156" s="340" t="n"/>
      <c r="E156" s="341" t="n"/>
      <c r="F156" s="344" t="inlineStr">
        <is>
          <t>DIEGO ARMANDO YUCRA SILVESTRE</t>
        </is>
      </c>
      <c r="G156" s="344" t="inlineStr">
        <is>
          <t>CEDULAS DE IDENTIDAD</t>
        </is>
      </c>
      <c r="H156" s="341" t="n"/>
      <c r="I156" s="339" t="inlineStr">
        <is>
          <t>H5-P1</t>
        </is>
      </c>
      <c r="J156" s="339" t="n">
        <v>297060</v>
      </c>
      <c r="K156" s="340" t="n"/>
      <c r="L156" s="341" t="n"/>
      <c r="M156" s="339" t="n">
        <v>297071</v>
      </c>
      <c r="N156" s="339" t="n">
        <v>12</v>
      </c>
      <c r="O156" s="340" t="n"/>
      <c r="P156" s="341" t="n"/>
      <c r="Q156" s="339" t="n">
        <v>297060</v>
      </c>
      <c r="R156" s="339" t="n">
        <v>297071</v>
      </c>
      <c r="S156" s="341" t="n"/>
      <c r="T156" s="346" t="n">
        <v>12</v>
      </c>
      <c r="U156" s="341" t="n"/>
      <c r="V156" s="339" t="n"/>
      <c r="W156" s="339" t="n"/>
      <c r="X156" s="339" t="n"/>
      <c r="Y156" s="339" t="n"/>
      <c r="Z156" s="340" t="n"/>
      <c r="AA156" s="340" t="n"/>
      <c r="AB156" s="341" t="n"/>
      <c r="AC156" s="339" t="n"/>
      <c r="AD156" s="339" t="n"/>
      <c r="AE156" s="339" t="n"/>
      <c r="AF156" s="339" t="n">
        <v>12</v>
      </c>
      <c r="AG156" s="340" t="n"/>
      <c r="AH156" s="340" t="n"/>
      <c r="AI156" s="341" t="n"/>
    </row>
    <row r="157" ht="20.1" customHeight="1" s="335">
      <c r="A157" s="358" t="n"/>
      <c r="C157" s="339" t="n">
        <v>6</v>
      </c>
      <c r="D157" s="340" t="n"/>
      <c r="E157" s="341" t="n"/>
      <c r="F157" s="344" t="inlineStr">
        <is>
          <t>DIEGO ARMANDO YUCRA SILVESTRE</t>
        </is>
      </c>
      <c r="G157" s="344" t="inlineStr">
        <is>
          <t>CEDULAS DE IDENTIDAD</t>
        </is>
      </c>
      <c r="H157" s="341" t="n"/>
      <c r="I157" s="339" t="inlineStr">
        <is>
          <t>H5-P1</t>
        </is>
      </c>
      <c r="J157" s="339" t="n">
        <v>297072</v>
      </c>
      <c r="K157" s="340" t="n"/>
      <c r="L157" s="341" t="n"/>
      <c r="M157" s="339" t="n">
        <v>297072</v>
      </c>
      <c r="N157" s="339" t="n">
        <v>1</v>
      </c>
      <c r="O157" s="340" t="n"/>
      <c r="P157" s="341" t="n"/>
      <c r="Q157" s="339" t="n"/>
      <c r="R157" s="339" t="n"/>
      <c r="S157" s="341" t="n"/>
      <c r="T157" s="346" t="n"/>
      <c r="U157" s="341" t="n"/>
      <c r="V157" s="339" t="n">
        <v>297072</v>
      </c>
      <c r="W157" s="339" t="n">
        <v>297072</v>
      </c>
      <c r="X157" s="339" t="n">
        <v>1</v>
      </c>
      <c r="Y157" s="339" t="inlineStr">
        <is>
          <t>ERROR DE IMPRESIÓN</t>
        </is>
      </c>
      <c r="Z157" s="340" t="n"/>
      <c r="AA157" s="340" t="n"/>
      <c r="AB157" s="341" t="n"/>
      <c r="AC157" s="339" t="n"/>
      <c r="AD157" s="339" t="n"/>
      <c r="AE157" s="339" t="n"/>
      <c r="AF157" s="339" t="n">
        <v>1</v>
      </c>
      <c r="AG157" s="340" t="n"/>
      <c r="AH157" s="340" t="n"/>
      <c r="AI157" s="341" t="n"/>
    </row>
    <row r="158" ht="20.1" customHeight="1" s="335">
      <c r="A158" s="358" t="n"/>
      <c r="C158" s="339" t="n">
        <v>6</v>
      </c>
      <c r="D158" s="340" t="n"/>
      <c r="E158" s="341" t="n"/>
      <c r="F158" s="344" t="inlineStr">
        <is>
          <t>DIEGO ARMANDO YUCRA SILVESTRE</t>
        </is>
      </c>
      <c r="G158" s="344" t="inlineStr">
        <is>
          <t>CEDULAS DE IDENTIDAD</t>
        </is>
      </c>
      <c r="H158" s="341" t="n"/>
      <c r="I158" s="339" t="inlineStr">
        <is>
          <t>H5-P1</t>
        </is>
      </c>
      <c r="J158" s="339" t="n">
        <v>297073</v>
      </c>
      <c r="K158" s="340" t="n"/>
      <c r="L158" s="341" t="n"/>
      <c r="M158" s="339" t="n">
        <v>297084</v>
      </c>
      <c r="N158" s="339" t="n">
        <v>12</v>
      </c>
      <c r="O158" s="340" t="n"/>
      <c r="P158" s="341" t="n"/>
      <c r="Q158" s="339" t="n">
        <v>297073</v>
      </c>
      <c r="R158" s="339" t="n">
        <v>297084</v>
      </c>
      <c r="S158" s="341" t="n"/>
      <c r="T158" s="346" t="n">
        <v>12</v>
      </c>
      <c r="U158" s="341" t="n"/>
      <c r="V158" s="339" t="n"/>
      <c r="W158" s="339" t="n"/>
      <c r="X158" s="339" t="n"/>
      <c r="Y158" s="339" t="n"/>
      <c r="Z158" s="340" t="n"/>
      <c r="AA158" s="340" t="n"/>
      <c r="AB158" s="341" t="n"/>
      <c r="AC158" s="339" t="n"/>
      <c r="AD158" s="339" t="n"/>
      <c r="AE158" s="339" t="n"/>
      <c r="AF158" s="339" t="n">
        <v>12</v>
      </c>
      <c r="AG158" s="340" t="n"/>
      <c r="AH158" s="340" t="n"/>
      <c r="AI158" s="341" t="n"/>
    </row>
    <row r="159" ht="20.1" customHeight="1" s="335">
      <c r="A159" s="358" t="n"/>
      <c r="C159" s="339" t="n">
        <v>6</v>
      </c>
      <c r="D159" s="340" t="n"/>
      <c r="E159" s="341" t="n"/>
      <c r="F159" s="344" t="inlineStr">
        <is>
          <t>DIEGO ARMANDO YUCRA SILVESTRE</t>
        </is>
      </c>
      <c r="G159" s="344" t="inlineStr">
        <is>
          <t>CEDULAS DE IDENTIDAD</t>
        </is>
      </c>
      <c r="H159" s="341" t="n"/>
      <c r="I159" s="339" t="inlineStr">
        <is>
          <t>H5-P1</t>
        </is>
      </c>
      <c r="J159" s="339" t="n">
        <v>297339</v>
      </c>
      <c r="K159" s="340" t="n"/>
      <c r="L159" s="341" t="n"/>
      <c r="M159" s="339" t="n">
        <v>297364</v>
      </c>
      <c r="N159" s="339" t="n">
        <v>26</v>
      </c>
      <c r="O159" s="340" t="n"/>
      <c r="P159" s="341" t="n"/>
      <c r="Q159" s="339" t="n">
        <v>297339</v>
      </c>
      <c r="R159" s="339" t="n">
        <v>297364</v>
      </c>
      <c r="S159" s="341" t="n"/>
      <c r="T159" s="346" t="n">
        <v>26</v>
      </c>
      <c r="U159" s="341" t="n"/>
      <c r="V159" s="339" t="n"/>
      <c r="W159" s="339" t="n"/>
      <c r="X159" s="339" t="n"/>
      <c r="Y159" s="339" t="n"/>
      <c r="Z159" s="340" t="n"/>
      <c r="AA159" s="340" t="n"/>
      <c r="AB159" s="341" t="n"/>
      <c r="AC159" s="339" t="n"/>
      <c r="AD159" s="339" t="n"/>
      <c r="AE159" s="339" t="n"/>
      <c r="AF159" s="339" t="n">
        <v>26</v>
      </c>
      <c r="AG159" s="340" t="n"/>
      <c r="AH159" s="340" t="n"/>
      <c r="AI159" s="341" t="n"/>
    </row>
    <row r="160" ht="20.1" customHeight="1" s="335">
      <c r="A160" s="358" t="n"/>
      <c r="C160" s="339" t="n">
        <v>6</v>
      </c>
      <c r="D160" s="340" t="n"/>
      <c r="E160" s="341" t="n"/>
      <c r="F160" s="344" t="inlineStr">
        <is>
          <t>DIEGO ARMANDO YUCRA SILVESTRE</t>
        </is>
      </c>
      <c r="G160" s="344" t="inlineStr">
        <is>
          <t>CEDULAS DE IDENTIDAD</t>
        </is>
      </c>
      <c r="H160" s="341" t="n"/>
      <c r="I160" s="339" t="inlineStr">
        <is>
          <t>H5-P1</t>
        </is>
      </c>
      <c r="J160" s="339" t="n">
        <v>297593</v>
      </c>
      <c r="K160" s="340" t="n"/>
      <c r="L160" s="341" t="n"/>
      <c r="M160" s="339" t="n">
        <v>297597</v>
      </c>
      <c r="N160" s="339" t="n">
        <v>5</v>
      </c>
      <c r="O160" s="340" t="n"/>
      <c r="P160" s="341" t="n"/>
      <c r="Q160" s="339" t="n">
        <v>297593</v>
      </c>
      <c r="R160" s="339" t="n">
        <v>297597</v>
      </c>
      <c r="S160" s="341" t="n"/>
      <c r="T160" s="346" t="n">
        <v>5</v>
      </c>
      <c r="U160" s="341" t="n"/>
      <c r="V160" s="339" t="n"/>
      <c r="W160" s="339" t="n"/>
      <c r="X160" s="339" t="n"/>
      <c r="Y160" s="339" t="n"/>
      <c r="Z160" s="340" t="n"/>
      <c r="AA160" s="340" t="n"/>
      <c r="AB160" s="341" t="n"/>
      <c r="AC160" s="339" t="n"/>
      <c r="AD160" s="339" t="n"/>
      <c r="AE160" s="339" t="n"/>
      <c r="AF160" s="339" t="n">
        <v>5</v>
      </c>
      <c r="AG160" s="340" t="n"/>
      <c r="AH160" s="340" t="n"/>
      <c r="AI160" s="341" t="n"/>
    </row>
    <row r="161" ht="20.1" customHeight="1" s="335">
      <c r="A161" s="358" t="n"/>
      <c r="C161" s="339" t="n">
        <v>6</v>
      </c>
      <c r="D161" s="340" t="n"/>
      <c r="E161" s="341" t="n"/>
      <c r="F161" s="344" t="inlineStr">
        <is>
          <t>DIEGO ARMANDO YUCRA SILVESTRE</t>
        </is>
      </c>
      <c r="G161" s="344" t="inlineStr">
        <is>
          <t>CEDULAS DE IDENTIDAD</t>
        </is>
      </c>
      <c r="H161" s="341" t="n"/>
      <c r="I161" s="339" t="inlineStr">
        <is>
          <t>H5-P1</t>
        </is>
      </c>
      <c r="J161" s="339" t="n">
        <v>297598</v>
      </c>
      <c r="K161" s="340" t="n"/>
      <c r="L161" s="341" t="n"/>
      <c r="M161" s="339" t="n">
        <v>297632</v>
      </c>
      <c r="N161" s="339" t="n">
        <v>35</v>
      </c>
      <c r="O161" s="340" t="n"/>
      <c r="P161" s="341" t="n"/>
      <c r="Q161" s="339" t="n"/>
      <c r="R161" s="339" t="n"/>
      <c r="S161" s="341" t="n"/>
      <c r="T161" s="346" t="n"/>
      <c r="U161" s="341" t="n"/>
      <c r="V161" s="339" t="n"/>
      <c r="W161" s="339" t="n"/>
      <c r="X161" s="339" t="n"/>
      <c r="Y161" s="339" t="n"/>
      <c r="Z161" s="340" t="n"/>
      <c r="AA161" s="340" t="n"/>
      <c r="AB161" s="341" t="n"/>
      <c r="AC161" s="339" t="n">
        <v>297598</v>
      </c>
      <c r="AD161" s="339" t="n">
        <v>297632</v>
      </c>
      <c r="AE161" s="339" t="n">
        <v>35</v>
      </c>
      <c r="AF161" s="339" t="n">
        <v>35</v>
      </c>
      <c r="AG161" s="340" t="n"/>
      <c r="AH161" s="340" t="n"/>
      <c r="AI161" s="341" t="n"/>
    </row>
    <row r="162" ht="20.1" customHeight="1" s="335">
      <c r="A162" s="358" t="n"/>
      <c r="C162" s="339" t="n">
        <v>6</v>
      </c>
      <c r="D162" s="340" t="n"/>
      <c r="E162" s="341" t="n"/>
      <c r="F162" s="344" t="inlineStr">
        <is>
          <t>DIEGO ARMANDO YUCRA SILVESTRE</t>
        </is>
      </c>
      <c r="G162" s="344" t="inlineStr">
        <is>
          <t>LAMINAS PLASTICAS TIPO FUNDA -POUCHE</t>
        </is>
      </c>
      <c r="H162" s="341" t="n"/>
      <c r="I162" s="339" t="inlineStr">
        <is>
          <t>08-L3</t>
        </is>
      </c>
      <c r="J162" s="339" t="n">
        <v>2341616</v>
      </c>
      <c r="K162" s="340" t="n"/>
      <c r="L162" s="341" t="n"/>
      <c r="M162" s="339" t="n">
        <v>2341640</v>
      </c>
      <c r="N162" s="339" t="n">
        <v>25</v>
      </c>
      <c r="O162" s="340" t="n"/>
      <c r="P162" s="341" t="n"/>
      <c r="Q162" s="339" t="n">
        <v>2341616</v>
      </c>
      <c r="R162" s="339" t="n">
        <v>2341640</v>
      </c>
      <c r="S162" s="341" t="n"/>
      <c r="T162" s="346" t="n">
        <v>25</v>
      </c>
      <c r="U162" s="341" t="n"/>
      <c r="V162" s="339" t="n"/>
      <c r="W162" s="339" t="n"/>
      <c r="X162" s="339" t="n"/>
      <c r="Y162" s="339" t="n"/>
      <c r="Z162" s="340" t="n"/>
      <c r="AA162" s="340" t="n"/>
      <c r="AB162" s="341" t="n"/>
      <c r="AC162" s="339" t="n"/>
      <c r="AD162" s="339" t="n"/>
      <c r="AE162" s="339" t="n"/>
      <c r="AF162" s="339" t="n">
        <v>25</v>
      </c>
      <c r="AG162" s="340" t="n"/>
      <c r="AH162" s="340" t="n"/>
      <c r="AI162" s="341" t="n"/>
    </row>
    <row r="163" ht="20.1" customHeight="1" s="335">
      <c r="A163" s="358" t="n"/>
      <c r="C163" s="339" t="n">
        <v>6</v>
      </c>
      <c r="D163" s="340" t="n"/>
      <c r="E163" s="341" t="n"/>
      <c r="F163" s="344" t="inlineStr">
        <is>
          <t>DIEGO ARMANDO YUCRA SILVESTRE</t>
        </is>
      </c>
      <c r="G163" s="344" t="inlineStr">
        <is>
          <t>LAMINAS PLASTICAS TIPO FUNDA -POUCHE</t>
        </is>
      </c>
      <c r="H163" s="341" t="n"/>
      <c r="I163" s="339" t="inlineStr">
        <is>
          <t>08-L3</t>
        </is>
      </c>
      <c r="J163" s="339" t="n">
        <v>2341895</v>
      </c>
      <c r="K163" s="340" t="n"/>
      <c r="L163" s="341" t="n"/>
      <c r="M163" s="339" t="n">
        <v>2341920</v>
      </c>
      <c r="N163" s="339" t="n">
        <v>26</v>
      </c>
      <c r="O163" s="340" t="n"/>
      <c r="P163" s="341" t="n"/>
      <c r="Q163" s="339" t="n">
        <v>2341895</v>
      </c>
      <c r="R163" s="339" t="n">
        <v>2341920</v>
      </c>
      <c r="S163" s="341" t="n"/>
      <c r="T163" s="346" t="n">
        <v>26</v>
      </c>
      <c r="U163" s="341" t="n"/>
      <c r="V163" s="339" t="n"/>
      <c r="W163" s="339" t="n"/>
      <c r="X163" s="339" t="n"/>
      <c r="Y163" s="339" t="n"/>
      <c r="Z163" s="340" t="n"/>
      <c r="AA163" s="340" t="n"/>
      <c r="AB163" s="341" t="n"/>
      <c r="AC163" s="339" t="n"/>
      <c r="AD163" s="339" t="n"/>
      <c r="AE163" s="339" t="n"/>
      <c r="AF163" s="339" t="n">
        <v>26</v>
      </c>
      <c r="AG163" s="340" t="n"/>
      <c r="AH163" s="340" t="n"/>
      <c r="AI163" s="341" t="n"/>
    </row>
    <row r="164" ht="20.1" customHeight="1" s="335">
      <c r="A164" s="358" t="n"/>
      <c r="C164" s="339" t="n">
        <v>6</v>
      </c>
      <c r="D164" s="340" t="n"/>
      <c r="E164" s="341" t="n"/>
      <c r="F164" s="344" t="inlineStr">
        <is>
          <t>DIEGO ARMANDO YUCRA SILVESTRE</t>
        </is>
      </c>
      <c r="G164" s="344" t="inlineStr">
        <is>
          <t>LAMINAS PLASTICAS TIPO FUNDA -POUCHE</t>
        </is>
      </c>
      <c r="H164" s="341" t="n"/>
      <c r="I164" s="339" t="inlineStr">
        <is>
          <t>08-L3</t>
        </is>
      </c>
      <c r="J164" s="339" t="n">
        <v>2342149</v>
      </c>
      <c r="K164" s="340" t="n"/>
      <c r="L164" s="341" t="n"/>
      <c r="M164" s="339" t="n">
        <v>2342152</v>
      </c>
      <c r="N164" s="339" t="n">
        <v>4</v>
      </c>
      <c r="O164" s="340" t="n"/>
      <c r="P164" s="341" t="n"/>
      <c r="Q164" s="339" t="n">
        <v>2342149</v>
      </c>
      <c r="R164" s="339" t="n">
        <v>2342152</v>
      </c>
      <c r="S164" s="341" t="n"/>
      <c r="T164" s="346" t="n">
        <v>4</v>
      </c>
      <c r="U164" s="341" t="n"/>
      <c r="V164" s="339" t="n"/>
      <c r="W164" s="339" t="n"/>
      <c r="X164" s="339" t="n"/>
      <c r="Y164" s="339" t="n"/>
      <c r="Z164" s="340" t="n"/>
      <c r="AA164" s="340" t="n"/>
      <c r="AB164" s="341" t="n"/>
      <c r="AC164" s="339" t="n"/>
      <c r="AD164" s="339" t="n"/>
      <c r="AE164" s="339" t="n"/>
      <c r="AF164" s="339" t="n">
        <v>4</v>
      </c>
      <c r="AG164" s="340" t="n"/>
      <c r="AH164" s="340" t="n"/>
      <c r="AI164" s="341" t="n"/>
    </row>
    <row r="165" ht="20.1" customHeight="1" s="335">
      <c r="A165" s="358" t="n"/>
      <c r="C165" s="339" t="n">
        <v>6</v>
      </c>
      <c r="D165" s="340" t="n"/>
      <c r="E165" s="341" t="n"/>
      <c r="F165" s="344" t="inlineStr">
        <is>
          <t>DIEGO ARMANDO YUCRA SILVESTRE</t>
        </is>
      </c>
      <c r="G165" s="344" t="inlineStr">
        <is>
          <t>LAMINAS PLASTICAS TIPO FUNDA -POUCHE</t>
        </is>
      </c>
      <c r="H165" s="341" t="n"/>
      <c r="I165" s="339" t="inlineStr">
        <is>
          <t>08-L3</t>
        </is>
      </c>
      <c r="J165" s="339" t="n">
        <v>2342153</v>
      </c>
      <c r="K165" s="340" t="n"/>
      <c r="L165" s="341" t="n"/>
      <c r="M165" s="339" t="n">
        <v>2342188</v>
      </c>
      <c r="N165" s="339" t="n">
        <v>36</v>
      </c>
      <c r="O165" s="340" t="n"/>
      <c r="P165" s="341" t="n"/>
      <c r="Q165" s="339" t="n"/>
      <c r="R165" s="339" t="n"/>
      <c r="S165" s="341" t="n"/>
      <c r="T165" s="346" t="n"/>
      <c r="U165" s="341" t="n"/>
      <c r="V165" s="339" t="n"/>
      <c r="W165" s="339" t="n"/>
      <c r="X165" s="339" t="n"/>
      <c r="Y165" s="339" t="n"/>
      <c r="Z165" s="340" t="n"/>
      <c r="AA165" s="340" t="n"/>
      <c r="AB165" s="341" t="n"/>
      <c r="AC165" s="339" t="n">
        <v>2342153</v>
      </c>
      <c r="AD165" s="339" t="n">
        <v>2342188</v>
      </c>
      <c r="AE165" s="339" t="n">
        <v>36</v>
      </c>
      <c r="AF165" s="339" t="n">
        <v>36</v>
      </c>
      <c r="AG165" s="340" t="n"/>
      <c r="AH165" s="340" t="n"/>
      <c r="AI165" s="341" t="n"/>
    </row>
    <row r="166" ht="20.1" customHeight="1" s="335">
      <c r="A166" s="358" t="n"/>
      <c r="C166" s="339" t="n"/>
      <c r="D166" s="340" t="n"/>
      <c r="E166" s="341" t="n"/>
      <c r="F166" s="344" t="n"/>
      <c r="G166" s="344" t="n"/>
      <c r="H166" s="341" t="n"/>
      <c r="I166" s="339" t="n"/>
      <c r="J166" s="339" t="n"/>
      <c r="K166" s="340" t="n"/>
      <c r="L166" s="341" t="n"/>
      <c r="M166" s="339" t="n"/>
      <c r="N166" s="339" t="n"/>
      <c r="O166" s="340" t="n"/>
      <c r="P166" s="341" t="n"/>
      <c r="Q166" s="339" t="n"/>
      <c r="R166" s="339" t="n"/>
      <c r="S166" s="341" t="n"/>
      <c r="T166" s="346" t="n"/>
      <c r="U166" s="341" t="n"/>
      <c r="V166" s="339" t="n"/>
      <c r="W166" s="339" t="n"/>
      <c r="X166" s="339" t="n"/>
      <c r="Y166" s="339" t="n"/>
      <c r="Z166" s="340" t="n"/>
      <c r="AA166" s="340" t="n"/>
      <c r="AB166" s="341" t="n"/>
      <c r="AC166" s="339" t="n"/>
      <c r="AD166" s="339" t="n"/>
      <c r="AE166" s="339" t="n"/>
      <c r="AF166" s="345">
        <f>SUM(T156:U165)*17/2</f>
        <v/>
      </c>
      <c r="AG166" s="340" t="n"/>
      <c r="AH166" s="340" t="n"/>
      <c r="AI166" s="341" t="n"/>
    </row>
    <row r="167" ht="20.1" customHeight="1" s="335">
      <c r="A167" s="358" t="n"/>
      <c r="C167" s="339" t="n">
        <v>3</v>
      </c>
      <c r="D167" s="340" t="n"/>
      <c r="E167" s="341" t="n"/>
      <c r="F167" s="344" t="inlineStr">
        <is>
          <t>IVAR LIMBERT FLORES AYAVIRI</t>
        </is>
      </c>
      <c r="G167" s="344" t="inlineStr">
        <is>
          <t>CEDULAS DE IDENTIDAD</t>
        </is>
      </c>
      <c r="H167" s="341" t="n"/>
      <c r="I167" s="339" t="inlineStr">
        <is>
          <t>H5-P1</t>
        </is>
      </c>
      <c r="J167" s="339" t="n">
        <v>297513</v>
      </c>
      <c r="K167" s="340" t="n"/>
      <c r="L167" s="341" t="n"/>
      <c r="M167" s="339" t="n">
        <v>297552</v>
      </c>
      <c r="N167" s="339" t="n">
        <v>40</v>
      </c>
      <c r="O167" s="340" t="n"/>
      <c r="P167" s="341" t="n"/>
      <c r="Q167" s="339" t="n">
        <v>297513</v>
      </c>
      <c r="R167" s="339" t="n">
        <v>297552</v>
      </c>
      <c r="S167" s="341" t="n"/>
      <c r="T167" s="346" t="n">
        <v>40</v>
      </c>
      <c r="U167" s="341" t="n"/>
      <c r="V167" s="339" t="n"/>
      <c r="W167" s="339" t="n"/>
      <c r="X167" s="339" t="n"/>
      <c r="Y167" s="339" t="n"/>
      <c r="Z167" s="340" t="n"/>
      <c r="AA167" s="340" t="n"/>
      <c r="AB167" s="341" t="n"/>
      <c r="AC167" s="339" t="n"/>
      <c r="AD167" s="339" t="n"/>
      <c r="AE167" s="339" t="n"/>
      <c r="AF167" s="339" t="n">
        <v>40</v>
      </c>
      <c r="AG167" s="340" t="n"/>
      <c r="AH167" s="340" t="n"/>
      <c r="AI167" s="341" t="n"/>
    </row>
    <row r="168" ht="20.1" customHeight="1" s="335">
      <c r="A168" s="358" t="n"/>
      <c r="C168" s="339" t="n">
        <v>3</v>
      </c>
      <c r="D168" s="340" t="n"/>
      <c r="E168" s="341" t="n"/>
      <c r="F168" s="344" t="inlineStr">
        <is>
          <t>IVAR LIMBERT FLORES AYAVIRI</t>
        </is>
      </c>
      <c r="G168" s="344" t="inlineStr">
        <is>
          <t>CEDULAS DE IDENTIDAD</t>
        </is>
      </c>
      <c r="H168" s="341" t="n"/>
      <c r="I168" s="339" t="inlineStr">
        <is>
          <t>H5-P1</t>
        </is>
      </c>
      <c r="J168" s="339" t="n">
        <v>297633</v>
      </c>
      <c r="K168" s="340" t="n"/>
      <c r="L168" s="341" t="n"/>
      <c r="M168" s="339" t="n">
        <v>297640</v>
      </c>
      <c r="N168" s="339" t="n">
        <v>8</v>
      </c>
      <c r="O168" s="340" t="n"/>
      <c r="P168" s="341" t="n"/>
      <c r="Q168" s="339" t="n">
        <v>297633</v>
      </c>
      <c r="R168" s="339" t="n">
        <v>297640</v>
      </c>
      <c r="S168" s="341" t="n"/>
      <c r="T168" s="346" t="n">
        <v>8</v>
      </c>
      <c r="U168" s="341" t="n"/>
      <c r="V168" s="339" t="n"/>
      <c r="W168" s="339" t="n"/>
      <c r="X168" s="339" t="n"/>
      <c r="Y168" s="339" t="n"/>
      <c r="Z168" s="340" t="n"/>
      <c r="AA168" s="340" t="n"/>
      <c r="AB168" s="341" t="n"/>
      <c r="AC168" s="339" t="n"/>
      <c r="AD168" s="339" t="n"/>
      <c r="AE168" s="339" t="n"/>
      <c r="AF168" s="339" t="n">
        <v>8</v>
      </c>
      <c r="AG168" s="340" t="n"/>
      <c r="AH168" s="340" t="n"/>
      <c r="AI168" s="341" t="n"/>
    </row>
    <row r="169" ht="20.1" customHeight="1" s="335">
      <c r="A169" s="358" t="n"/>
      <c r="C169" s="339" t="n">
        <v>3</v>
      </c>
      <c r="D169" s="340" t="n"/>
      <c r="E169" s="341" t="n"/>
      <c r="F169" s="344" t="inlineStr">
        <is>
          <t>IVAR LIMBERT FLORES AYAVIRI</t>
        </is>
      </c>
      <c r="G169" s="344" t="inlineStr">
        <is>
          <t>CEDULAS DE IDENTIDAD</t>
        </is>
      </c>
      <c r="H169" s="341" t="n"/>
      <c r="I169" s="339" t="inlineStr">
        <is>
          <t>H5-P1</t>
        </is>
      </c>
      <c r="J169" s="339" t="n">
        <v>297641</v>
      </c>
      <c r="K169" s="340" t="n"/>
      <c r="L169" s="341" t="n"/>
      <c r="M169" s="339" t="n">
        <v>297672</v>
      </c>
      <c r="N169" s="339" t="n">
        <v>32</v>
      </c>
      <c r="O169" s="340" t="n"/>
      <c r="P169" s="341" t="n"/>
      <c r="Q169" s="339" t="n"/>
      <c r="R169" s="339" t="n"/>
      <c r="S169" s="341" t="n"/>
      <c r="T169" s="346" t="n"/>
      <c r="U169" s="341" t="n"/>
      <c r="V169" s="339" t="n"/>
      <c r="W169" s="339" t="n"/>
      <c r="X169" s="339" t="n"/>
      <c r="Y169" s="339" t="n"/>
      <c r="Z169" s="340" t="n"/>
      <c r="AA169" s="340" t="n"/>
      <c r="AB169" s="341" t="n"/>
      <c r="AC169" s="339" t="n">
        <v>297641</v>
      </c>
      <c r="AD169" s="339" t="n">
        <v>297672</v>
      </c>
      <c r="AE169" s="339" t="n">
        <v>32</v>
      </c>
      <c r="AF169" s="339" t="n">
        <v>32</v>
      </c>
      <c r="AG169" s="340" t="n"/>
      <c r="AH169" s="340" t="n"/>
      <c r="AI169" s="341" t="n"/>
    </row>
    <row r="170" ht="20.1" customHeight="1" s="335">
      <c r="A170" s="358" t="n"/>
      <c r="C170" s="339" t="n">
        <v>3</v>
      </c>
      <c r="D170" s="340" t="n"/>
      <c r="E170" s="341" t="n"/>
      <c r="F170" s="344" t="inlineStr">
        <is>
          <t>IVAR LIMBERT FLORES AYAVIRI</t>
        </is>
      </c>
      <c r="G170" s="344" t="inlineStr">
        <is>
          <t>LAMINAS PLASTICAS TIPO FUNDA -POUCHE</t>
        </is>
      </c>
      <c r="H170" s="341" t="n"/>
      <c r="I170" s="339" t="inlineStr">
        <is>
          <t>08-L3</t>
        </is>
      </c>
      <c r="J170" s="339" t="n">
        <v>2342069</v>
      </c>
      <c r="K170" s="340" t="n"/>
      <c r="L170" s="341" t="n"/>
      <c r="M170" s="339" t="n">
        <v>2342108</v>
      </c>
      <c r="N170" s="339" t="n">
        <v>40</v>
      </c>
      <c r="O170" s="340" t="n"/>
      <c r="P170" s="341" t="n"/>
      <c r="Q170" s="339" t="n">
        <v>2342069</v>
      </c>
      <c r="R170" s="339" t="n">
        <v>2342108</v>
      </c>
      <c r="S170" s="341" t="n"/>
      <c r="T170" s="346" t="n">
        <v>40</v>
      </c>
      <c r="U170" s="341" t="n"/>
      <c r="V170" s="339" t="n"/>
      <c r="W170" s="339" t="n"/>
      <c r="X170" s="339" t="n"/>
      <c r="Y170" s="339" t="n"/>
      <c r="Z170" s="340" t="n"/>
      <c r="AA170" s="340" t="n"/>
      <c r="AB170" s="341" t="n"/>
      <c r="AC170" s="339" t="n"/>
      <c r="AD170" s="339" t="n"/>
      <c r="AE170" s="339" t="n"/>
      <c r="AF170" s="339" t="n">
        <v>40</v>
      </c>
      <c r="AG170" s="340" t="n"/>
      <c r="AH170" s="340" t="n"/>
      <c r="AI170" s="341" t="n"/>
    </row>
    <row r="171" ht="20.1" customHeight="1" s="335">
      <c r="A171" s="358" t="n"/>
      <c r="C171" s="339" t="n">
        <v>3</v>
      </c>
      <c r="D171" s="340" t="n"/>
      <c r="E171" s="341" t="n"/>
      <c r="F171" s="344" t="inlineStr">
        <is>
          <t>IVAR LIMBERT FLORES AYAVIRI</t>
        </is>
      </c>
      <c r="G171" s="344" t="inlineStr">
        <is>
          <t>LAMINAS PLASTICAS TIPO FUNDA -POUCHE</t>
        </is>
      </c>
      <c r="H171" s="341" t="n"/>
      <c r="I171" s="339" t="inlineStr">
        <is>
          <t>08-L3</t>
        </is>
      </c>
      <c r="J171" s="339" t="n">
        <v>2342189</v>
      </c>
      <c r="K171" s="340" t="n"/>
      <c r="L171" s="341" t="n"/>
      <c r="M171" s="339" t="n">
        <v>2342196</v>
      </c>
      <c r="N171" s="339" t="n">
        <v>8</v>
      </c>
      <c r="O171" s="340" t="n"/>
      <c r="P171" s="341" t="n"/>
      <c r="Q171" s="339" t="n">
        <v>2342189</v>
      </c>
      <c r="R171" s="339" t="n">
        <v>2342196</v>
      </c>
      <c r="S171" s="341" t="n"/>
      <c r="T171" s="346" t="n">
        <v>8</v>
      </c>
      <c r="U171" s="341" t="n"/>
      <c r="V171" s="339" t="n"/>
      <c r="W171" s="339" t="n"/>
      <c r="X171" s="339" t="n"/>
      <c r="Y171" s="339" t="n"/>
      <c r="Z171" s="340" t="n"/>
      <c r="AA171" s="340" t="n"/>
      <c r="AB171" s="341" t="n"/>
      <c r="AC171" s="339" t="n"/>
      <c r="AD171" s="339" t="n"/>
      <c r="AE171" s="339" t="n"/>
      <c r="AF171" s="339" t="n">
        <v>8</v>
      </c>
      <c r="AG171" s="340" t="n"/>
      <c r="AH171" s="340" t="n"/>
      <c r="AI171" s="341" t="n"/>
    </row>
    <row r="172" ht="20.1" customHeight="1" s="335">
      <c r="A172" s="358" t="n"/>
      <c r="C172" s="339" t="n">
        <v>3</v>
      </c>
      <c r="D172" s="340" t="n"/>
      <c r="E172" s="341" t="n"/>
      <c r="F172" s="344" t="inlineStr">
        <is>
          <t>IVAR LIMBERT FLORES AYAVIRI</t>
        </is>
      </c>
      <c r="G172" s="344" t="inlineStr">
        <is>
          <t>LAMINAS PLASTICAS TIPO FUNDA -POUCHE</t>
        </is>
      </c>
      <c r="H172" s="341" t="n"/>
      <c r="I172" s="339" t="inlineStr">
        <is>
          <t>08-L3</t>
        </is>
      </c>
      <c r="J172" s="339" t="n">
        <v>2342197</v>
      </c>
      <c r="K172" s="340" t="n"/>
      <c r="L172" s="341" t="n"/>
      <c r="M172" s="339" t="n">
        <v>2342228</v>
      </c>
      <c r="N172" s="339" t="n">
        <v>32</v>
      </c>
      <c r="O172" s="340" t="n"/>
      <c r="P172" s="341" t="n"/>
      <c r="Q172" s="339" t="n"/>
      <c r="R172" s="339" t="n"/>
      <c r="S172" s="341" t="n"/>
      <c r="T172" s="346" t="n"/>
      <c r="U172" s="341" t="n"/>
      <c r="V172" s="339" t="n"/>
      <c r="W172" s="339" t="n"/>
      <c r="X172" s="339" t="n"/>
      <c r="Y172" s="339" t="n"/>
      <c r="Z172" s="340" t="n"/>
      <c r="AA172" s="340" t="n"/>
      <c r="AB172" s="341" t="n"/>
      <c r="AC172" s="339" t="n">
        <v>2342197</v>
      </c>
      <c r="AD172" s="339" t="n">
        <v>2342228</v>
      </c>
      <c r="AE172" s="339" t="n">
        <v>32</v>
      </c>
      <c r="AF172" s="339" t="n">
        <v>32</v>
      </c>
      <c r="AG172" s="340" t="n"/>
      <c r="AH172" s="340" t="n"/>
      <c r="AI172" s="341" t="n"/>
    </row>
    <row r="173" ht="20.1" customHeight="1" s="335">
      <c r="A173" s="358" t="n"/>
      <c r="C173" s="339" t="n"/>
      <c r="D173" s="340" t="n"/>
      <c r="E173" s="341" t="n"/>
      <c r="F173" s="344" t="n"/>
      <c r="G173" s="344" t="n"/>
      <c r="H173" s="341" t="n"/>
      <c r="I173" s="339" t="n"/>
      <c r="J173" s="339" t="n"/>
      <c r="K173" s="340" t="n"/>
      <c r="L173" s="341" t="n"/>
      <c r="M173" s="339" t="n"/>
      <c r="N173" s="339" t="n"/>
      <c r="O173" s="340" t="n"/>
      <c r="P173" s="341" t="n"/>
      <c r="Q173" s="339" t="n"/>
      <c r="R173" s="339" t="n"/>
      <c r="S173" s="341" t="n"/>
      <c r="T173" s="346" t="n"/>
      <c r="U173" s="341" t="n"/>
      <c r="V173" s="339" t="n"/>
      <c r="W173" s="339" t="n"/>
      <c r="X173" s="339" t="n"/>
      <c r="Y173" s="339" t="n"/>
      <c r="Z173" s="340" t="n"/>
      <c r="AA173" s="340" t="n"/>
      <c r="AB173" s="341" t="n"/>
      <c r="AC173" s="339" t="n"/>
      <c r="AD173" s="339" t="n"/>
      <c r="AE173" s="339" t="n"/>
      <c r="AF173" s="345">
        <f>SUM(T167:U172)*17/2</f>
        <v/>
      </c>
      <c r="AG173" s="340" t="n"/>
      <c r="AH173" s="340" t="n"/>
      <c r="AI173" s="341" t="n"/>
    </row>
    <row r="174" ht="20.1" customHeight="1" s="335">
      <c r="A174" s="358" t="n"/>
      <c r="C174" s="339" t="n">
        <v>5</v>
      </c>
      <c r="D174" s="340" t="n"/>
      <c r="E174" s="341" t="n"/>
      <c r="F174" s="344" t="inlineStr">
        <is>
          <t>MIGUEL ANGEL GARCIA ORTEGA</t>
        </is>
      </c>
      <c r="G174" s="344" t="inlineStr">
        <is>
          <t>CEDULAS DE IDENTIDAD</t>
        </is>
      </c>
      <c r="H174" s="341" t="n"/>
      <c r="I174" s="339" t="inlineStr">
        <is>
          <t>H5-P1</t>
        </is>
      </c>
      <c r="J174" s="339" t="n">
        <v>297174</v>
      </c>
      <c r="K174" s="340" t="n"/>
      <c r="L174" s="341" t="n"/>
      <c r="M174" s="339" t="n">
        <v>297184</v>
      </c>
      <c r="N174" s="339" t="n">
        <v>11</v>
      </c>
      <c r="O174" s="340" t="n"/>
      <c r="P174" s="341" t="n"/>
      <c r="Q174" s="339" t="n">
        <v>297174</v>
      </c>
      <c r="R174" s="339" t="n">
        <v>297184</v>
      </c>
      <c r="S174" s="341" t="n"/>
      <c r="T174" s="346" t="n">
        <v>11</v>
      </c>
      <c r="U174" s="341" t="n"/>
      <c r="V174" s="339" t="n"/>
      <c r="W174" s="339" t="n"/>
      <c r="X174" s="339" t="n"/>
      <c r="Y174" s="339" t="n"/>
      <c r="Z174" s="340" t="n"/>
      <c r="AA174" s="340" t="n"/>
      <c r="AB174" s="341" t="n"/>
      <c r="AC174" s="339" t="n"/>
      <c r="AD174" s="339" t="n"/>
      <c r="AE174" s="339" t="n"/>
      <c r="AF174" s="339" t="n">
        <v>11</v>
      </c>
      <c r="AG174" s="340" t="n"/>
      <c r="AH174" s="340" t="n"/>
      <c r="AI174" s="341" t="n"/>
    </row>
    <row r="175" ht="20.1" customHeight="1" s="335">
      <c r="A175" s="358" t="n"/>
      <c r="C175" s="339" t="n">
        <v>5</v>
      </c>
      <c r="D175" s="340" t="n"/>
      <c r="E175" s="341" t="n"/>
      <c r="F175" s="344" t="inlineStr">
        <is>
          <t>MIGUEL ANGEL GARCIA ORTEGA</t>
        </is>
      </c>
      <c r="G175" s="344" t="inlineStr">
        <is>
          <t>CEDULAS DE IDENTIDAD</t>
        </is>
      </c>
      <c r="H175" s="341" t="n"/>
      <c r="I175" s="339" t="inlineStr">
        <is>
          <t>H5-P1</t>
        </is>
      </c>
      <c r="J175" s="339" t="n">
        <v>297285</v>
      </c>
      <c r="K175" s="340" t="n"/>
      <c r="L175" s="341" t="n"/>
      <c r="M175" s="339" t="n">
        <v>297313</v>
      </c>
      <c r="N175" s="339" t="n">
        <v>29</v>
      </c>
      <c r="O175" s="340" t="n"/>
      <c r="P175" s="341" t="n"/>
      <c r="Q175" s="339" t="n">
        <v>297285</v>
      </c>
      <c r="R175" s="339" t="n">
        <v>297313</v>
      </c>
      <c r="S175" s="341" t="n"/>
      <c r="T175" s="346" t="n">
        <v>29</v>
      </c>
      <c r="U175" s="341" t="n"/>
      <c r="V175" s="339" t="n"/>
      <c r="W175" s="339" t="n"/>
      <c r="X175" s="339" t="n"/>
      <c r="Y175" s="339" t="n"/>
      <c r="Z175" s="340" t="n"/>
      <c r="AA175" s="340" t="n"/>
      <c r="AB175" s="341" t="n"/>
      <c r="AC175" s="339" t="n"/>
      <c r="AD175" s="339" t="n"/>
      <c r="AE175" s="339" t="n"/>
      <c r="AF175" s="339" t="n">
        <v>29</v>
      </c>
      <c r="AG175" s="340" t="n"/>
      <c r="AH175" s="340" t="n"/>
      <c r="AI175" s="341" t="n"/>
    </row>
    <row r="176" ht="20.1" customHeight="1" s="335">
      <c r="A176" s="358" t="n"/>
      <c r="C176" s="339" t="n">
        <v>5</v>
      </c>
      <c r="D176" s="340" t="n"/>
      <c r="E176" s="341" t="n"/>
      <c r="F176" s="344" t="inlineStr">
        <is>
          <t>MIGUEL ANGEL GARCIA ORTEGA</t>
        </is>
      </c>
      <c r="G176" s="344" t="inlineStr">
        <is>
          <t>CEDULAS DE IDENTIDAD</t>
        </is>
      </c>
      <c r="H176" s="341" t="n"/>
      <c r="I176" s="339" t="inlineStr">
        <is>
          <t>H5-P1</t>
        </is>
      </c>
      <c r="J176" s="339" t="n">
        <v>297314</v>
      </c>
      <c r="K176" s="340" t="n"/>
      <c r="L176" s="341" t="n"/>
      <c r="M176" s="339" t="n">
        <v>297314</v>
      </c>
      <c r="N176" s="339" t="n">
        <v>1</v>
      </c>
      <c r="O176" s="340" t="n"/>
      <c r="P176" s="341" t="n"/>
      <c r="Q176" s="339" t="n"/>
      <c r="R176" s="339" t="n"/>
      <c r="S176" s="341" t="n"/>
      <c r="T176" s="346" t="n"/>
      <c r="U176" s="341" t="n"/>
      <c r="V176" s="339" t="n">
        <v>297314</v>
      </c>
      <c r="W176" s="339" t="n">
        <v>297314</v>
      </c>
      <c r="X176" s="339" t="n">
        <v>1</v>
      </c>
      <c r="Y176" s="339" t="inlineStr">
        <is>
          <t>ERROR DE IMPRESIÓN</t>
        </is>
      </c>
      <c r="Z176" s="340" t="n"/>
      <c r="AA176" s="340" t="n"/>
      <c r="AB176" s="341" t="n"/>
      <c r="AC176" s="339" t="n"/>
      <c r="AD176" s="339" t="n"/>
      <c r="AE176" s="339" t="n"/>
      <c r="AF176" s="339" t="n">
        <v>1</v>
      </c>
      <c r="AG176" s="340" t="n"/>
      <c r="AH176" s="340" t="n"/>
      <c r="AI176" s="341" t="n"/>
    </row>
    <row r="177" ht="20.1" customHeight="1" s="335">
      <c r="A177" s="358" t="n"/>
      <c r="C177" s="339" t="n">
        <v>5</v>
      </c>
      <c r="D177" s="340" t="n"/>
      <c r="E177" s="341" t="n"/>
      <c r="F177" s="344" t="inlineStr">
        <is>
          <t>MIGUEL ANGEL GARCIA ORTEGA</t>
        </is>
      </c>
      <c r="G177" s="344" t="inlineStr">
        <is>
          <t>CEDULAS DE IDENTIDAD</t>
        </is>
      </c>
      <c r="H177" s="341" t="n"/>
      <c r="I177" s="339" t="inlineStr">
        <is>
          <t>H5-P1</t>
        </is>
      </c>
      <c r="J177" s="339" t="n">
        <v>297315</v>
      </c>
      <c r="K177" s="340" t="n"/>
      <c r="L177" s="341" t="n"/>
      <c r="M177" s="339" t="n">
        <v>297324</v>
      </c>
      <c r="N177" s="339" t="n">
        <v>10</v>
      </c>
      <c r="O177" s="340" t="n"/>
      <c r="P177" s="341" t="n"/>
      <c r="Q177" s="339" t="n">
        <v>297315</v>
      </c>
      <c r="R177" s="339" t="n">
        <v>297324</v>
      </c>
      <c r="S177" s="341" t="n"/>
      <c r="T177" s="346" t="n">
        <v>10</v>
      </c>
      <c r="U177" s="341" t="n"/>
      <c r="V177" s="339" t="n"/>
      <c r="W177" s="339" t="n"/>
      <c r="X177" s="339" t="n"/>
      <c r="Y177" s="339" t="n"/>
      <c r="Z177" s="340" t="n"/>
      <c r="AA177" s="340" t="n"/>
      <c r="AB177" s="341" t="n"/>
      <c r="AC177" s="339" t="n"/>
      <c r="AD177" s="339" t="n"/>
      <c r="AE177" s="339" t="n"/>
      <c r="AF177" s="339" t="n">
        <v>10</v>
      </c>
      <c r="AG177" s="340" t="n"/>
      <c r="AH177" s="340" t="n"/>
      <c r="AI177" s="341" t="n"/>
    </row>
    <row r="178" ht="20.1" customHeight="1" s="335">
      <c r="A178" s="358" t="n"/>
      <c r="C178" s="339" t="n">
        <v>5</v>
      </c>
      <c r="D178" s="340" t="n"/>
      <c r="E178" s="341" t="n"/>
      <c r="F178" s="344" t="inlineStr">
        <is>
          <t>MIGUEL ANGEL GARCIA ORTEGA</t>
        </is>
      </c>
      <c r="G178" s="344" t="inlineStr">
        <is>
          <t>CEDULAS DE IDENTIDAD</t>
        </is>
      </c>
      <c r="H178" s="341" t="n"/>
      <c r="I178" s="339" t="inlineStr">
        <is>
          <t>H5-P1</t>
        </is>
      </c>
      <c r="J178" s="339" t="n">
        <v>297553</v>
      </c>
      <c r="K178" s="340" t="n"/>
      <c r="L178" s="341" t="n"/>
      <c r="M178" s="339" t="n">
        <v>297562</v>
      </c>
      <c r="N178" s="339" t="n">
        <v>10</v>
      </c>
      <c r="O178" s="340" t="n"/>
      <c r="P178" s="341" t="n"/>
      <c r="Q178" s="339" t="n">
        <v>297553</v>
      </c>
      <c r="R178" s="339" t="n">
        <v>297562</v>
      </c>
      <c r="S178" s="341" t="n"/>
      <c r="T178" s="346" t="n">
        <v>10</v>
      </c>
      <c r="U178" s="341" t="n"/>
      <c r="V178" s="339" t="n"/>
      <c r="W178" s="339" t="n"/>
      <c r="X178" s="339" t="n"/>
      <c r="Y178" s="339" t="n"/>
      <c r="Z178" s="340" t="n"/>
      <c r="AA178" s="340" t="n"/>
      <c r="AB178" s="341" t="n"/>
      <c r="AC178" s="339" t="n"/>
      <c r="AD178" s="339" t="n"/>
      <c r="AE178" s="339" t="n"/>
      <c r="AF178" s="339" t="n">
        <v>10</v>
      </c>
      <c r="AG178" s="340" t="n"/>
      <c r="AH178" s="340" t="n"/>
      <c r="AI178" s="341" t="n"/>
    </row>
    <row r="179" ht="20.1" customHeight="1" s="335">
      <c r="A179" s="358" t="n"/>
      <c r="C179" s="339" t="n">
        <v>5</v>
      </c>
      <c r="D179" s="340" t="n"/>
      <c r="E179" s="341" t="n"/>
      <c r="F179" s="344" t="inlineStr">
        <is>
          <t>MIGUEL ANGEL GARCIA ORTEGA</t>
        </is>
      </c>
      <c r="G179" s="344" t="inlineStr">
        <is>
          <t>CEDULAS DE IDENTIDAD</t>
        </is>
      </c>
      <c r="H179" s="341" t="n"/>
      <c r="I179" s="339" t="inlineStr">
        <is>
          <t>H5-P1</t>
        </is>
      </c>
      <c r="J179" s="339" t="n">
        <v>297563</v>
      </c>
      <c r="K179" s="340" t="n"/>
      <c r="L179" s="341" t="n"/>
      <c r="M179" s="339" t="n">
        <v>297592</v>
      </c>
      <c r="N179" s="339" t="n">
        <v>30</v>
      </c>
      <c r="O179" s="340" t="n"/>
      <c r="P179" s="341" t="n"/>
      <c r="Q179" s="339" t="n"/>
      <c r="R179" s="339" t="n"/>
      <c r="S179" s="341" t="n"/>
      <c r="T179" s="346" t="n"/>
      <c r="U179" s="341" t="n"/>
      <c r="V179" s="339" t="n"/>
      <c r="W179" s="339" t="n"/>
      <c r="X179" s="339" t="n"/>
      <c r="Y179" s="339" t="n"/>
      <c r="Z179" s="340" t="n"/>
      <c r="AA179" s="340" t="n"/>
      <c r="AB179" s="341" t="n"/>
      <c r="AC179" s="339" t="n">
        <v>297563</v>
      </c>
      <c r="AD179" s="339" t="n">
        <v>297592</v>
      </c>
      <c r="AE179" s="339" t="n">
        <v>30</v>
      </c>
      <c r="AF179" s="339" t="n">
        <v>30</v>
      </c>
      <c r="AG179" s="340" t="n"/>
      <c r="AH179" s="340" t="n"/>
      <c r="AI179" s="341" t="n"/>
    </row>
    <row r="180" ht="20.1" customHeight="1" s="335">
      <c r="A180" s="358" t="n"/>
      <c r="C180" s="339" t="n">
        <v>5</v>
      </c>
      <c r="D180" s="340" t="n"/>
      <c r="E180" s="341" t="n"/>
      <c r="F180" s="344" t="inlineStr">
        <is>
          <t>MIGUEL ANGEL GARCIA ORTEGA</t>
        </is>
      </c>
      <c r="G180" s="344" t="inlineStr">
        <is>
          <t>LAMINAS PLASTICAS TIPO FUNDA -POUCHE</t>
        </is>
      </c>
      <c r="H180" s="341" t="n"/>
      <c r="I180" s="339" t="inlineStr">
        <is>
          <t>08-L3</t>
        </is>
      </c>
      <c r="J180" s="339" t="n">
        <v>2341730</v>
      </c>
      <c r="K180" s="340" t="n"/>
      <c r="L180" s="341" t="n"/>
      <c r="M180" s="339" t="n">
        <v>2341740</v>
      </c>
      <c r="N180" s="339" t="n">
        <v>11</v>
      </c>
      <c r="O180" s="340" t="n"/>
      <c r="P180" s="341" t="n"/>
      <c r="Q180" s="339" t="n">
        <v>2341730</v>
      </c>
      <c r="R180" s="339" t="n">
        <v>2341740</v>
      </c>
      <c r="S180" s="341" t="n"/>
      <c r="T180" s="346" t="n">
        <v>11</v>
      </c>
      <c r="U180" s="341" t="n"/>
      <c r="V180" s="339" t="n"/>
      <c r="W180" s="339" t="n"/>
      <c r="X180" s="339" t="n"/>
      <c r="Y180" s="339" t="n"/>
      <c r="Z180" s="340" t="n"/>
      <c r="AA180" s="340" t="n"/>
      <c r="AB180" s="341" t="n"/>
      <c r="AC180" s="339" t="n"/>
      <c r="AD180" s="339" t="n"/>
      <c r="AE180" s="339" t="n"/>
      <c r="AF180" s="339" t="n">
        <v>11</v>
      </c>
      <c r="AG180" s="340" t="n"/>
      <c r="AH180" s="340" t="n"/>
      <c r="AI180" s="341" t="n"/>
    </row>
    <row r="181" ht="20.1" customHeight="1" s="335">
      <c r="A181" s="358" t="n"/>
      <c r="C181" s="339" t="n">
        <v>5</v>
      </c>
      <c r="D181" s="340" t="n"/>
      <c r="E181" s="341" t="n"/>
      <c r="F181" s="344" t="inlineStr">
        <is>
          <t>MIGUEL ANGEL GARCIA ORTEGA</t>
        </is>
      </c>
      <c r="G181" s="344" t="inlineStr">
        <is>
          <t>LAMINAS PLASTICAS TIPO FUNDA -POUCHE</t>
        </is>
      </c>
      <c r="H181" s="341" t="n"/>
      <c r="I181" s="339" t="inlineStr">
        <is>
          <t>08-L3</t>
        </is>
      </c>
      <c r="J181" s="339" t="n">
        <v>2341841</v>
      </c>
      <c r="K181" s="340" t="n"/>
      <c r="L181" s="341" t="n"/>
      <c r="M181" s="339" t="n">
        <v>2341880</v>
      </c>
      <c r="N181" s="339" t="n">
        <v>40</v>
      </c>
      <c r="O181" s="340" t="n"/>
      <c r="P181" s="341" t="n"/>
      <c r="Q181" s="339" t="n">
        <v>2341841</v>
      </c>
      <c r="R181" s="339" t="n">
        <v>2341880</v>
      </c>
      <c r="S181" s="341" t="n"/>
      <c r="T181" s="346" t="n">
        <v>40</v>
      </c>
      <c r="U181" s="341" t="n"/>
      <c r="V181" s="339" t="n"/>
      <c r="W181" s="339" t="n"/>
      <c r="X181" s="339" t="n"/>
      <c r="Y181" s="339" t="n"/>
      <c r="Z181" s="340" t="n"/>
      <c r="AA181" s="340" t="n"/>
      <c r="AB181" s="341" t="n"/>
      <c r="AC181" s="339" t="n"/>
      <c r="AD181" s="339" t="n"/>
      <c r="AE181" s="339" t="n"/>
      <c r="AF181" s="339" t="n">
        <v>40</v>
      </c>
      <c r="AG181" s="340" t="n"/>
      <c r="AH181" s="340" t="n"/>
      <c r="AI181" s="341" t="n"/>
    </row>
    <row r="182" ht="20.1" customHeight="1" s="335">
      <c r="A182" s="358" t="n"/>
      <c r="C182" s="339" t="n">
        <v>5</v>
      </c>
      <c r="D182" s="340" t="n"/>
      <c r="E182" s="341" t="n"/>
      <c r="F182" s="344" t="inlineStr">
        <is>
          <t>MIGUEL ANGEL GARCIA ORTEGA</t>
        </is>
      </c>
      <c r="G182" s="344" t="inlineStr">
        <is>
          <t>LAMINAS PLASTICAS TIPO FUNDA -POUCHE</t>
        </is>
      </c>
      <c r="H182" s="341" t="n"/>
      <c r="I182" s="339" t="inlineStr">
        <is>
          <t>08-L3</t>
        </is>
      </c>
      <c r="J182" s="339" t="n">
        <v>2342109</v>
      </c>
      <c r="K182" s="340" t="n"/>
      <c r="L182" s="341" t="n"/>
      <c r="M182" s="339" t="n">
        <v>2342117</v>
      </c>
      <c r="N182" s="339" t="n">
        <v>9</v>
      </c>
      <c r="O182" s="340" t="n"/>
      <c r="P182" s="341" t="n"/>
      <c r="Q182" s="339" t="n">
        <v>2342109</v>
      </c>
      <c r="R182" s="339" t="n">
        <v>2342117</v>
      </c>
      <c r="S182" s="341" t="n"/>
      <c r="T182" s="346" t="n">
        <v>9</v>
      </c>
      <c r="U182" s="341" t="n"/>
      <c r="V182" s="339" t="n"/>
      <c r="W182" s="339" t="n"/>
      <c r="X182" s="339" t="n"/>
      <c r="Y182" s="339" t="n"/>
      <c r="Z182" s="340" t="n"/>
      <c r="AA182" s="340" t="n"/>
      <c r="AB182" s="341" t="n"/>
      <c r="AC182" s="339" t="n"/>
      <c r="AD182" s="339" t="n"/>
      <c r="AE182" s="339" t="n"/>
      <c r="AF182" s="339" t="n">
        <v>9</v>
      </c>
      <c r="AG182" s="340" t="n"/>
      <c r="AH182" s="340" t="n"/>
      <c r="AI182" s="341" t="n"/>
    </row>
    <row r="183" ht="20.1" customHeight="1" s="335">
      <c r="A183" s="358" t="n"/>
      <c r="C183" s="339" t="n">
        <v>5</v>
      </c>
      <c r="D183" s="340" t="n"/>
      <c r="E183" s="341" t="n"/>
      <c r="F183" s="344" t="inlineStr">
        <is>
          <t>MIGUEL ANGEL GARCIA ORTEGA</t>
        </is>
      </c>
      <c r="G183" s="344" t="inlineStr">
        <is>
          <t>LAMINAS PLASTICAS TIPO FUNDA -POUCHE</t>
        </is>
      </c>
      <c r="H183" s="341" t="n"/>
      <c r="I183" s="339" t="inlineStr">
        <is>
          <t>08-L3</t>
        </is>
      </c>
      <c r="J183" s="339" t="n">
        <v>2342118</v>
      </c>
      <c r="K183" s="340" t="n"/>
      <c r="L183" s="341" t="n"/>
      <c r="M183" s="339" t="n">
        <v>2342148</v>
      </c>
      <c r="N183" s="339" t="n">
        <v>31</v>
      </c>
      <c r="O183" s="340" t="n"/>
      <c r="P183" s="341" t="n"/>
      <c r="Q183" s="339" t="n"/>
      <c r="R183" s="339" t="n"/>
      <c r="S183" s="341" t="n"/>
      <c r="T183" s="346" t="n"/>
      <c r="U183" s="341" t="n"/>
      <c r="V183" s="339" t="n"/>
      <c r="W183" s="339" t="n"/>
      <c r="X183" s="339" t="n"/>
      <c r="Y183" s="339" t="n"/>
      <c r="Z183" s="340" t="n"/>
      <c r="AA183" s="340" t="n"/>
      <c r="AB183" s="341" t="n"/>
      <c r="AC183" s="339" t="n">
        <v>2342118</v>
      </c>
      <c r="AD183" s="339" t="n">
        <v>2342148</v>
      </c>
      <c r="AE183" s="339" t="n">
        <v>31</v>
      </c>
      <c r="AF183" s="339" t="n">
        <v>31</v>
      </c>
      <c r="AG183" s="340" t="n"/>
      <c r="AH183" s="340" t="n"/>
      <c r="AI183" s="341" t="n"/>
    </row>
    <row r="184" ht="20.1" customHeight="1" s="335">
      <c r="A184" s="358" t="n"/>
      <c r="C184" s="339" t="n"/>
      <c r="D184" s="340" t="n"/>
      <c r="E184" s="341" t="n"/>
      <c r="F184" s="344" t="n"/>
      <c r="G184" s="344" t="n"/>
      <c r="H184" s="341" t="n"/>
      <c r="I184" s="339" t="n"/>
      <c r="J184" s="339" t="n"/>
      <c r="K184" s="340" t="n"/>
      <c r="L184" s="341" t="n"/>
      <c r="M184" s="339" t="n"/>
      <c r="N184" s="339" t="n"/>
      <c r="O184" s="340" t="n"/>
      <c r="P184" s="341" t="n"/>
      <c r="Q184" s="339" t="n"/>
      <c r="R184" s="339" t="n"/>
      <c r="S184" s="341" t="n"/>
      <c r="T184" s="346" t="n"/>
      <c r="U184" s="341" t="n"/>
      <c r="V184" s="339" t="n"/>
      <c r="W184" s="339" t="n"/>
      <c r="X184" s="339" t="n"/>
      <c r="Y184" s="339" t="n"/>
      <c r="Z184" s="340" t="n"/>
      <c r="AA184" s="340" t="n"/>
      <c r="AB184" s="341" t="n"/>
      <c r="AC184" s="339" t="n"/>
      <c r="AD184" s="339" t="n"/>
      <c r="AE184" s="339" t="n"/>
      <c r="AF184" s="345">
        <f>SUM(T174:U183)*17/2</f>
        <v/>
      </c>
      <c r="AG184" s="340" t="n"/>
      <c r="AH184" s="340" t="n"/>
      <c r="AI184" s="341" t="n"/>
    </row>
    <row r="185" ht="20.1" customHeight="1" s="335">
      <c r="A185" s="358" t="n"/>
      <c r="C185" s="339" t="n">
        <v>4</v>
      </c>
      <c r="D185" s="340" t="n"/>
      <c r="E185" s="341" t="n"/>
      <c r="F185" s="344" t="inlineStr">
        <is>
          <t>VERONICA MEDRANO ARIAS</t>
        </is>
      </c>
      <c r="G185" s="344" t="inlineStr">
        <is>
          <t>CEDULAS DE IDENTIDAD</t>
        </is>
      </c>
      <c r="H185" s="341" t="n"/>
      <c r="I185" s="339" t="inlineStr">
        <is>
          <t>H5-P1</t>
        </is>
      </c>
      <c r="J185" s="339" t="n">
        <v>297370</v>
      </c>
      <c r="K185" s="340" t="n"/>
      <c r="L185" s="341" t="n"/>
      <c r="M185" s="339" t="n">
        <v>297404</v>
      </c>
      <c r="N185" s="339" t="n">
        <v>35</v>
      </c>
      <c r="O185" s="340" t="n"/>
      <c r="P185" s="341" t="n"/>
      <c r="Q185" s="339" t="n">
        <v>297370</v>
      </c>
      <c r="R185" s="339" t="n">
        <v>297404</v>
      </c>
      <c r="S185" s="341" t="n"/>
      <c r="T185" s="346" t="n">
        <v>35</v>
      </c>
      <c r="U185" s="341" t="n"/>
      <c r="V185" s="339" t="n"/>
      <c r="W185" s="339" t="n"/>
      <c r="X185" s="339" t="n"/>
      <c r="Y185" s="339" t="n"/>
      <c r="Z185" s="340" t="n"/>
      <c r="AA185" s="340" t="n"/>
      <c r="AB185" s="341" t="n"/>
      <c r="AC185" s="339" t="n"/>
      <c r="AD185" s="339" t="n"/>
      <c r="AE185" s="339" t="n"/>
      <c r="AF185" s="339" t="n">
        <v>35</v>
      </c>
      <c r="AG185" s="340" t="n"/>
      <c r="AH185" s="340" t="n"/>
      <c r="AI185" s="341" t="n"/>
    </row>
    <row r="186" ht="20.1" customHeight="1" s="335">
      <c r="A186" s="358" t="n"/>
      <c r="C186" s="339" t="n">
        <v>4</v>
      </c>
      <c r="D186" s="340" t="n"/>
      <c r="E186" s="341" t="n"/>
      <c r="F186" s="344" t="inlineStr">
        <is>
          <t>VERONICA MEDRANO ARIAS</t>
        </is>
      </c>
      <c r="G186" s="344" t="inlineStr">
        <is>
          <t>CEDULAS DE IDENTIDAD</t>
        </is>
      </c>
      <c r="H186" s="341" t="n"/>
      <c r="I186" s="339" t="inlineStr">
        <is>
          <t>H5-P1</t>
        </is>
      </c>
      <c r="J186" s="339" t="n">
        <v>297433</v>
      </c>
      <c r="K186" s="340" t="n"/>
      <c r="L186" s="341" t="n"/>
      <c r="M186" s="339" t="n">
        <v>297462</v>
      </c>
      <c r="N186" s="339" t="n">
        <v>30</v>
      </c>
      <c r="O186" s="340" t="n"/>
      <c r="P186" s="341" t="n"/>
      <c r="Q186" s="339" t="n">
        <v>297433</v>
      </c>
      <c r="R186" s="339" t="n">
        <v>297462</v>
      </c>
      <c r="S186" s="341" t="n"/>
      <c r="T186" s="346" t="n">
        <v>30</v>
      </c>
      <c r="U186" s="341" t="n"/>
      <c r="V186" s="339" t="n"/>
      <c r="W186" s="339" t="n"/>
      <c r="X186" s="339" t="n"/>
      <c r="Y186" s="339" t="n"/>
      <c r="Z186" s="340" t="n"/>
      <c r="AA186" s="340" t="n"/>
      <c r="AB186" s="341" t="n"/>
      <c r="AC186" s="339" t="n"/>
      <c r="AD186" s="339" t="n"/>
      <c r="AE186" s="339" t="n"/>
      <c r="AF186" s="339" t="n">
        <v>30</v>
      </c>
      <c r="AG186" s="340" t="n"/>
      <c r="AH186" s="340" t="n"/>
      <c r="AI186" s="341" t="n"/>
    </row>
    <row r="187" ht="20.1" customHeight="1" s="335">
      <c r="A187" s="358" t="n"/>
      <c r="C187" s="339" t="n">
        <v>4</v>
      </c>
      <c r="D187" s="340" t="n"/>
      <c r="E187" s="341" t="n"/>
      <c r="F187" s="344" t="inlineStr">
        <is>
          <t>VERONICA MEDRANO ARIAS</t>
        </is>
      </c>
      <c r="G187" s="344" t="inlineStr">
        <is>
          <t>CEDULAS DE IDENTIDAD</t>
        </is>
      </c>
      <c r="H187" s="341" t="n"/>
      <c r="I187" s="339" t="inlineStr">
        <is>
          <t>H5-P1</t>
        </is>
      </c>
      <c r="J187" s="339" t="n">
        <v>297463</v>
      </c>
      <c r="K187" s="340" t="n"/>
      <c r="L187" s="341" t="n"/>
      <c r="M187" s="339" t="n">
        <v>297464</v>
      </c>
      <c r="N187" s="339" t="n">
        <v>2</v>
      </c>
      <c r="O187" s="340" t="n"/>
      <c r="P187" s="341" t="n"/>
      <c r="Q187" s="339" t="n"/>
      <c r="R187" s="339" t="n"/>
      <c r="S187" s="341" t="n"/>
      <c r="T187" s="346" t="n"/>
      <c r="U187" s="341" t="n"/>
      <c r="V187" s="339" t="n"/>
      <c r="W187" s="339" t="n"/>
      <c r="X187" s="339" t="n"/>
      <c r="Y187" s="339" t="n"/>
      <c r="Z187" s="340" t="n"/>
      <c r="AA187" s="340" t="n"/>
      <c r="AB187" s="341" t="n"/>
      <c r="AC187" s="339" t="n">
        <v>297463</v>
      </c>
      <c r="AD187" s="339" t="n">
        <v>297464</v>
      </c>
      <c r="AE187" s="339" t="n">
        <v>2</v>
      </c>
      <c r="AF187" s="339" t="n">
        <v>2</v>
      </c>
      <c r="AG187" s="340" t="n"/>
      <c r="AH187" s="340" t="n"/>
      <c r="AI187" s="341" t="n"/>
    </row>
    <row r="188" ht="20.1" customHeight="1" s="335">
      <c r="A188" s="358" t="n"/>
      <c r="C188" s="339" t="n">
        <v>4</v>
      </c>
      <c r="D188" s="340" t="n"/>
      <c r="E188" s="341" t="n"/>
      <c r="F188" s="344" t="inlineStr">
        <is>
          <t>VERONICA MEDRANO ARIAS</t>
        </is>
      </c>
      <c r="G188" s="344" t="inlineStr">
        <is>
          <t>LAMINAS PLASTICAS TIPO FUNDA -POUCHE</t>
        </is>
      </c>
      <c r="H188" s="341" t="n"/>
      <c r="I188" s="339" t="inlineStr">
        <is>
          <t>08-L3</t>
        </is>
      </c>
      <c r="J188" s="339" t="n">
        <v>2341926</v>
      </c>
      <c r="K188" s="340" t="n"/>
      <c r="L188" s="341" t="n"/>
      <c r="M188" s="339" t="n">
        <v>2341960</v>
      </c>
      <c r="N188" s="339" t="n">
        <v>35</v>
      </c>
      <c r="O188" s="340" t="n"/>
      <c r="P188" s="341" t="n"/>
      <c r="Q188" s="339" t="n">
        <v>2341926</v>
      </c>
      <c r="R188" s="339" t="n">
        <v>2341960</v>
      </c>
      <c r="S188" s="341" t="n"/>
      <c r="T188" s="346" t="n">
        <v>35</v>
      </c>
      <c r="U188" s="341" t="n"/>
      <c r="V188" s="339" t="n"/>
      <c r="W188" s="339" t="n"/>
      <c r="X188" s="339" t="n"/>
      <c r="Y188" s="339" t="n"/>
      <c r="Z188" s="340" t="n"/>
      <c r="AA188" s="340" t="n"/>
      <c r="AB188" s="341" t="n"/>
      <c r="AC188" s="339" t="n"/>
      <c r="AD188" s="339" t="n"/>
      <c r="AE188" s="339" t="n"/>
      <c r="AF188" s="339" t="n">
        <v>35</v>
      </c>
      <c r="AG188" s="340" t="n"/>
      <c r="AH188" s="340" t="n"/>
      <c r="AI188" s="341" t="n"/>
    </row>
    <row r="189" ht="20.1" customHeight="1" s="335">
      <c r="A189" s="358" t="n"/>
      <c r="C189" s="339" t="n">
        <v>4</v>
      </c>
      <c r="D189" s="340" t="n"/>
      <c r="E189" s="341" t="n"/>
      <c r="F189" s="344" t="inlineStr">
        <is>
          <t>VERONICA MEDRANO ARIAS</t>
        </is>
      </c>
      <c r="G189" s="344" t="inlineStr">
        <is>
          <t>LAMINAS PLASTICAS TIPO FUNDA -POUCHE</t>
        </is>
      </c>
      <c r="H189" s="341" t="n"/>
      <c r="I189" s="339" t="inlineStr">
        <is>
          <t>08-L3</t>
        </is>
      </c>
      <c r="J189" s="339" t="n">
        <v>2341989</v>
      </c>
      <c r="K189" s="340" t="n"/>
      <c r="L189" s="341" t="n"/>
      <c r="M189" s="339" t="n">
        <v>2342018</v>
      </c>
      <c r="N189" s="339" t="n">
        <v>30</v>
      </c>
      <c r="O189" s="340" t="n"/>
      <c r="P189" s="341" t="n"/>
      <c r="Q189" s="339" t="n">
        <v>2341989</v>
      </c>
      <c r="R189" s="339" t="n">
        <v>2342018</v>
      </c>
      <c r="S189" s="341" t="n"/>
      <c r="T189" s="346" t="n">
        <v>30</v>
      </c>
      <c r="U189" s="341" t="n"/>
      <c r="V189" s="339" t="n"/>
      <c r="W189" s="339" t="n"/>
      <c r="X189" s="339" t="n"/>
      <c r="Y189" s="339" t="n"/>
      <c r="Z189" s="340" t="n"/>
      <c r="AA189" s="340" t="n"/>
      <c r="AB189" s="341" t="n"/>
      <c r="AC189" s="339" t="n"/>
      <c r="AD189" s="339" t="n"/>
      <c r="AE189" s="339" t="n"/>
      <c r="AF189" s="339" t="n">
        <v>30</v>
      </c>
      <c r="AG189" s="340" t="n"/>
      <c r="AH189" s="340" t="n"/>
      <c r="AI189" s="341" t="n"/>
    </row>
    <row r="190" ht="20.1" customHeight="1" s="335">
      <c r="A190" s="358" t="n"/>
      <c r="C190" s="339" t="n">
        <v>4</v>
      </c>
      <c r="D190" s="340" t="n"/>
      <c r="E190" s="341" t="n"/>
      <c r="F190" s="344" t="inlineStr">
        <is>
          <t>VERONICA MEDRANO ARIAS</t>
        </is>
      </c>
      <c r="G190" s="344" t="inlineStr">
        <is>
          <t>LAMINAS PLASTICAS TIPO FUNDA -POUCHE</t>
        </is>
      </c>
      <c r="H190" s="341" t="n"/>
      <c r="I190" s="339" t="inlineStr">
        <is>
          <t>08-L3</t>
        </is>
      </c>
      <c r="J190" s="339" t="n">
        <v>2342019</v>
      </c>
      <c r="K190" s="340" t="n"/>
      <c r="L190" s="341" t="n"/>
      <c r="M190" s="339" t="n">
        <v>2342020</v>
      </c>
      <c r="N190" s="339" t="n">
        <v>2</v>
      </c>
      <c r="O190" s="340" t="n"/>
      <c r="P190" s="341" t="n"/>
      <c r="Q190" s="339" t="n"/>
      <c r="R190" s="339" t="n"/>
      <c r="S190" s="341" t="n"/>
      <c r="T190" s="346" t="n"/>
      <c r="U190" s="341" t="n"/>
      <c r="V190" s="339" t="n"/>
      <c r="W190" s="339" t="n"/>
      <c r="X190" s="339" t="n"/>
      <c r="Y190" s="339" t="n"/>
      <c r="Z190" s="340" t="n"/>
      <c r="AA190" s="340" t="n"/>
      <c r="AB190" s="341" t="n"/>
      <c r="AC190" s="339" t="n">
        <v>2342019</v>
      </c>
      <c r="AD190" s="339" t="n">
        <v>2342020</v>
      </c>
      <c r="AE190" s="339" t="n">
        <v>2</v>
      </c>
      <c r="AF190" s="339" t="n">
        <v>2</v>
      </c>
      <c r="AG190" s="340" t="n"/>
      <c r="AH190" s="340" t="n"/>
      <c r="AI190" s="341" t="n"/>
    </row>
    <row r="191" ht="20.1" customHeight="1" s="335">
      <c r="A191" s="358" t="n"/>
      <c r="C191" s="339" t="n"/>
      <c r="D191" s="340" t="n"/>
      <c r="E191" s="341" t="n"/>
      <c r="F191" s="344" t="n"/>
      <c r="G191" s="344" t="n"/>
      <c r="H191" s="341" t="n"/>
      <c r="I191" s="339" t="n"/>
      <c r="J191" s="339" t="n"/>
      <c r="K191" s="340" t="n"/>
      <c r="L191" s="341" t="n"/>
      <c r="M191" s="339" t="n"/>
      <c r="N191" s="339" t="n"/>
      <c r="O191" s="340" t="n"/>
      <c r="P191" s="341" t="n"/>
      <c r="Q191" s="339" t="n"/>
      <c r="R191" s="339" t="n"/>
      <c r="S191" s="341" t="n"/>
      <c r="T191" s="346" t="n"/>
      <c r="U191" s="341" t="n"/>
      <c r="V191" s="339" t="n"/>
      <c r="W191" s="339" t="n"/>
      <c r="X191" s="339" t="n"/>
      <c r="Y191" s="339" t="n"/>
      <c r="Z191" s="340" t="n"/>
      <c r="AA191" s="340" t="n"/>
      <c r="AB191" s="341" t="n"/>
      <c r="AC191" s="339" t="n"/>
      <c r="AD191" s="339" t="n"/>
      <c r="AE191" s="339" t="n"/>
      <c r="AF191" s="345">
        <f>SUM(T185:U190)*17/2</f>
        <v/>
      </c>
      <c r="AG191" s="340" t="n"/>
      <c r="AH191" s="340" t="n"/>
      <c r="AI191" s="341" t="n"/>
    </row>
    <row r="192" ht="20.1" customHeight="1" s="335">
      <c r="A192" s="358" t="n"/>
      <c r="C192" s="339" t="n">
        <v>1</v>
      </c>
      <c r="D192" s="340" t="n"/>
      <c r="E192" s="341" t="n"/>
      <c r="F192" s="344" t="inlineStr">
        <is>
          <t>YANINE MARISEL FRANCO OVANDO</t>
        </is>
      </c>
      <c r="G192" s="344" t="inlineStr">
        <is>
          <t>CEDULAS DE IDENTIDAD</t>
        </is>
      </c>
      <c r="H192" s="341" t="n"/>
      <c r="I192" s="339" t="inlineStr">
        <is>
          <t>H5-P1</t>
        </is>
      </c>
      <c r="J192" s="339" t="n">
        <v>297086</v>
      </c>
      <c r="K192" s="340" t="n"/>
      <c r="L192" s="341" t="n"/>
      <c r="M192" s="339" t="n">
        <v>297124</v>
      </c>
      <c r="N192" s="339" t="n">
        <v>39</v>
      </c>
      <c r="O192" s="340" t="n"/>
      <c r="P192" s="341" t="n"/>
      <c r="Q192" s="339" t="n">
        <v>297086</v>
      </c>
      <c r="R192" s="339" t="n">
        <v>297124</v>
      </c>
      <c r="S192" s="341" t="n"/>
      <c r="T192" s="346" t="n">
        <v>39</v>
      </c>
      <c r="U192" s="341" t="n"/>
      <c r="V192" s="339" t="n"/>
      <c r="W192" s="339" t="n"/>
      <c r="X192" s="339" t="n"/>
      <c r="Y192" s="339" t="n"/>
      <c r="Z192" s="340" t="n"/>
      <c r="AA192" s="340" t="n"/>
      <c r="AB192" s="341" t="n"/>
      <c r="AC192" s="339" t="n"/>
      <c r="AD192" s="339" t="n"/>
      <c r="AE192" s="339" t="n"/>
      <c r="AF192" s="339" t="n">
        <v>39</v>
      </c>
      <c r="AG192" s="340" t="n"/>
      <c r="AH192" s="340" t="n"/>
      <c r="AI192" s="341" t="n"/>
    </row>
    <row r="193" ht="20.1" customHeight="1" s="335">
      <c r="A193" s="358" t="n"/>
      <c r="C193" s="339" t="n">
        <v>1</v>
      </c>
      <c r="D193" s="340" t="n"/>
      <c r="E193" s="341" t="n"/>
      <c r="F193" s="344" t="inlineStr">
        <is>
          <t>YANINE MARISEL FRANCO OVANDO</t>
        </is>
      </c>
      <c r="G193" s="344" t="inlineStr">
        <is>
          <t>CEDULAS DE IDENTIDAD</t>
        </is>
      </c>
      <c r="H193" s="341" t="n"/>
      <c r="I193" s="339" t="inlineStr">
        <is>
          <t>H5-P1</t>
        </is>
      </c>
      <c r="J193" s="339" t="n">
        <v>297405</v>
      </c>
      <c r="K193" s="340" t="n"/>
      <c r="L193" s="341" t="n"/>
      <c r="M193" s="339" t="n">
        <v>297417</v>
      </c>
      <c r="N193" s="339" t="n">
        <v>13</v>
      </c>
      <c r="O193" s="340" t="n"/>
      <c r="P193" s="341" t="n"/>
      <c r="Q193" s="339" t="n">
        <v>297405</v>
      </c>
      <c r="R193" s="339" t="n">
        <v>297417</v>
      </c>
      <c r="S193" s="341" t="n"/>
      <c r="T193" s="346" t="n">
        <v>13</v>
      </c>
      <c r="U193" s="341" t="n"/>
      <c r="V193" s="339" t="n"/>
      <c r="W193" s="339" t="n"/>
      <c r="X193" s="339" t="n"/>
      <c r="Y193" s="339" t="n"/>
      <c r="Z193" s="340" t="n"/>
      <c r="AA193" s="340" t="n"/>
      <c r="AB193" s="341" t="n"/>
      <c r="AC193" s="339" t="n"/>
      <c r="AD193" s="339" t="n"/>
      <c r="AE193" s="339" t="n"/>
      <c r="AF193" s="339" t="n">
        <v>13</v>
      </c>
      <c r="AG193" s="340" t="n"/>
      <c r="AH193" s="340" t="n"/>
      <c r="AI193" s="341" t="n"/>
    </row>
    <row r="194" ht="20.1" customHeight="1" s="335">
      <c r="A194" s="358" t="n"/>
      <c r="C194" s="339" t="n">
        <v>1</v>
      </c>
      <c r="D194" s="340" t="n"/>
      <c r="E194" s="341" t="n"/>
      <c r="F194" s="344" t="inlineStr">
        <is>
          <t>YANINE MARISEL FRANCO OVANDO</t>
        </is>
      </c>
      <c r="G194" s="344" t="inlineStr">
        <is>
          <t>CEDULAS DE IDENTIDAD</t>
        </is>
      </c>
      <c r="H194" s="341" t="n"/>
      <c r="I194" s="339" t="inlineStr">
        <is>
          <t>H5-P1</t>
        </is>
      </c>
      <c r="J194" s="339" t="n">
        <v>297418</v>
      </c>
      <c r="K194" s="340" t="n"/>
      <c r="L194" s="341" t="n"/>
      <c r="M194" s="339" t="n">
        <v>297432</v>
      </c>
      <c r="N194" s="339" t="n">
        <v>15</v>
      </c>
      <c r="O194" s="340" t="n"/>
      <c r="P194" s="341" t="n"/>
      <c r="Q194" s="339" t="n"/>
      <c r="R194" s="339" t="n"/>
      <c r="S194" s="341" t="n"/>
      <c r="T194" s="346" t="n"/>
      <c r="U194" s="341" t="n"/>
      <c r="V194" s="339" t="n"/>
      <c r="W194" s="339" t="n"/>
      <c r="X194" s="339" t="n"/>
      <c r="Y194" s="339" t="n"/>
      <c r="Z194" s="340" t="n"/>
      <c r="AA194" s="340" t="n"/>
      <c r="AB194" s="341" t="n"/>
      <c r="AC194" s="339" t="n">
        <v>297418</v>
      </c>
      <c r="AD194" s="339" t="n">
        <v>297432</v>
      </c>
      <c r="AE194" s="339" t="n">
        <v>15</v>
      </c>
      <c r="AF194" s="339" t="n">
        <v>15</v>
      </c>
      <c r="AG194" s="340" t="n"/>
      <c r="AH194" s="340" t="n"/>
      <c r="AI194" s="341" t="n"/>
    </row>
    <row r="195" ht="20.1" customHeight="1" s="335">
      <c r="A195" s="358" t="n"/>
      <c r="C195" s="339" t="n">
        <v>1</v>
      </c>
      <c r="D195" s="340" t="n"/>
      <c r="E195" s="341" t="n"/>
      <c r="F195" s="344" t="inlineStr">
        <is>
          <t>YANINE MARISEL FRANCO OVANDO</t>
        </is>
      </c>
      <c r="G195" s="344" t="inlineStr">
        <is>
          <t>LAMINAS PLASTICAS TIPO FUNDA -POUCHE</t>
        </is>
      </c>
      <c r="H195" s="341" t="n"/>
      <c r="I195" s="339" t="inlineStr">
        <is>
          <t>08-L3</t>
        </is>
      </c>
      <c r="J195" s="339" t="n">
        <v>2341642</v>
      </c>
      <c r="K195" s="340" t="n"/>
      <c r="L195" s="341" t="n"/>
      <c r="M195" s="339" t="n">
        <v>2341680</v>
      </c>
      <c r="N195" s="339" t="n">
        <v>39</v>
      </c>
      <c r="O195" s="340" t="n"/>
      <c r="P195" s="341" t="n"/>
      <c r="Q195" s="339" t="n">
        <v>2341642</v>
      </c>
      <c r="R195" s="339" t="n">
        <v>2341680</v>
      </c>
      <c r="S195" s="341" t="n"/>
      <c r="T195" s="346" t="n">
        <v>39</v>
      </c>
      <c r="U195" s="341" t="n"/>
      <c r="V195" s="339" t="n"/>
      <c r="W195" s="339" t="n"/>
      <c r="X195" s="339" t="n"/>
      <c r="Y195" s="339" t="n"/>
      <c r="Z195" s="340" t="n"/>
      <c r="AA195" s="340" t="n"/>
      <c r="AB195" s="341" t="n"/>
      <c r="AC195" s="339" t="n"/>
      <c r="AD195" s="339" t="n"/>
      <c r="AE195" s="339" t="n"/>
      <c r="AF195" s="339" t="n">
        <v>39</v>
      </c>
      <c r="AG195" s="340" t="n"/>
      <c r="AH195" s="340" t="n"/>
      <c r="AI195" s="341" t="n"/>
    </row>
    <row r="196" ht="20.1" customHeight="1" s="335">
      <c r="A196" s="358" t="n"/>
      <c r="C196" s="339" t="n">
        <v>1</v>
      </c>
      <c r="D196" s="340" t="n"/>
      <c r="E196" s="341" t="n"/>
      <c r="F196" s="344" t="inlineStr">
        <is>
          <t>YANINE MARISEL FRANCO OVANDO</t>
        </is>
      </c>
      <c r="G196" s="344" t="inlineStr">
        <is>
          <t>LAMINAS PLASTICAS TIPO FUNDA -POUCHE</t>
        </is>
      </c>
      <c r="H196" s="341" t="n"/>
      <c r="I196" s="339" t="inlineStr">
        <is>
          <t>08-L3</t>
        </is>
      </c>
      <c r="J196" s="339" t="n">
        <v>2341961</v>
      </c>
      <c r="K196" s="340" t="n"/>
      <c r="L196" s="341" t="n"/>
      <c r="M196" s="339" t="n">
        <v>2341973</v>
      </c>
      <c r="N196" s="339" t="n">
        <v>13</v>
      </c>
      <c r="O196" s="340" t="n"/>
      <c r="P196" s="341" t="n"/>
      <c r="Q196" s="339" t="n">
        <v>2341961</v>
      </c>
      <c r="R196" s="339" t="n">
        <v>2341973</v>
      </c>
      <c r="S196" s="341" t="n"/>
      <c r="T196" s="346" t="n">
        <v>13</v>
      </c>
      <c r="U196" s="341" t="n"/>
      <c r="V196" s="339" t="n"/>
      <c r="W196" s="339" t="n"/>
      <c r="X196" s="339" t="n"/>
      <c r="Y196" s="339" t="n"/>
      <c r="Z196" s="340" t="n"/>
      <c r="AA196" s="340" t="n"/>
      <c r="AB196" s="341" t="n"/>
      <c r="AC196" s="339" t="n"/>
      <c r="AD196" s="339" t="n"/>
      <c r="AE196" s="339" t="n"/>
      <c r="AF196" s="339" t="n">
        <v>13</v>
      </c>
      <c r="AG196" s="340" t="n"/>
      <c r="AH196" s="340" t="n"/>
      <c r="AI196" s="341" t="n"/>
    </row>
    <row r="197" ht="20.1" customHeight="1" s="335">
      <c r="A197" s="358" t="n"/>
      <c r="C197" s="339" t="n">
        <v>1</v>
      </c>
      <c r="D197" s="340" t="n"/>
      <c r="E197" s="341" t="n"/>
      <c r="F197" s="344" t="inlineStr">
        <is>
          <t>YANINE MARISEL FRANCO OVANDO</t>
        </is>
      </c>
      <c r="G197" s="344" t="inlineStr">
        <is>
          <t>LAMINAS PLASTICAS TIPO FUNDA -POUCHE</t>
        </is>
      </c>
      <c r="H197" s="341" t="n"/>
      <c r="I197" s="339" t="inlineStr">
        <is>
          <t>08-L3</t>
        </is>
      </c>
      <c r="J197" s="339" t="n">
        <v>2341974</v>
      </c>
      <c r="K197" s="340" t="n"/>
      <c r="L197" s="341" t="n"/>
      <c r="M197" s="339" t="n">
        <v>2341988</v>
      </c>
      <c r="N197" s="339" t="n">
        <v>15</v>
      </c>
      <c r="O197" s="340" t="n"/>
      <c r="P197" s="341" t="n"/>
      <c r="Q197" s="339" t="n"/>
      <c r="R197" s="339" t="n"/>
      <c r="S197" s="341" t="n"/>
      <c r="T197" s="346" t="n"/>
      <c r="U197" s="341" t="n"/>
      <c r="V197" s="339" t="n"/>
      <c r="W197" s="339" t="n"/>
      <c r="X197" s="339" t="n"/>
      <c r="Y197" s="339" t="n"/>
      <c r="Z197" s="340" t="n"/>
      <c r="AA197" s="340" t="n"/>
      <c r="AB197" s="341" t="n"/>
      <c r="AC197" s="339" t="n">
        <v>2341974</v>
      </c>
      <c r="AD197" s="339" t="n">
        <v>2341988</v>
      </c>
      <c r="AE197" s="339" t="n">
        <v>15</v>
      </c>
      <c r="AF197" s="339" t="n">
        <v>15</v>
      </c>
      <c r="AG197" s="340" t="n"/>
      <c r="AH197" s="340" t="n"/>
      <c r="AI197" s="341" t="n"/>
    </row>
    <row r="198" ht="20.1" customHeight="1" s="335">
      <c r="A198" s="359" t="n"/>
      <c r="C198" s="339" t="n"/>
      <c r="D198" s="340" t="n"/>
      <c r="E198" s="341" t="n"/>
      <c r="F198" s="344" t="n"/>
      <c r="G198" s="344" t="n"/>
      <c r="H198" s="341" t="n"/>
      <c r="I198" s="339" t="n"/>
      <c r="J198" s="339" t="n"/>
      <c r="K198" s="340" t="n"/>
      <c r="L198" s="341" t="n"/>
      <c r="M198" s="339" t="n"/>
      <c r="N198" s="339" t="n"/>
      <c r="O198" s="340" t="n"/>
      <c r="P198" s="341" t="n"/>
      <c r="Q198" s="339" t="n"/>
      <c r="R198" s="339" t="n"/>
      <c r="S198" s="341" t="n"/>
      <c r="T198" s="346" t="n"/>
      <c r="U198" s="341" t="n"/>
      <c r="V198" s="339" t="n"/>
      <c r="W198" s="339" t="n"/>
      <c r="X198" s="339" t="n"/>
      <c r="Y198" s="339" t="n"/>
      <c r="Z198" s="340" t="n"/>
      <c r="AA198" s="340" t="n"/>
      <c r="AB198" s="341" t="n"/>
      <c r="AC198" s="339" t="n"/>
      <c r="AD198" s="339" t="n"/>
      <c r="AE198" s="339" t="n"/>
      <c r="AF198" s="345">
        <f>SUM(T192:U197)*17/2</f>
        <v/>
      </c>
      <c r="AG198" s="340" t="n"/>
      <c r="AH198" s="340" t="n"/>
      <c r="AI198" s="341" t="n"/>
    </row>
    <row r="199" ht="15" customHeight="1" s="335">
      <c r="A199" s="383" t="n"/>
      <c r="C199" s="362" t="inlineStr">
        <is>
          <t xml:space="preserve"> Fecha movimiento: 07/02/2023</t>
        </is>
      </c>
      <c r="D199" s="340" t="n"/>
      <c r="E199" s="340" t="n"/>
      <c r="F199" s="340" t="n"/>
      <c r="G199" s="340" t="n"/>
      <c r="H199" s="341" t="n"/>
      <c r="I199" s="360" t="n"/>
      <c r="J199" s="340" t="n"/>
      <c r="K199" s="340" t="n"/>
      <c r="L199" s="340" t="n"/>
      <c r="M199" s="340" t="n"/>
      <c r="N199" s="340" t="n"/>
      <c r="O199" s="340" t="n"/>
      <c r="P199" s="340" t="n"/>
      <c r="Q199" s="340" t="n"/>
      <c r="R199" s="340" t="n"/>
      <c r="S199" s="340" t="n"/>
      <c r="T199" s="340" t="n"/>
      <c r="U199" s="340" t="n"/>
      <c r="V199" s="340" t="n"/>
      <c r="W199" s="340" t="n"/>
      <c r="X199" s="340" t="n"/>
      <c r="Y199" s="340" t="n"/>
      <c r="Z199" s="340" t="n"/>
      <c r="AA199" s="340" t="n"/>
      <c r="AB199" s="340" t="n"/>
      <c r="AC199" s="340" t="n"/>
      <c r="AD199" s="340" t="n"/>
      <c r="AE199" s="340" t="n"/>
      <c r="AF199" s="340" t="n"/>
      <c r="AG199" s="340" t="n"/>
      <c r="AH199" s="340" t="n"/>
      <c r="AI199" s="341" t="n"/>
    </row>
    <row r="200" ht="20.1" customHeight="1" s="335">
      <c r="A200" s="358" t="n"/>
      <c r="C200" s="339" t="n">
        <v>6</v>
      </c>
      <c r="D200" s="340" t="n"/>
      <c r="E200" s="341" t="n"/>
      <c r="F200" s="344" t="inlineStr">
        <is>
          <t>DIEGO ARMANDO YUCRA SILVESTRE</t>
        </is>
      </c>
      <c r="G200" s="344" t="inlineStr">
        <is>
          <t>CEDULAS DE IDENTIDAD</t>
        </is>
      </c>
      <c r="H200" s="341" t="n"/>
      <c r="I200" s="339" t="inlineStr">
        <is>
          <t>H5-P1</t>
        </is>
      </c>
      <c r="J200" s="339" t="n">
        <v>297598</v>
      </c>
      <c r="K200" s="340" t="n"/>
      <c r="L200" s="341" t="n"/>
      <c r="M200" s="339" t="n">
        <v>297598</v>
      </c>
      <c r="N200" s="339" t="n">
        <v>1</v>
      </c>
      <c r="O200" s="340" t="n"/>
      <c r="P200" s="341" t="n"/>
      <c r="Q200" s="339" t="n"/>
      <c r="R200" s="339" t="n"/>
      <c r="S200" s="341" t="n"/>
      <c r="T200" s="346" t="n"/>
      <c r="U200" s="341" t="n"/>
      <c r="V200" s="339" t="n">
        <v>297598</v>
      </c>
      <c r="W200" s="339" t="n">
        <v>297598</v>
      </c>
      <c r="X200" s="339" t="n">
        <v>1</v>
      </c>
      <c r="Y200" s="339" t="inlineStr">
        <is>
          <t>ERROR DE IMPRESIÓN</t>
        </is>
      </c>
      <c r="Z200" s="340" t="n"/>
      <c r="AA200" s="340" t="n"/>
      <c r="AB200" s="341" t="n"/>
      <c r="AC200" s="339" t="n"/>
      <c r="AD200" s="339" t="n"/>
      <c r="AE200" s="339" t="n"/>
      <c r="AF200" s="339" t="n">
        <v>1</v>
      </c>
      <c r="AG200" s="340" t="n"/>
      <c r="AH200" s="340" t="n"/>
      <c r="AI200" s="341" t="n"/>
    </row>
    <row r="201" ht="20.1" customHeight="1" s="335">
      <c r="A201" s="358" t="n"/>
      <c r="C201" s="339" t="n">
        <v>6</v>
      </c>
      <c r="D201" s="340" t="n"/>
      <c r="E201" s="341" t="n"/>
      <c r="F201" s="344" t="inlineStr">
        <is>
          <t>DIEGO ARMANDO YUCRA SILVESTRE</t>
        </is>
      </c>
      <c r="G201" s="344" t="inlineStr">
        <is>
          <t>CEDULAS DE IDENTIDAD</t>
        </is>
      </c>
      <c r="H201" s="341" t="n"/>
      <c r="I201" s="339" t="inlineStr">
        <is>
          <t>H5-P1</t>
        </is>
      </c>
      <c r="J201" s="339" t="n">
        <v>297599</v>
      </c>
      <c r="K201" s="340" t="n"/>
      <c r="L201" s="341" t="n"/>
      <c r="M201" s="339" t="n">
        <v>297632</v>
      </c>
      <c r="N201" s="339" t="n">
        <v>34</v>
      </c>
      <c r="O201" s="340" t="n"/>
      <c r="P201" s="341" t="n"/>
      <c r="Q201" s="339" t="n">
        <v>297599</v>
      </c>
      <c r="R201" s="339" t="n">
        <v>297632</v>
      </c>
      <c r="S201" s="341" t="n"/>
      <c r="T201" s="346" t="n">
        <v>34</v>
      </c>
      <c r="U201" s="341" t="n"/>
      <c r="V201" s="339" t="n"/>
      <c r="W201" s="339" t="n"/>
      <c r="X201" s="339" t="n"/>
      <c r="Y201" s="339" t="n"/>
      <c r="Z201" s="340" t="n"/>
      <c r="AA201" s="340" t="n"/>
      <c r="AB201" s="341" t="n"/>
      <c r="AC201" s="339" t="n"/>
      <c r="AD201" s="339" t="n"/>
      <c r="AE201" s="339" t="n"/>
      <c r="AF201" s="339" t="n">
        <v>34</v>
      </c>
      <c r="AG201" s="340" t="n"/>
      <c r="AH201" s="340" t="n"/>
      <c r="AI201" s="341" t="n"/>
    </row>
    <row r="202" ht="20.1" customHeight="1" s="335">
      <c r="A202" s="358" t="n"/>
      <c r="C202" s="339" t="n">
        <v>6</v>
      </c>
      <c r="D202" s="340" t="n"/>
      <c r="E202" s="341" t="n"/>
      <c r="F202" s="344" t="inlineStr">
        <is>
          <t>DIEGO ARMANDO YUCRA SILVESTRE</t>
        </is>
      </c>
      <c r="G202" s="344" t="inlineStr">
        <is>
          <t>CEDULAS DE IDENTIDAD</t>
        </is>
      </c>
      <c r="H202" s="341" t="n"/>
      <c r="I202" s="339" t="inlineStr">
        <is>
          <t>H5-P1</t>
        </is>
      </c>
      <c r="J202" s="339" t="n">
        <v>297881</v>
      </c>
      <c r="K202" s="340" t="n"/>
      <c r="L202" s="341" t="n"/>
      <c r="M202" s="339" t="n">
        <v>297903</v>
      </c>
      <c r="N202" s="339" t="n">
        <v>23</v>
      </c>
      <c r="O202" s="340" t="n"/>
      <c r="P202" s="341" t="n"/>
      <c r="Q202" s="339" t="n">
        <v>297881</v>
      </c>
      <c r="R202" s="339" t="n">
        <v>297903</v>
      </c>
      <c r="S202" s="341" t="n"/>
      <c r="T202" s="346" t="n">
        <v>23</v>
      </c>
      <c r="U202" s="341" t="n"/>
      <c r="V202" s="339" t="n"/>
      <c r="W202" s="339" t="n"/>
      <c r="X202" s="339" t="n"/>
      <c r="Y202" s="339" t="n"/>
      <c r="Z202" s="340" t="n"/>
      <c r="AA202" s="340" t="n"/>
      <c r="AB202" s="341" t="n"/>
      <c r="AC202" s="339" t="n"/>
      <c r="AD202" s="339" t="n"/>
      <c r="AE202" s="339" t="n"/>
      <c r="AF202" s="339" t="n">
        <v>23</v>
      </c>
      <c r="AG202" s="340" t="n"/>
      <c r="AH202" s="340" t="n"/>
      <c r="AI202" s="341" t="n"/>
    </row>
    <row r="203" ht="20.1" customHeight="1" s="335">
      <c r="A203" s="358" t="n"/>
      <c r="C203" s="339" t="n">
        <v>6</v>
      </c>
      <c r="D203" s="340" t="n"/>
      <c r="E203" s="341" t="n"/>
      <c r="F203" s="344" t="inlineStr">
        <is>
          <t>DIEGO ARMANDO YUCRA SILVESTRE</t>
        </is>
      </c>
      <c r="G203" s="344" t="inlineStr">
        <is>
          <t>CEDULAS DE IDENTIDAD</t>
        </is>
      </c>
      <c r="H203" s="341" t="n"/>
      <c r="I203" s="339" t="inlineStr">
        <is>
          <t>H5-P1</t>
        </is>
      </c>
      <c r="J203" s="339" t="n">
        <v>297904</v>
      </c>
      <c r="K203" s="340" t="n"/>
      <c r="L203" s="341" t="n"/>
      <c r="M203" s="339" t="n">
        <v>297920</v>
      </c>
      <c r="N203" s="339" t="n">
        <v>17</v>
      </c>
      <c r="O203" s="340" t="n"/>
      <c r="P203" s="341" t="n"/>
      <c r="Q203" s="339" t="n"/>
      <c r="R203" s="339" t="n"/>
      <c r="S203" s="341" t="n"/>
      <c r="T203" s="346" t="n"/>
      <c r="U203" s="341" t="n"/>
      <c r="V203" s="339" t="n"/>
      <c r="W203" s="339" t="n"/>
      <c r="X203" s="339" t="n"/>
      <c r="Y203" s="339" t="n"/>
      <c r="Z203" s="340" t="n"/>
      <c r="AA203" s="340" t="n"/>
      <c r="AB203" s="341" t="n"/>
      <c r="AC203" s="339" t="n">
        <v>297904</v>
      </c>
      <c r="AD203" s="339" t="n">
        <v>297920</v>
      </c>
      <c r="AE203" s="339" t="n">
        <v>17</v>
      </c>
      <c r="AF203" s="339" t="n">
        <v>17</v>
      </c>
      <c r="AG203" s="340" t="n"/>
      <c r="AH203" s="340" t="n"/>
      <c r="AI203" s="341" t="n"/>
    </row>
    <row r="204" ht="20.1" customHeight="1" s="335">
      <c r="A204" s="358" t="n"/>
      <c r="C204" s="339" t="n">
        <v>6</v>
      </c>
      <c r="D204" s="340" t="n"/>
      <c r="E204" s="341" t="n"/>
      <c r="F204" s="344" t="inlineStr">
        <is>
          <t>DIEGO ARMANDO YUCRA SILVESTRE</t>
        </is>
      </c>
      <c r="G204" s="344" t="inlineStr">
        <is>
          <t>LAMINAS PLASTICAS TIPO FUNDA -POUCHE</t>
        </is>
      </c>
      <c r="H204" s="341" t="n"/>
      <c r="I204" s="339" t="inlineStr">
        <is>
          <t>08-L3</t>
        </is>
      </c>
      <c r="J204" s="339" t="n">
        <v>2342153</v>
      </c>
      <c r="K204" s="340" t="n"/>
      <c r="L204" s="341" t="n"/>
      <c r="M204" s="339" t="n">
        <v>2342188</v>
      </c>
      <c r="N204" s="339" t="n">
        <v>36</v>
      </c>
      <c r="O204" s="340" t="n"/>
      <c r="P204" s="341" t="n"/>
      <c r="Q204" s="339" t="n">
        <v>2342153</v>
      </c>
      <c r="R204" s="339" t="n">
        <v>2342188</v>
      </c>
      <c r="S204" s="341" t="n"/>
      <c r="T204" s="346" t="n">
        <v>36</v>
      </c>
      <c r="U204" s="341" t="n"/>
      <c r="V204" s="339" t="n"/>
      <c r="W204" s="339" t="n"/>
      <c r="X204" s="339" t="n"/>
      <c r="Y204" s="339" t="n"/>
      <c r="Z204" s="340" t="n"/>
      <c r="AA204" s="340" t="n"/>
      <c r="AB204" s="341" t="n"/>
      <c r="AC204" s="339" t="n"/>
      <c r="AD204" s="339" t="n"/>
      <c r="AE204" s="339" t="n"/>
      <c r="AF204" s="339" t="n">
        <v>36</v>
      </c>
      <c r="AG204" s="340" t="n"/>
      <c r="AH204" s="340" t="n"/>
      <c r="AI204" s="341" t="n"/>
    </row>
    <row r="205" ht="20.1" customHeight="1" s="335">
      <c r="A205" s="358" t="n"/>
      <c r="C205" s="339" t="n">
        <v>6</v>
      </c>
      <c r="D205" s="340" t="n"/>
      <c r="E205" s="341" t="n"/>
      <c r="F205" s="344" t="inlineStr">
        <is>
          <t>DIEGO ARMANDO YUCRA SILVESTRE</t>
        </is>
      </c>
      <c r="G205" s="344" t="inlineStr">
        <is>
          <t>LAMINAS PLASTICAS TIPO FUNDA -POUCHE</t>
        </is>
      </c>
      <c r="H205" s="341" t="n"/>
      <c r="I205" s="339" t="inlineStr">
        <is>
          <t>08-L3</t>
        </is>
      </c>
      <c r="J205" s="339" t="n">
        <v>2342436</v>
      </c>
      <c r="K205" s="340" t="n"/>
      <c r="L205" s="341" t="n"/>
      <c r="M205" s="339" t="n">
        <v>2342456</v>
      </c>
      <c r="N205" s="339" t="n">
        <v>21</v>
      </c>
      <c r="O205" s="340" t="n"/>
      <c r="P205" s="341" t="n"/>
      <c r="Q205" s="339" t="n">
        <v>2342436</v>
      </c>
      <c r="R205" s="339" t="n">
        <v>2342456</v>
      </c>
      <c r="S205" s="341" t="n"/>
      <c r="T205" s="346" t="n">
        <v>21</v>
      </c>
      <c r="U205" s="341" t="n"/>
      <c r="V205" s="339" t="n"/>
      <c r="W205" s="339" t="n"/>
      <c r="X205" s="339" t="n"/>
      <c r="Y205" s="339" t="n"/>
      <c r="Z205" s="340" t="n"/>
      <c r="AA205" s="340" t="n"/>
      <c r="AB205" s="341" t="n"/>
      <c r="AC205" s="339" t="n"/>
      <c r="AD205" s="339" t="n"/>
      <c r="AE205" s="339" t="n"/>
      <c r="AF205" s="339" t="n">
        <v>21</v>
      </c>
      <c r="AG205" s="340" t="n"/>
      <c r="AH205" s="340" t="n"/>
      <c r="AI205" s="341" t="n"/>
    </row>
    <row r="206" ht="20.1" customHeight="1" s="335">
      <c r="A206" s="358" t="n"/>
      <c r="C206" s="339" t="n">
        <v>6</v>
      </c>
      <c r="D206" s="340" t="n"/>
      <c r="E206" s="341" t="n"/>
      <c r="F206" s="344" t="inlineStr">
        <is>
          <t>DIEGO ARMANDO YUCRA SILVESTRE</t>
        </is>
      </c>
      <c r="G206" s="344" t="inlineStr">
        <is>
          <t>LAMINAS PLASTICAS TIPO FUNDA -POUCHE</t>
        </is>
      </c>
      <c r="H206" s="341" t="n"/>
      <c r="I206" s="339" t="inlineStr">
        <is>
          <t>08-L3</t>
        </is>
      </c>
      <c r="J206" s="339" t="n">
        <v>2342457</v>
      </c>
      <c r="K206" s="340" t="n"/>
      <c r="L206" s="341" t="n"/>
      <c r="M206" s="339" t="n">
        <v>2342474</v>
      </c>
      <c r="N206" s="339" t="n">
        <v>18</v>
      </c>
      <c r="O206" s="340" t="n"/>
      <c r="P206" s="341" t="n"/>
      <c r="Q206" s="339" t="n"/>
      <c r="R206" s="339" t="n"/>
      <c r="S206" s="341" t="n"/>
      <c r="T206" s="346" t="n"/>
      <c r="U206" s="341" t="n"/>
      <c r="V206" s="339" t="n"/>
      <c r="W206" s="339" t="n"/>
      <c r="X206" s="339" t="n"/>
      <c r="Y206" s="339" t="n"/>
      <c r="Z206" s="340" t="n"/>
      <c r="AA206" s="340" t="n"/>
      <c r="AB206" s="341" t="n"/>
      <c r="AC206" s="339" t="n">
        <v>2342457</v>
      </c>
      <c r="AD206" s="339" t="n">
        <v>2342474</v>
      </c>
      <c r="AE206" s="339" t="n">
        <v>18</v>
      </c>
      <c r="AF206" s="339" t="n">
        <v>18</v>
      </c>
      <c r="AG206" s="340" t="n"/>
      <c r="AH206" s="340" t="n"/>
      <c r="AI206" s="341" t="n"/>
    </row>
    <row r="207" ht="20.1" customHeight="1" s="335">
      <c r="A207" s="358" t="n"/>
      <c r="C207" s="339" t="n"/>
      <c r="D207" s="340" t="n"/>
      <c r="E207" s="341" t="n"/>
      <c r="F207" s="344" t="n"/>
      <c r="G207" s="344" t="n"/>
      <c r="H207" s="341" t="n"/>
      <c r="I207" s="339" t="n"/>
      <c r="J207" s="339" t="n"/>
      <c r="K207" s="340" t="n"/>
      <c r="L207" s="341" t="n"/>
      <c r="M207" s="339" t="n"/>
      <c r="N207" s="339" t="n"/>
      <c r="O207" s="340" t="n"/>
      <c r="P207" s="341" t="n"/>
      <c r="Q207" s="339" t="n"/>
      <c r="R207" s="339" t="n"/>
      <c r="S207" s="341" t="n"/>
      <c r="T207" s="346" t="n"/>
      <c r="U207" s="341" t="n"/>
      <c r="V207" s="339" t="n"/>
      <c r="W207" s="339" t="n"/>
      <c r="X207" s="339" t="n"/>
      <c r="Y207" s="339" t="n"/>
      <c r="Z207" s="340" t="n"/>
      <c r="AA207" s="340" t="n"/>
      <c r="AB207" s="341" t="n"/>
      <c r="AC207" s="339" t="n"/>
      <c r="AD207" s="339" t="n"/>
      <c r="AE207" s="339" t="n"/>
      <c r="AF207" s="345">
        <f>SUM(T200:U206)*17/2</f>
        <v/>
      </c>
      <c r="AG207" s="340" t="n"/>
      <c r="AH207" s="340" t="n"/>
      <c r="AI207" s="341" t="n"/>
    </row>
    <row r="208" ht="20.1" customHeight="1" s="335">
      <c r="A208" s="358" t="n"/>
      <c r="C208" s="339" t="n">
        <v>3</v>
      </c>
      <c r="D208" s="340" t="n"/>
      <c r="E208" s="341" t="n"/>
      <c r="F208" s="344" t="inlineStr">
        <is>
          <t>IVAR LIMBERT FLORES AYAVIRI</t>
        </is>
      </c>
      <c r="G208" s="344" t="inlineStr">
        <is>
          <t>CEDULAS DE IDENTIDAD</t>
        </is>
      </c>
      <c r="H208" s="341" t="n"/>
      <c r="I208" s="339" t="inlineStr">
        <is>
          <t>H5-P1</t>
        </is>
      </c>
      <c r="J208" s="339" t="n">
        <v>297641</v>
      </c>
      <c r="K208" s="340" t="n"/>
      <c r="L208" s="341" t="n"/>
      <c r="M208" s="339" t="n">
        <v>297662</v>
      </c>
      <c r="N208" s="339" t="n">
        <v>22</v>
      </c>
      <c r="O208" s="340" t="n"/>
      <c r="P208" s="341" t="n"/>
      <c r="Q208" s="339" t="n">
        <v>297641</v>
      </c>
      <c r="R208" s="339" t="n">
        <v>297662</v>
      </c>
      <c r="S208" s="341" t="n"/>
      <c r="T208" s="346" t="n">
        <v>22</v>
      </c>
      <c r="U208" s="341" t="n"/>
      <c r="V208" s="339" t="n"/>
      <c r="W208" s="339" t="n"/>
      <c r="X208" s="339" t="n"/>
      <c r="Y208" s="339" t="n"/>
      <c r="Z208" s="340" t="n"/>
      <c r="AA208" s="340" t="n"/>
      <c r="AB208" s="341" t="n"/>
      <c r="AC208" s="339" t="n"/>
      <c r="AD208" s="339" t="n"/>
      <c r="AE208" s="339" t="n"/>
      <c r="AF208" s="339" t="n">
        <v>22</v>
      </c>
      <c r="AG208" s="340" t="n"/>
      <c r="AH208" s="340" t="n"/>
      <c r="AI208" s="341" t="n"/>
    </row>
    <row r="209" ht="20.1" customHeight="1" s="335">
      <c r="A209" s="358" t="n"/>
      <c r="C209" s="339" t="n">
        <v>3</v>
      </c>
      <c r="D209" s="340" t="n"/>
      <c r="E209" s="341" t="n"/>
      <c r="F209" s="344" t="inlineStr">
        <is>
          <t>IVAR LIMBERT FLORES AYAVIRI</t>
        </is>
      </c>
      <c r="G209" s="344" t="inlineStr">
        <is>
          <t>CEDULAS DE IDENTIDAD</t>
        </is>
      </c>
      <c r="H209" s="341" t="n"/>
      <c r="I209" s="339" t="inlineStr">
        <is>
          <t>H5-P1</t>
        </is>
      </c>
      <c r="J209" s="339" t="n">
        <v>297663</v>
      </c>
      <c r="K209" s="340" t="n"/>
      <c r="L209" s="341" t="n"/>
      <c r="M209" s="339" t="n">
        <v>297663</v>
      </c>
      <c r="N209" s="339" t="n">
        <v>1</v>
      </c>
      <c r="O209" s="340" t="n"/>
      <c r="P209" s="341" t="n"/>
      <c r="Q209" s="339" t="n"/>
      <c r="R209" s="339" t="n"/>
      <c r="S209" s="341" t="n"/>
      <c r="T209" s="346" t="n"/>
      <c r="U209" s="341" t="n"/>
      <c r="V209" s="339" t="n">
        <v>297663</v>
      </c>
      <c r="W209" s="339" t="n">
        <v>297663</v>
      </c>
      <c r="X209" s="339" t="n">
        <v>1</v>
      </c>
      <c r="Y209" s="339" t="inlineStr">
        <is>
          <t>ERROR DE IMPRESIÓN</t>
        </is>
      </c>
      <c r="Z209" s="340" t="n"/>
      <c r="AA209" s="340" t="n"/>
      <c r="AB209" s="341" t="n"/>
      <c r="AC209" s="339" t="n"/>
      <c r="AD209" s="339" t="n"/>
      <c r="AE209" s="339" t="n"/>
      <c r="AF209" s="339" t="n">
        <v>1</v>
      </c>
      <c r="AG209" s="340" t="n"/>
      <c r="AH209" s="340" t="n"/>
      <c r="AI209" s="341" t="n"/>
    </row>
    <row r="210" ht="20.1" customHeight="1" s="335">
      <c r="A210" s="358" t="n"/>
      <c r="C210" s="339" t="n">
        <v>3</v>
      </c>
      <c r="D210" s="340" t="n"/>
      <c r="E210" s="341" t="n"/>
      <c r="F210" s="344" t="inlineStr">
        <is>
          <t>IVAR LIMBERT FLORES AYAVIRI</t>
        </is>
      </c>
      <c r="G210" s="344" t="inlineStr">
        <is>
          <t>CEDULAS DE IDENTIDAD</t>
        </is>
      </c>
      <c r="H210" s="341" t="n"/>
      <c r="I210" s="339" t="inlineStr">
        <is>
          <t>H5-P1</t>
        </is>
      </c>
      <c r="J210" s="339" t="n">
        <v>297664</v>
      </c>
      <c r="K210" s="340" t="n"/>
      <c r="L210" s="341" t="n"/>
      <c r="M210" s="339" t="n">
        <v>297672</v>
      </c>
      <c r="N210" s="339" t="n">
        <v>9</v>
      </c>
      <c r="O210" s="340" t="n"/>
      <c r="P210" s="341" t="n"/>
      <c r="Q210" s="339" t="n">
        <v>297664</v>
      </c>
      <c r="R210" s="339" t="n">
        <v>297672</v>
      </c>
      <c r="S210" s="341" t="n"/>
      <c r="T210" s="346" t="n">
        <v>9</v>
      </c>
      <c r="U210" s="341" t="n"/>
      <c r="V210" s="339" t="n"/>
      <c r="W210" s="339" t="n"/>
      <c r="X210" s="339" t="n"/>
      <c r="Y210" s="339" t="n"/>
      <c r="Z210" s="340" t="n"/>
      <c r="AA210" s="340" t="n"/>
      <c r="AB210" s="341" t="n"/>
      <c r="AC210" s="339" t="n"/>
      <c r="AD210" s="339" t="n"/>
      <c r="AE210" s="339" t="n"/>
      <c r="AF210" s="339" t="n">
        <v>9</v>
      </c>
      <c r="AG210" s="340" t="n"/>
      <c r="AH210" s="340" t="n"/>
      <c r="AI210" s="341" t="n"/>
    </row>
    <row r="211" ht="20.1" customHeight="1" s="335">
      <c r="A211" s="358" t="n"/>
      <c r="C211" s="339" t="n">
        <v>3</v>
      </c>
      <c r="D211" s="340" t="n"/>
      <c r="E211" s="341" t="n"/>
      <c r="F211" s="344" t="inlineStr">
        <is>
          <t>IVAR LIMBERT FLORES AYAVIRI</t>
        </is>
      </c>
      <c r="G211" s="344" t="inlineStr">
        <is>
          <t>CEDULAS DE IDENTIDAD</t>
        </is>
      </c>
      <c r="H211" s="341" t="n"/>
      <c r="I211" s="339" t="inlineStr">
        <is>
          <t>H5-P1</t>
        </is>
      </c>
      <c r="J211" s="339" t="n">
        <v>297721</v>
      </c>
      <c r="K211" s="340" t="n"/>
      <c r="L211" s="341" t="n"/>
      <c r="M211" s="339" t="n">
        <v>297738</v>
      </c>
      <c r="N211" s="339" t="n">
        <v>18</v>
      </c>
      <c r="O211" s="340" t="n"/>
      <c r="P211" s="341" t="n"/>
      <c r="Q211" s="339" t="n">
        <v>297721</v>
      </c>
      <c r="R211" s="339" t="n">
        <v>297738</v>
      </c>
      <c r="S211" s="341" t="n"/>
      <c r="T211" s="346" t="n">
        <v>18</v>
      </c>
      <c r="U211" s="341" t="n"/>
      <c r="V211" s="339" t="n"/>
      <c r="W211" s="339" t="n"/>
      <c r="X211" s="339" t="n"/>
      <c r="Y211" s="339" t="n"/>
      <c r="Z211" s="340" t="n"/>
      <c r="AA211" s="340" t="n"/>
      <c r="AB211" s="341" t="n"/>
      <c r="AC211" s="339" t="n"/>
      <c r="AD211" s="339" t="n"/>
      <c r="AE211" s="339" t="n"/>
      <c r="AF211" s="339" t="n">
        <v>18</v>
      </c>
      <c r="AG211" s="340" t="n"/>
      <c r="AH211" s="340" t="n"/>
      <c r="AI211" s="341" t="n"/>
    </row>
    <row r="212" ht="20.1" customHeight="1" s="335">
      <c r="A212" s="358" t="n"/>
      <c r="C212" s="339" t="n">
        <v>3</v>
      </c>
      <c r="D212" s="340" t="n"/>
      <c r="E212" s="341" t="n"/>
      <c r="F212" s="344" t="inlineStr">
        <is>
          <t>IVAR LIMBERT FLORES AYAVIRI</t>
        </is>
      </c>
      <c r="G212" s="344" t="inlineStr">
        <is>
          <t>CEDULAS DE IDENTIDAD</t>
        </is>
      </c>
      <c r="H212" s="341" t="n"/>
      <c r="I212" s="339" t="inlineStr">
        <is>
          <t>H5-P1</t>
        </is>
      </c>
      <c r="J212" s="339" t="n">
        <v>297739</v>
      </c>
      <c r="K212" s="340" t="n"/>
      <c r="L212" s="341" t="n"/>
      <c r="M212" s="339" t="n">
        <v>297760</v>
      </c>
      <c r="N212" s="339" t="n">
        <v>22</v>
      </c>
      <c r="O212" s="340" t="n"/>
      <c r="P212" s="341" t="n"/>
      <c r="Q212" s="339" t="n"/>
      <c r="R212" s="339" t="n"/>
      <c r="S212" s="341" t="n"/>
      <c r="T212" s="346" t="n"/>
      <c r="U212" s="341" t="n"/>
      <c r="V212" s="339" t="n"/>
      <c r="W212" s="339" t="n"/>
      <c r="X212" s="339" t="n"/>
      <c r="Y212" s="339" t="n"/>
      <c r="Z212" s="340" t="n"/>
      <c r="AA212" s="340" t="n"/>
      <c r="AB212" s="341" t="n"/>
      <c r="AC212" s="339" t="n">
        <v>297739</v>
      </c>
      <c r="AD212" s="339" t="n">
        <v>297760</v>
      </c>
      <c r="AE212" s="339" t="n">
        <v>22</v>
      </c>
      <c r="AF212" s="339" t="n">
        <v>22</v>
      </c>
      <c r="AG212" s="340" t="n"/>
      <c r="AH212" s="340" t="n"/>
      <c r="AI212" s="341" t="n"/>
    </row>
    <row r="213" ht="20.1" customHeight="1" s="335">
      <c r="A213" s="358" t="n"/>
      <c r="C213" s="339" t="n">
        <v>3</v>
      </c>
      <c r="D213" s="340" t="n"/>
      <c r="E213" s="341" t="n"/>
      <c r="F213" s="344" t="inlineStr">
        <is>
          <t>IVAR LIMBERT FLORES AYAVIRI</t>
        </is>
      </c>
      <c r="G213" s="344" t="inlineStr">
        <is>
          <t>LAMINAS PLASTICAS TIPO FUNDA -POUCHE</t>
        </is>
      </c>
      <c r="H213" s="341" t="n"/>
      <c r="I213" s="339" t="inlineStr">
        <is>
          <t>08-L3</t>
        </is>
      </c>
      <c r="J213" s="339" t="n">
        <v>2342197</v>
      </c>
      <c r="K213" s="340" t="n"/>
      <c r="L213" s="341" t="n"/>
      <c r="M213" s="339" t="n">
        <v>2342228</v>
      </c>
      <c r="N213" s="339" t="n">
        <v>32</v>
      </c>
      <c r="O213" s="340" t="n"/>
      <c r="P213" s="341" t="n"/>
      <c r="Q213" s="339" t="n">
        <v>2342197</v>
      </c>
      <c r="R213" s="339" t="n">
        <v>2342228</v>
      </c>
      <c r="S213" s="341" t="n"/>
      <c r="T213" s="346" t="n">
        <v>32</v>
      </c>
      <c r="U213" s="341" t="n"/>
      <c r="V213" s="339" t="n"/>
      <c r="W213" s="339" t="n"/>
      <c r="X213" s="339" t="n"/>
      <c r="Y213" s="339" t="n"/>
      <c r="Z213" s="340" t="n"/>
      <c r="AA213" s="340" t="n"/>
      <c r="AB213" s="341" t="n"/>
      <c r="AC213" s="339" t="n"/>
      <c r="AD213" s="339" t="n"/>
      <c r="AE213" s="339" t="n"/>
      <c r="AF213" s="339" t="n">
        <v>32</v>
      </c>
      <c r="AG213" s="340" t="n"/>
      <c r="AH213" s="340" t="n"/>
      <c r="AI213" s="341" t="n"/>
    </row>
    <row r="214" ht="20.1" customHeight="1" s="335">
      <c r="A214" s="358" t="n"/>
      <c r="C214" s="339" t="n">
        <v>3</v>
      </c>
      <c r="D214" s="340" t="n"/>
      <c r="E214" s="341" t="n"/>
      <c r="F214" s="344" t="inlineStr">
        <is>
          <t>IVAR LIMBERT FLORES AYAVIRI</t>
        </is>
      </c>
      <c r="G214" s="344" t="inlineStr">
        <is>
          <t>LAMINAS PLASTICAS TIPO FUNDA -POUCHE</t>
        </is>
      </c>
      <c r="H214" s="341" t="n"/>
      <c r="I214" s="339" t="inlineStr">
        <is>
          <t>08-L3</t>
        </is>
      </c>
      <c r="J214" s="339" t="n">
        <v>2342277</v>
      </c>
      <c r="K214" s="340" t="n"/>
      <c r="L214" s="341" t="n"/>
      <c r="M214" s="339" t="n">
        <v>2342293</v>
      </c>
      <c r="N214" s="339" t="n">
        <v>17</v>
      </c>
      <c r="O214" s="340" t="n"/>
      <c r="P214" s="341" t="n"/>
      <c r="Q214" s="339" t="n">
        <v>2342277</v>
      </c>
      <c r="R214" s="339" t="n">
        <v>2342293</v>
      </c>
      <c r="S214" s="341" t="n"/>
      <c r="T214" s="346" t="n">
        <v>17</v>
      </c>
      <c r="U214" s="341" t="n"/>
      <c r="V214" s="339" t="n"/>
      <c r="W214" s="339" t="n"/>
      <c r="X214" s="339" t="n"/>
      <c r="Y214" s="339" t="n"/>
      <c r="Z214" s="340" t="n"/>
      <c r="AA214" s="340" t="n"/>
      <c r="AB214" s="341" t="n"/>
      <c r="AC214" s="339" t="n"/>
      <c r="AD214" s="339" t="n"/>
      <c r="AE214" s="339" t="n"/>
      <c r="AF214" s="339" t="n">
        <v>17</v>
      </c>
      <c r="AG214" s="340" t="n"/>
      <c r="AH214" s="340" t="n"/>
      <c r="AI214" s="341" t="n"/>
    </row>
    <row r="215" ht="20.1" customHeight="1" s="335">
      <c r="A215" s="358" t="n"/>
      <c r="C215" s="339" t="n">
        <v>3</v>
      </c>
      <c r="D215" s="340" t="n"/>
      <c r="E215" s="341" t="n"/>
      <c r="F215" s="344" t="inlineStr">
        <is>
          <t>IVAR LIMBERT FLORES AYAVIRI</t>
        </is>
      </c>
      <c r="G215" s="344" t="inlineStr">
        <is>
          <t>LAMINAS PLASTICAS TIPO FUNDA -POUCHE</t>
        </is>
      </c>
      <c r="H215" s="341" t="n"/>
      <c r="I215" s="339" t="inlineStr">
        <is>
          <t>08-L3</t>
        </is>
      </c>
      <c r="J215" s="339" t="n">
        <v>2342294</v>
      </c>
      <c r="K215" s="340" t="n"/>
      <c r="L215" s="341" t="n"/>
      <c r="M215" s="339" t="n">
        <v>2342316</v>
      </c>
      <c r="N215" s="339" t="n">
        <v>23</v>
      </c>
      <c r="O215" s="340" t="n"/>
      <c r="P215" s="341" t="n"/>
      <c r="Q215" s="339" t="n"/>
      <c r="R215" s="339" t="n"/>
      <c r="S215" s="341" t="n"/>
      <c r="T215" s="346" t="n"/>
      <c r="U215" s="341" t="n"/>
      <c r="V215" s="339" t="n"/>
      <c r="W215" s="339" t="n"/>
      <c r="X215" s="339" t="n"/>
      <c r="Y215" s="339" t="n"/>
      <c r="Z215" s="340" t="n"/>
      <c r="AA215" s="340" t="n"/>
      <c r="AB215" s="341" t="n"/>
      <c r="AC215" s="339" t="n">
        <v>2342294</v>
      </c>
      <c r="AD215" s="339" t="n">
        <v>2342316</v>
      </c>
      <c r="AE215" s="339" t="n">
        <v>23</v>
      </c>
      <c r="AF215" s="339" t="n">
        <v>23</v>
      </c>
      <c r="AG215" s="340" t="n"/>
      <c r="AH215" s="340" t="n"/>
      <c r="AI215" s="341" t="n"/>
    </row>
    <row r="216" ht="20.1" customHeight="1" s="335">
      <c r="A216" s="358" t="n"/>
      <c r="C216" s="339" t="n"/>
      <c r="D216" s="340" t="n"/>
      <c r="E216" s="341" t="n"/>
      <c r="F216" s="344" t="n"/>
      <c r="G216" s="344" t="n"/>
      <c r="H216" s="341" t="n"/>
      <c r="I216" s="339" t="n"/>
      <c r="J216" s="339" t="n"/>
      <c r="K216" s="340" t="n"/>
      <c r="L216" s="341" t="n"/>
      <c r="M216" s="339" t="n"/>
      <c r="N216" s="339" t="n"/>
      <c r="O216" s="340" t="n"/>
      <c r="P216" s="341" t="n"/>
      <c r="Q216" s="339" t="n"/>
      <c r="R216" s="339" t="n"/>
      <c r="S216" s="341" t="n"/>
      <c r="T216" s="346" t="n"/>
      <c r="U216" s="341" t="n"/>
      <c r="V216" s="339" t="n"/>
      <c r="W216" s="339" t="n"/>
      <c r="X216" s="339" t="n"/>
      <c r="Y216" s="339" t="n"/>
      <c r="Z216" s="340" t="n"/>
      <c r="AA216" s="340" t="n"/>
      <c r="AB216" s="341" t="n"/>
      <c r="AC216" s="339" t="n"/>
      <c r="AD216" s="339" t="n"/>
      <c r="AE216" s="339" t="n"/>
      <c r="AF216" s="345">
        <f>SUM(T208:U215)*17/2</f>
        <v/>
      </c>
      <c r="AG216" s="340" t="n"/>
      <c r="AH216" s="340" t="n"/>
      <c r="AI216" s="341" t="n"/>
    </row>
    <row r="217" ht="20.1" customHeight="1" s="335">
      <c r="A217" s="358" t="n"/>
      <c r="C217" s="339" t="n">
        <v>5</v>
      </c>
      <c r="D217" s="340" t="n"/>
      <c r="E217" s="341" t="n"/>
      <c r="F217" s="344" t="inlineStr">
        <is>
          <t>MIGUEL ANGEL GARCIA ORTEGA</t>
        </is>
      </c>
      <c r="G217" s="344" t="inlineStr">
        <is>
          <t>CEDULAS DE IDENTIDAD</t>
        </is>
      </c>
      <c r="H217" s="341" t="n"/>
      <c r="I217" s="339" t="inlineStr">
        <is>
          <t>H5-P1</t>
        </is>
      </c>
      <c r="J217" s="339" t="n">
        <v>297563</v>
      </c>
      <c r="K217" s="340" t="n"/>
      <c r="L217" s="341" t="n"/>
      <c r="M217" s="339" t="n">
        <v>297591</v>
      </c>
      <c r="N217" s="339" t="n">
        <v>29</v>
      </c>
      <c r="O217" s="340" t="n"/>
      <c r="P217" s="341" t="n"/>
      <c r="Q217" s="339" t="n">
        <v>297563</v>
      </c>
      <c r="R217" s="339" t="n">
        <v>297591</v>
      </c>
      <c r="S217" s="341" t="n"/>
      <c r="T217" s="346" t="n">
        <v>29</v>
      </c>
      <c r="U217" s="341" t="n"/>
      <c r="V217" s="339" t="n"/>
      <c r="W217" s="339" t="n"/>
      <c r="X217" s="339" t="n"/>
      <c r="Y217" s="339" t="n"/>
      <c r="Z217" s="340" t="n"/>
      <c r="AA217" s="340" t="n"/>
      <c r="AB217" s="341" t="n"/>
      <c r="AC217" s="339" t="n"/>
      <c r="AD217" s="339" t="n"/>
      <c r="AE217" s="339" t="n"/>
      <c r="AF217" s="339" t="n">
        <v>29</v>
      </c>
      <c r="AG217" s="340" t="n"/>
      <c r="AH217" s="340" t="n"/>
      <c r="AI217" s="341" t="n"/>
    </row>
    <row r="218" ht="20.1" customHeight="1" s="335">
      <c r="A218" s="358" t="n"/>
      <c r="C218" s="339" t="n">
        <v>5</v>
      </c>
      <c r="D218" s="340" t="n"/>
      <c r="E218" s="341" t="n"/>
      <c r="F218" s="344" t="inlineStr">
        <is>
          <t>MIGUEL ANGEL GARCIA ORTEGA</t>
        </is>
      </c>
      <c r="G218" s="344" t="inlineStr">
        <is>
          <t>CEDULAS DE IDENTIDAD</t>
        </is>
      </c>
      <c r="H218" s="341" t="n"/>
      <c r="I218" s="339" t="inlineStr">
        <is>
          <t>H5-P1</t>
        </is>
      </c>
      <c r="J218" s="339" t="n">
        <v>297592</v>
      </c>
      <c r="K218" s="340" t="n"/>
      <c r="L218" s="341" t="n"/>
      <c r="M218" s="339" t="n">
        <v>297592</v>
      </c>
      <c r="N218" s="339" t="n">
        <v>1</v>
      </c>
      <c r="O218" s="340" t="n"/>
      <c r="P218" s="341" t="n"/>
      <c r="Q218" s="339" t="n"/>
      <c r="R218" s="339" t="n"/>
      <c r="S218" s="341" t="n"/>
      <c r="T218" s="346" t="n"/>
      <c r="U218" s="341" t="n"/>
      <c r="V218" s="339" t="n">
        <v>297592</v>
      </c>
      <c r="W218" s="339" t="n">
        <v>297592</v>
      </c>
      <c r="X218" s="339" t="n">
        <v>1</v>
      </c>
      <c r="Y218" s="339" t="inlineStr">
        <is>
          <t>ERROR DE IMPRESIÓN</t>
        </is>
      </c>
      <c r="Z218" s="340" t="n"/>
      <c r="AA218" s="340" t="n"/>
      <c r="AB218" s="341" t="n"/>
      <c r="AC218" s="339" t="n"/>
      <c r="AD218" s="339" t="n"/>
      <c r="AE218" s="339" t="n"/>
      <c r="AF218" s="339" t="n">
        <v>1</v>
      </c>
      <c r="AG218" s="340" t="n"/>
      <c r="AH218" s="340" t="n"/>
      <c r="AI218" s="341" t="n"/>
    </row>
    <row r="219" ht="20.1" customHeight="1" s="335">
      <c r="A219" s="358" t="n"/>
      <c r="C219" s="339" t="n">
        <v>5</v>
      </c>
      <c r="D219" s="340" t="n"/>
      <c r="E219" s="341" t="n"/>
      <c r="F219" s="344" t="inlineStr">
        <is>
          <t>MIGUEL ANGEL GARCIA ORTEGA</t>
        </is>
      </c>
      <c r="G219" s="344" t="inlineStr">
        <is>
          <t>CEDULAS DE IDENTIDAD</t>
        </is>
      </c>
      <c r="H219" s="341" t="n"/>
      <c r="I219" s="339" t="inlineStr">
        <is>
          <t>H5-P1</t>
        </is>
      </c>
      <c r="J219" s="339" t="n">
        <v>297841</v>
      </c>
      <c r="K219" s="340" t="n"/>
      <c r="L219" s="341" t="n"/>
      <c r="M219" s="339" t="n">
        <v>297859</v>
      </c>
      <c r="N219" s="339" t="n">
        <v>19</v>
      </c>
      <c r="O219" s="340" t="n"/>
      <c r="P219" s="341" t="n"/>
      <c r="Q219" s="339" t="n">
        <v>297841</v>
      </c>
      <c r="R219" s="339" t="n">
        <v>297859</v>
      </c>
      <c r="S219" s="341" t="n"/>
      <c r="T219" s="346" t="n">
        <v>19</v>
      </c>
      <c r="U219" s="341" t="n"/>
      <c r="V219" s="339" t="n"/>
      <c r="W219" s="339" t="n"/>
      <c r="X219" s="339" t="n"/>
      <c r="Y219" s="339" t="n"/>
      <c r="Z219" s="340" t="n"/>
      <c r="AA219" s="340" t="n"/>
      <c r="AB219" s="341" t="n"/>
      <c r="AC219" s="339" t="n"/>
      <c r="AD219" s="339" t="n"/>
      <c r="AE219" s="339" t="n"/>
      <c r="AF219" s="339" t="n">
        <v>19</v>
      </c>
      <c r="AG219" s="340" t="n"/>
      <c r="AH219" s="340" t="n"/>
      <c r="AI219" s="341" t="n"/>
    </row>
    <row r="220" ht="20.1" customHeight="1" s="335">
      <c r="A220" s="358" t="n"/>
      <c r="C220" s="339" t="n">
        <v>5</v>
      </c>
      <c r="D220" s="340" t="n"/>
      <c r="E220" s="341" t="n"/>
      <c r="F220" s="344" t="inlineStr">
        <is>
          <t>MIGUEL ANGEL GARCIA ORTEGA</t>
        </is>
      </c>
      <c r="G220" s="344" t="inlineStr">
        <is>
          <t>CEDULAS DE IDENTIDAD</t>
        </is>
      </c>
      <c r="H220" s="341" t="n"/>
      <c r="I220" s="339" t="inlineStr">
        <is>
          <t>H5-P1</t>
        </is>
      </c>
      <c r="J220" s="339" t="n">
        <v>297860</v>
      </c>
      <c r="K220" s="340" t="n"/>
      <c r="L220" s="341" t="n"/>
      <c r="M220" s="339" t="n">
        <v>297880</v>
      </c>
      <c r="N220" s="339" t="n">
        <v>21</v>
      </c>
      <c r="O220" s="340" t="n"/>
      <c r="P220" s="341" t="n"/>
      <c r="Q220" s="339" t="n"/>
      <c r="R220" s="339" t="n"/>
      <c r="S220" s="341" t="n"/>
      <c r="T220" s="346" t="n"/>
      <c r="U220" s="341" t="n"/>
      <c r="V220" s="339" t="n"/>
      <c r="W220" s="339" t="n"/>
      <c r="X220" s="339" t="n"/>
      <c r="Y220" s="339" t="n"/>
      <c r="Z220" s="340" t="n"/>
      <c r="AA220" s="340" t="n"/>
      <c r="AB220" s="341" t="n"/>
      <c r="AC220" s="339" t="n">
        <v>297860</v>
      </c>
      <c r="AD220" s="339" t="n">
        <v>297880</v>
      </c>
      <c r="AE220" s="339" t="n">
        <v>21</v>
      </c>
      <c r="AF220" s="339" t="n">
        <v>21</v>
      </c>
      <c r="AG220" s="340" t="n"/>
      <c r="AH220" s="340" t="n"/>
      <c r="AI220" s="341" t="n"/>
    </row>
    <row r="221" ht="20.1" customHeight="1" s="335">
      <c r="A221" s="358" t="n"/>
      <c r="C221" s="339" t="n">
        <v>5</v>
      </c>
      <c r="D221" s="340" t="n"/>
      <c r="E221" s="341" t="n"/>
      <c r="F221" s="344" t="inlineStr">
        <is>
          <t>MIGUEL ANGEL GARCIA ORTEGA</t>
        </is>
      </c>
      <c r="G221" s="344" t="inlineStr">
        <is>
          <t>LAMINAS PLASTICAS TIPO FUNDA -POUCHE</t>
        </is>
      </c>
      <c r="H221" s="341" t="n"/>
      <c r="I221" s="339" t="inlineStr">
        <is>
          <t>08-L3</t>
        </is>
      </c>
      <c r="J221" s="339" t="n">
        <v>2342118</v>
      </c>
      <c r="K221" s="340" t="n"/>
      <c r="L221" s="341" t="n"/>
      <c r="M221" s="339" t="n">
        <v>2342148</v>
      </c>
      <c r="N221" s="339" t="n">
        <v>31</v>
      </c>
      <c r="O221" s="340" t="n"/>
      <c r="P221" s="341" t="n"/>
      <c r="Q221" s="339" t="n">
        <v>2342118</v>
      </c>
      <c r="R221" s="339" t="n">
        <v>2342148</v>
      </c>
      <c r="S221" s="341" t="n"/>
      <c r="T221" s="346" t="n">
        <v>31</v>
      </c>
      <c r="U221" s="341" t="n"/>
      <c r="V221" s="339" t="n"/>
      <c r="W221" s="339" t="n"/>
      <c r="X221" s="339" t="n"/>
      <c r="Y221" s="339" t="n"/>
      <c r="Z221" s="340" t="n"/>
      <c r="AA221" s="340" t="n"/>
      <c r="AB221" s="341" t="n"/>
      <c r="AC221" s="339" t="n"/>
      <c r="AD221" s="339" t="n"/>
      <c r="AE221" s="339" t="n"/>
      <c r="AF221" s="339" t="n">
        <v>31</v>
      </c>
      <c r="AG221" s="340" t="n"/>
      <c r="AH221" s="340" t="n"/>
      <c r="AI221" s="341" t="n"/>
    </row>
    <row r="222" ht="20.1" customHeight="1" s="335">
      <c r="A222" s="358" t="n"/>
      <c r="C222" s="339" t="n">
        <v>5</v>
      </c>
      <c r="D222" s="340" t="n"/>
      <c r="E222" s="341" t="n"/>
      <c r="F222" s="344" t="inlineStr">
        <is>
          <t>MIGUEL ANGEL GARCIA ORTEGA</t>
        </is>
      </c>
      <c r="G222" s="344" t="inlineStr">
        <is>
          <t>LAMINAS PLASTICAS TIPO FUNDA -POUCHE</t>
        </is>
      </c>
      <c r="H222" s="341" t="n"/>
      <c r="I222" s="339" t="inlineStr">
        <is>
          <t>08-L3</t>
        </is>
      </c>
      <c r="J222" s="339" t="n">
        <v>2342397</v>
      </c>
      <c r="K222" s="340" t="n"/>
      <c r="L222" s="341" t="n"/>
      <c r="M222" s="339" t="n">
        <v>2342413</v>
      </c>
      <c r="N222" s="339" t="n">
        <v>17</v>
      </c>
      <c r="O222" s="340" t="n"/>
      <c r="P222" s="341" t="n"/>
      <c r="Q222" s="339" t="n">
        <v>2342397</v>
      </c>
      <c r="R222" s="339" t="n">
        <v>2342413</v>
      </c>
      <c r="S222" s="341" t="n"/>
      <c r="T222" s="346" t="n">
        <v>17</v>
      </c>
      <c r="U222" s="341" t="n"/>
      <c r="V222" s="339" t="n"/>
      <c r="W222" s="339" t="n"/>
      <c r="X222" s="339" t="n"/>
      <c r="Y222" s="339" t="n"/>
      <c r="Z222" s="340" t="n"/>
      <c r="AA222" s="340" t="n"/>
      <c r="AB222" s="341" t="n"/>
      <c r="AC222" s="339" t="n"/>
      <c r="AD222" s="339" t="n"/>
      <c r="AE222" s="339" t="n"/>
      <c r="AF222" s="339" t="n">
        <v>17</v>
      </c>
      <c r="AG222" s="340" t="n"/>
      <c r="AH222" s="340" t="n"/>
      <c r="AI222" s="341" t="n"/>
    </row>
    <row r="223" ht="20.1" customHeight="1" s="335">
      <c r="A223" s="358" t="n"/>
      <c r="C223" s="339" t="n">
        <v>5</v>
      </c>
      <c r="D223" s="340" t="n"/>
      <c r="E223" s="341" t="n"/>
      <c r="F223" s="344" t="inlineStr">
        <is>
          <t>MIGUEL ANGEL GARCIA ORTEGA</t>
        </is>
      </c>
      <c r="G223" s="344" t="inlineStr">
        <is>
          <t>LAMINAS PLASTICAS TIPO FUNDA -POUCHE</t>
        </is>
      </c>
      <c r="H223" s="341" t="n"/>
      <c r="I223" s="339" t="inlineStr">
        <is>
          <t>08-L3</t>
        </is>
      </c>
      <c r="J223" s="339" t="n">
        <v>2342414</v>
      </c>
      <c r="K223" s="340" t="n"/>
      <c r="L223" s="341" t="n"/>
      <c r="M223" s="339" t="n">
        <v>2342435</v>
      </c>
      <c r="N223" s="339" t="n">
        <v>22</v>
      </c>
      <c r="O223" s="340" t="n"/>
      <c r="P223" s="341" t="n"/>
      <c r="Q223" s="339" t="n"/>
      <c r="R223" s="339" t="n"/>
      <c r="S223" s="341" t="n"/>
      <c r="T223" s="346" t="n"/>
      <c r="U223" s="341" t="n"/>
      <c r="V223" s="339" t="n"/>
      <c r="W223" s="339" t="n"/>
      <c r="X223" s="339" t="n"/>
      <c r="Y223" s="339" t="n"/>
      <c r="Z223" s="340" t="n"/>
      <c r="AA223" s="340" t="n"/>
      <c r="AB223" s="341" t="n"/>
      <c r="AC223" s="339" t="n">
        <v>2342414</v>
      </c>
      <c r="AD223" s="339" t="n">
        <v>2342435</v>
      </c>
      <c r="AE223" s="339" t="n">
        <v>22</v>
      </c>
      <c r="AF223" s="339" t="n">
        <v>22</v>
      </c>
      <c r="AG223" s="340" t="n"/>
      <c r="AH223" s="340" t="n"/>
      <c r="AI223" s="341" t="n"/>
    </row>
    <row r="224" ht="20.1" customHeight="1" s="335">
      <c r="A224" s="358" t="n"/>
      <c r="C224" s="339" t="n"/>
      <c r="D224" s="340" t="n"/>
      <c r="E224" s="341" t="n"/>
      <c r="F224" s="344" t="n"/>
      <c r="G224" s="344" t="n"/>
      <c r="H224" s="341" t="n"/>
      <c r="I224" s="339" t="n"/>
      <c r="J224" s="339" t="n"/>
      <c r="K224" s="340" t="n"/>
      <c r="L224" s="341" t="n"/>
      <c r="M224" s="339" t="n"/>
      <c r="N224" s="339" t="n"/>
      <c r="O224" s="340" t="n"/>
      <c r="P224" s="341" t="n"/>
      <c r="Q224" s="339" t="n"/>
      <c r="R224" s="339" t="n"/>
      <c r="S224" s="341" t="n"/>
      <c r="T224" s="346" t="n"/>
      <c r="U224" s="341" t="n"/>
      <c r="V224" s="339" t="n"/>
      <c r="W224" s="339" t="n"/>
      <c r="X224" s="339" t="n"/>
      <c r="Y224" s="339" t="n"/>
      <c r="Z224" s="340" t="n"/>
      <c r="AA224" s="340" t="n"/>
      <c r="AB224" s="341" t="n"/>
      <c r="AC224" s="339" t="n"/>
      <c r="AD224" s="339" t="n"/>
      <c r="AE224" s="339" t="n"/>
      <c r="AF224" s="345">
        <f>SUM(T217:U223)*17/2</f>
        <v/>
      </c>
      <c r="AG224" s="340" t="n"/>
      <c r="AH224" s="340" t="n"/>
      <c r="AI224" s="341" t="n"/>
    </row>
    <row r="225" ht="20.1" customHeight="1" s="335">
      <c r="A225" s="358" t="n"/>
      <c r="C225" s="339" t="n">
        <v>4</v>
      </c>
      <c r="D225" s="340" t="n"/>
      <c r="E225" s="341" t="n"/>
      <c r="F225" s="344" t="inlineStr">
        <is>
          <t>VERONICA MEDRANO ARIAS</t>
        </is>
      </c>
      <c r="G225" s="344" t="inlineStr">
        <is>
          <t>CEDULAS DE IDENTIDAD</t>
        </is>
      </c>
      <c r="H225" s="341" t="n"/>
      <c r="I225" s="339" t="inlineStr">
        <is>
          <t>H5-P1</t>
        </is>
      </c>
      <c r="J225" s="339" t="n">
        <v>297463</v>
      </c>
      <c r="K225" s="340" t="n"/>
      <c r="L225" s="341" t="n"/>
      <c r="M225" s="339" t="n">
        <v>297463</v>
      </c>
      <c r="N225" s="339" t="n">
        <v>1</v>
      </c>
      <c r="O225" s="340" t="n"/>
      <c r="P225" s="341" t="n"/>
      <c r="Q225" s="339" t="n"/>
      <c r="R225" s="339" t="n"/>
      <c r="S225" s="341" t="n"/>
      <c r="T225" s="346" t="n"/>
      <c r="U225" s="341" t="n"/>
      <c r="V225" s="339" t="n">
        <v>297463</v>
      </c>
      <c r="W225" s="339" t="n">
        <v>297463</v>
      </c>
      <c r="X225" s="339" t="n">
        <v>1</v>
      </c>
      <c r="Y225" s="339" t="inlineStr">
        <is>
          <t>ERROR DE IMPRESIÓN</t>
        </is>
      </c>
      <c r="Z225" s="340" t="n"/>
      <c r="AA225" s="340" t="n"/>
      <c r="AB225" s="341" t="n"/>
      <c r="AC225" s="339" t="n"/>
      <c r="AD225" s="339" t="n"/>
      <c r="AE225" s="339" t="n"/>
      <c r="AF225" s="339" t="n">
        <v>1</v>
      </c>
      <c r="AG225" s="340" t="n"/>
      <c r="AH225" s="340" t="n"/>
      <c r="AI225" s="341" t="n"/>
    </row>
    <row r="226" ht="20.1" customHeight="1" s="335">
      <c r="A226" s="358" t="n"/>
      <c r="C226" s="339" t="n">
        <v>4</v>
      </c>
      <c r="D226" s="340" t="n"/>
      <c r="E226" s="341" t="n"/>
      <c r="F226" s="344" t="inlineStr">
        <is>
          <t>VERONICA MEDRANO ARIAS</t>
        </is>
      </c>
      <c r="G226" s="344" t="inlineStr">
        <is>
          <t>CEDULAS DE IDENTIDAD</t>
        </is>
      </c>
      <c r="H226" s="341" t="n"/>
      <c r="I226" s="339" t="inlineStr">
        <is>
          <t>H5-P1</t>
        </is>
      </c>
      <c r="J226" s="339" t="n">
        <v>297464</v>
      </c>
      <c r="K226" s="340" t="n"/>
      <c r="L226" s="341" t="n"/>
      <c r="M226" s="339" t="n">
        <v>297464</v>
      </c>
      <c r="N226" s="339" t="n">
        <v>1</v>
      </c>
      <c r="O226" s="340" t="n"/>
      <c r="P226" s="341" t="n"/>
      <c r="Q226" s="339" t="n">
        <v>297464</v>
      </c>
      <c r="R226" s="339" t="n">
        <v>297464</v>
      </c>
      <c r="S226" s="341" t="n"/>
      <c r="T226" s="346" t="n">
        <v>1</v>
      </c>
      <c r="U226" s="341" t="n"/>
      <c r="V226" s="339" t="n"/>
      <c r="W226" s="339" t="n"/>
      <c r="X226" s="339" t="n"/>
      <c r="Y226" s="339" t="n"/>
      <c r="Z226" s="340" t="n"/>
      <c r="AA226" s="340" t="n"/>
      <c r="AB226" s="341" t="n"/>
      <c r="AC226" s="339" t="n"/>
      <c r="AD226" s="339" t="n"/>
      <c r="AE226" s="339" t="n"/>
      <c r="AF226" s="339" t="n">
        <v>1</v>
      </c>
      <c r="AG226" s="340" t="n"/>
      <c r="AH226" s="340" t="n"/>
      <c r="AI226" s="341" t="n"/>
    </row>
    <row r="227" ht="20.1" customHeight="1" s="335">
      <c r="A227" s="358" t="n"/>
      <c r="C227" s="339" t="n">
        <v>4</v>
      </c>
      <c r="D227" s="340" t="n"/>
      <c r="E227" s="341" t="n"/>
      <c r="F227" s="344" t="inlineStr">
        <is>
          <t>VERONICA MEDRANO ARIAS</t>
        </is>
      </c>
      <c r="G227" s="344" t="inlineStr">
        <is>
          <t>CEDULAS DE IDENTIDAD</t>
        </is>
      </c>
      <c r="H227" s="341" t="n"/>
      <c r="I227" s="339" t="inlineStr">
        <is>
          <t>H5-P1</t>
        </is>
      </c>
      <c r="J227" s="339" t="n">
        <v>297761</v>
      </c>
      <c r="K227" s="340" t="n"/>
      <c r="L227" s="341" t="n"/>
      <c r="M227" s="339" t="n">
        <v>297815</v>
      </c>
      <c r="N227" s="339" t="n">
        <v>55</v>
      </c>
      <c r="O227" s="340" t="n"/>
      <c r="P227" s="341" t="n"/>
      <c r="Q227" s="339" t="n">
        <v>297761</v>
      </c>
      <c r="R227" s="339" t="n">
        <v>297815</v>
      </c>
      <c r="S227" s="341" t="n"/>
      <c r="T227" s="346" t="n">
        <v>55</v>
      </c>
      <c r="U227" s="341" t="n"/>
      <c r="V227" s="339" t="n"/>
      <c r="W227" s="339" t="n"/>
      <c r="X227" s="339" t="n"/>
      <c r="Y227" s="339" t="n"/>
      <c r="Z227" s="340" t="n"/>
      <c r="AA227" s="340" t="n"/>
      <c r="AB227" s="341" t="n"/>
      <c r="AC227" s="339" t="n"/>
      <c r="AD227" s="339" t="n"/>
      <c r="AE227" s="339" t="n"/>
      <c r="AF227" s="339" t="n">
        <v>55</v>
      </c>
      <c r="AG227" s="340" t="n"/>
      <c r="AH227" s="340" t="n"/>
      <c r="AI227" s="341" t="n"/>
    </row>
    <row r="228" ht="20.1" customHeight="1" s="335">
      <c r="A228" s="358" t="n"/>
      <c r="C228" s="339" t="n">
        <v>4</v>
      </c>
      <c r="D228" s="340" t="n"/>
      <c r="E228" s="341" t="n"/>
      <c r="F228" s="344" t="inlineStr">
        <is>
          <t>VERONICA MEDRANO ARIAS</t>
        </is>
      </c>
      <c r="G228" s="344" t="inlineStr">
        <is>
          <t>CEDULAS DE IDENTIDAD</t>
        </is>
      </c>
      <c r="H228" s="341" t="n"/>
      <c r="I228" s="339" t="inlineStr">
        <is>
          <t>H5-P1</t>
        </is>
      </c>
      <c r="J228" s="339" t="n">
        <v>297816</v>
      </c>
      <c r="K228" s="340" t="n"/>
      <c r="L228" s="341" t="n"/>
      <c r="M228" s="339" t="n">
        <v>297840</v>
      </c>
      <c r="N228" s="339" t="n">
        <v>25</v>
      </c>
      <c r="O228" s="340" t="n"/>
      <c r="P228" s="341" t="n"/>
      <c r="Q228" s="339" t="n"/>
      <c r="R228" s="339" t="n"/>
      <c r="S228" s="341" t="n"/>
      <c r="T228" s="346" t="n"/>
      <c r="U228" s="341" t="n"/>
      <c r="V228" s="339" t="n"/>
      <c r="W228" s="339" t="n"/>
      <c r="X228" s="339" t="n"/>
      <c r="Y228" s="339" t="n"/>
      <c r="Z228" s="340" t="n"/>
      <c r="AA228" s="340" t="n"/>
      <c r="AB228" s="341" t="n"/>
      <c r="AC228" s="339" t="n">
        <v>297816</v>
      </c>
      <c r="AD228" s="339" t="n">
        <v>297840</v>
      </c>
      <c r="AE228" s="339" t="n">
        <v>25</v>
      </c>
      <c r="AF228" s="339" t="n">
        <v>25</v>
      </c>
      <c r="AG228" s="340" t="n"/>
      <c r="AH228" s="340" t="n"/>
      <c r="AI228" s="341" t="n"/>
    </row>
    <row r="229" ht="20.1" customHeight="1" s="335">
      <c r="A229" s="358" t="n"/>
      <c r="C229" s="339" t="n">
        <v>4</v>
      </c>
      <c r="D229" s="340" t="n"/>
      <c r="E229" s="341" t="n"/>
      <c r="F229" s="344" t="inlineStr">
        <is>
          <t>VERONICA MEDRANO ARIAS</t>
        </is>
      </c>
      <c r="G229" s="344" t="inlineStr">
        <is>
          <t>LAMINAS PLASTICAS TIPO FUNDA -POUCHE</t>
        </is>
      </c>
      <c r="H229" s="341" t="n"/>
      <c r="I229" s="339" t="inlineStr">
        <is>
          <t>08-L3</t>
        </is>
      </c>
      <c r="J229" s="339" t="n">
        <v>2342019</v>
      </c>
      <c r="K229" s="340" t="n"/>
      <c r="L229" s="341" t="n"/>
      <c r="M229" s="339" t="n">
        <v>2342020</v>
      </c>
      <c r="N229" s="339" t="n">
        <v>2</v>
      </c>
      <c r="O229" s="340" t="n"/>
      <c r="P229" s="341" t="n"/>
      <c r="Q229" s="339" t="n">
        <v>2342019</v>
      </c>
      <c r="R229" s="339" t="n">
        <v>2342020</v>
      </c>
      <c r="S229" s="341" t="n"/>
      <c r="T229" s="346" t="n">
        <v>2</v>
      </c>
      <c r="U229" s="341" t="n"/>
      <c r="V229" s="339" t="n"/>
      <c r="W229" s="339" t="n"/>
      <c r="X229" s="339" t="n"/>
      <c r="Y229" s="339" t="n"/>
      <c r="Z229" s="340" t="n"/>
      <c r="AA229" s="340" t="n"/>
      <c r="AB229" s="341" t="n"/>
      <c r="AC229" s="339" t="n"/>
      <c r="AD229" s="339" t="n"/>
      <c r="AE229" s="339" t="n"/>
      <c r="AF229" s="339" t="n">
        <v>2</v>
      </c>
      <c r="AG229" s="340" t="n"/>
      <c r="AH229" s="340" t="n"/>
      <c r="AI229" s="341" t="n"/>
    </row>
    <row r="230" ht="20.1" customHeight="1" s="335">
      <c r="A230" s="358" t="n"/>
      <c r="C230" s="339" t="n">
        <v>4</v>
      </c>
      <c r="D230" s="340" t="n"/>
      <c r="E230" s="341" t="n"/>
      <c r="F230" s="344" t="inlineStr">
        <is>
          <t>VERONICA MEDRANO ARIAS</t>
        </is>
      </c>
      <c r="G230" s="344" t="inlineStr">
        <is>
          <t>LAMINAS PLASTICAS TIPO FUNDA -POUCHE</t>
        </is>
      </c>
      <c r="H230" s="341" t="n"/>
      <c r="I230" s="339" t="inlineStr">
        <is>
          <t>08-L3</t>
        </is>
      </c>
      <c r="J230" s="339" t="n">
        <v>2342317</v>
      </c>
      <c r="K230" s="340" t="n"/>
      <c r="L230" s="341" t="n"/>
      <c r="M230" s="339" t="n">
        <v>2342370</v>
      </c>
      <c r="N230" s="339" t="n">
        <v>54</v>
      </c>
      <c r="O230" s="340" t="n"/>
      <c r="P230" s="341" t="n"/>
      <c r="Q230" s="339" t="n">
        <v>2342317</v>
      </c>
      <c r="R230" s="339" t="n">
        <v>2342370</v>
      </c>
      <c r="S230" s="341" t="n"/>
      <c r="T230" s="346" t="n">
        <v>54</v>
      </c>
      <c r="U230" s="341" t="n"/>
      <c r="V230" s="339" t="n"/>
      <c r="W230" s="339" t="n"/>
      <c r="X230" s="339" t="n"/>
      <c r="Y230" s="339" t="n"/>
      <c r="Z230" s="340" t="n"/>
      <c r="AA230" s="340" t="n"/>
      <c r="AB230" s="341" t="n"/>
      <c r="AC230" s="339" t="n"/>
      <c r="AD230" s="339" t="n"/>
      <c r="AE230" s="339" t="n"/>
      <c r="AF230" s="339" t="n">
        <v>54</v>
      </c>
      <c r="AG230" s="340" t="n"/>
      <c r="AH230" s="340" t="n"/>
      <c r="AI230" s="341" t="n"/>
    </row>
    <row r="231" ht="20.1" customHeight="1" s="335">
      <c r="A231" s="358" t="n"/>
      <c r="C231" s="339" t="n">
        <v>4</v>
      </c>
      <c r="D231" s="340" t="n"/>
      <c r="E231" s="341" t="n"/>
      <c r="F231" s="344" t="inlineStr">
        <is>
          <t>VERONICA MEDRANO ARIAS</t>
        </is>
      </c>
      <c r="G231" s="344" t="inlineStr">
        <is>
          <t>LAMINAS PLASTICAS TIPO FUNDA -POUCHE</t>
        </is>
      </c>
      <c r="H231" s="341" t="n"/>
      <c r="I231" s="339" t="inlineStr">
        <is>
          <t>08-L3</t>
        </is>
      </c>
      <c r="J231" s="339" t="n">
        <v>2342371</v>
      </c>
      <c r="K231" s="340" t="n"/>
      <c r="L231" s="341" t="n"/>
      <c r="M231" s="339" t="n">
        <v>2342396</v>
      </c>
      <c r="N231" s="339" t="n">
        <v>26</v>
      </c>
      <c r="O231" s="340" t="n"/>
      <c r="P231" s="341" t="n"/>
      <c r="Q231" s="339" t="n"/>
      <c r="R231" s="339" t="n"/>
      <c r="S231" s="341" t="n"/>
      <c r="T231" s="346" t="n"/>
      <c r="U231" s="341" t="n"/>
      <c r="V231" s="339" t="n"/>
      <c r="W231" s="339" t="n"/>
      <c r="X231" s="339" t="n"/>
      <c r="Y231" s="339" t="n"/>
      <c r="Z231" s="340" t="n"/>
      <c r="AA231" s="340" t="n"/>
      <c r="AB231" s="341" t="n"/>
      <c r="AC231" s="339" t="n">
        <v>2342371</v>
      </c>
      <c r="AD231" s="339" t="n">
        <v>2342396</v>
      </c>
      <c r="AE231" s="339" t="n">
        <v>26</v>
      </c>
      <c r="AF231" s="339" t="n">
        <v>26</v>
      </c>
      <c r="AG231" s="340" t="n"/>
      <c r="AH231" s="340" t="n"/>
      <c r="AI231" s="341" t="n"/>
    </row>
    <row r="232" ht="20.1" customHeight="1" s="335">
      <c r="A232" s="358" t="n"/>
      <c r="C232" s="339" t="n"/>
      <c r="D232" s="340" t="n"/>
      <c r="E232" s="341" t="n"/>
      <c r="F232" s="344" t="n"/>
      <c r="G232" s="344" t="n"/>
      <c r="H232" s="341" t="n"/>
      <c r="I232" s="339" t="n"/>
      <c r="J232" s="339" t="n"/>
      <c r="K232" s="340" t="n"/>
      <c r="L232" s="341" t="n"/>
      <c r="M232" s="339" t="n"/>
      <c r="N232" s="339" t="n"/>
      <c r="O232" s="340" t="n"/>
      <c r="P232" s="341" t="n"/>
      <c r="Q232" s="339" t="n"/>
      <c r="R232" s="339" t="n"/>
      <c r="S232" s="341" t="n"/>
      <c r="T232" s="346" t="n"/>
      <c r="U232" s="341" t="n"/>
      <c r="V232" s="339" t="n"/>
      <c r="W232" s="339" t="n"/>
      <c r="X232" s="339" t="n"/>
      <c r="Y232" s="339" t="n"/>
      <c r="Z232" s="340" t="n"/>
      <c r="AA232" s="340" t="n"/>
      <c r="AB232" s="341" t="n"/>
      <c r="AC232" s="339" t="n"/>
      <c r="AD232" s="339" t="n"/>
      <c r="AE232" s="339" t="n"/>
      <c r="AF232" s="345">
        <f>SUM(T225:U231)*17/2</f>
        <v/>
      </c>
      <c r="AG232" s="340" t="n"/>
      <c r="AH232" s="340" t="n"/>
      <c r="AI232" s="341" t="n"/>
    </row>
    <row r="233" ht="20.1" customHeight="1" s="335">
      <c r="A233" s="358" t="n"/>
      <c r="C233" s="339" t="n">
        <v>1</v>
      </c>
      <c r="D233" s="340" t="n"/>
      <c r="E233" s="341" t="n"/>
      <c r="F233" s="344" t="inlineStr">
        <is>
          <t>YANINE MARISEL FRANCO OVANDO</t>
        </is>
      </c>
      <c r="G233" s="344" t="inlineStr">
        <is>
          <t>CEDULAS DE IDENTIDAD</t>
        </is>
      </c>
      <c r="H233" s="341" t="n"/>
      <c r="I233" s="339" t="inlineStr">
        <is>
          <t>H5-P1</t>
        </is>
      </c>
      <c r="J233" s="339" t="n">
        <v>297418</v>
      </c>
      <c r="K233" s="340" t="n"/>
      <c r="L233" s="341" t="n"/>
      <c r="M233" s="339" t="n">
        <v>297432</v>
      </c>
      <c r="N233" s="339" t="n">
        <v>15</v>
      </c>
      <c r="O233" s="340" t="n"/>
      <c r="P233" s="341" t="n"/>
      <c r="Q233" s="339" t="n">
        <v>297418</v>
      </c>
      <c r="R233" s="339" t="n">
        <v>297432</v>
      </c>
      <c r="S233" s="341" t="n"/>
      <c r="T233" s="346" t="n">
        <v>15</v>
      </c>
      <c r="U233" s="341" t="n"/>
      <c r="V233" s="339" t="n"/>
      <c r="W233" s="339" t="n"/>
      <c r="X233" s="339" t="n"/>
      <c r="Y233" s="339" t="n"/>
      <c r="Z233" s="340" t="n"/>
      <c r="AA233" s="340" t="n"/>
      <c r="AB233" s="341" t="n"/>
      <c r="AC233" s="339" t="n"/>
      <c r="AD233" s="339" t="n"/>
      <c r="AE233" s="339" t="n"/>
      <c r="AF233" s="339" t="n">
        <v>15</v>
      </c>
      <c r="AG233" s="340" t="n"/>
      <c r="AH233" s="340" t="n"/>
      <c r="AI233" s="341" t="n"/>
    </row>
    <row r="234" ht="20.1" customHeight="1" s="335">
      <c r="A234" s="358" t="n"/>
      <c r="C234" s="339" t="n">
        <v>1</v>
      </c>
      <c r="D234" s="340" t="n"/>
      <c r="E234" s="341" t="n"/>
      <c r="F234" s="344" t="inlineStr">
        <is>
          <t>YANINE MARISEL FRANCO OVANDO</t>
        </is>
      </c>
      <c r="G234" s="344" t="inlineStr">
        <is>
          <t>CEDULAS DE IDENTIDAD</t>
        </is>
      </c>
      <c r="H234" s="341" t="n"/>
      <c r="I234" s="339" t="inlineStr">
        <is>
          <t>H5-P1</t>
        </is>
      </c>
      <c r="J234" s="339" t="n">
        <v>297673</v>
      </c>
      <c r="K234" s="340" t="n"/>
      <c r="L234" s="341" t="n"/>
      <c r="M234" s="339" t="n">
        <v>297703</v>
      </c>
      <c r="N234" s="339" t="n">
        <v>31</v>
      </c>
      <c r="O234" s="340" t="n"/>
      <c r="P234" s="341" t="n"/>
      <c r="Q234" s="339" t="n">
        <v>297673</v>
      </c>
      <c r="R234" s="339" t="n">
        <v>297703</v>
      </c>
      <c r="S234" s="341" t="n"/>
      <c r="T234" s="346" t="n">
        <v>31</v>
      </c>
      <c r="U234" s="341" t="n"/>
      <c r="V234" s="339" t="n"/>
      <c r="W234" s="339" t="n"/>
      <c r="X234" s="339" t="n"/>
      <c r="Y234" s="339" t="n"/>
      <c r="Z234" s="340" t="n"/>
      <c r="AA234" s="340" t="n"/>
      <c r="AB234" s="341" t="n"/>
      <c r="AC234" s="339" t="n"/>
      <c r="AD234" s="339" t="n"/>
      <c r="AE234" s="339" t="n"/>
      <c r="AF234" s="339" t="n">
        <v>31</v>
      </c>
      <c r="AG234" s="340" t="n"/>
      <c r="AH234" s="340" t="n"/>
      <c r="AI234" s="341" t="n"/>
    </row>
    <row r="235" ht="20.1" customHeight="1" s="335">
      <c r="A235" s="358" t="n"/>
      <c r="C235" s="339" t="n">
        <v>1</v>
      </c>
      <c r="D235" s="340" t="n"/>
      <c r="E235" s="341" t="n"/>
      <c r="F235" s="344" t="inlineStr">
        <is>
          <t>YANINE MARISEL FRANCO OVANDO</t>
        </is>
      </c>
      <c r="G235" s="344" t="inlineStr">
        <is>
          <t>CEDULAS DE IDENTIDAD</t>
        </is>
      </c>
      <c r="H235" s="341" t="n"/>
      <c r="I235" s="339" t="inlineStr">
        <is>
          <t>H5-P1</t>
        </is>
      </c>
      <c r="J235" s="339" t="n">
        <v>297704</v>
      </c>
      <c r="K235" s="340" t="n"/>
      <c r="L235" s="341" t="n"/>
      <c r="M235" s="339" t="n">
        <v>297720</v>
      </c>
      <c r="N235" s="339" t="n">
        <v>17</v>
      </c>
      <c r="O235" s="340" t="n"/>
      <c r="P235" s="341" t="n"/>
      <c r="Q235" s="339" t="n"/>
      <c r="R235" s="339" t="n"/>
      <c r="S235" s="341" t="n"/>
      <c r="T235" s="346" t="n"/>
      <c r="U235" s="341" t="n"/>
      <c r="V235" s="339" t="n"/>
      <c r="W235" s="339" t="n"/>
      <c r="X235" s="339" t="n"/>
      <c r="Y235" s="339" t="n"/>
      <c r="Z235" s="340" t="n"/>
      <c r="AA235" s="340" t="n"/>
      <c r="AB235" s="341" t="n"/>
      <c r="AC235" s="339" t="n">
        <v>297704</v>
      </c>
      <c r="AD235" s="339" t="n">
        <v>297720</v>
      </c>
      <c r="AE235" s="339" t="n">
        <v>17</v>
      </c>
      <c r="AF235" s="339" t="n">
        <v>17</v>
      </c>
      <c r="AG235" s="340" t="n"/>
      <c r="AH235" s="340" t="n"/>
      <c r="AI235" s="341" t="n"/>
    </row>
    <row r="236" ht="20.1" customHeight="1" s="335">
      <c r="A236" s="358" t="n"/>
      <c r="C236" s="339" t="n">
        <v>1</v>
      </c>
      <c r="D236" s="340" t="n"/>
      <c r="E236" s="341" t="n"/>
      <c r="F236" s="344" t="inlineStr">
        <is>
          <t>YANINE MARISEL FRANCO OVANDO</t>
        </is>
      </c>
      <c r="G236" s="344" t="inlineStr">
        <is>
          <t>LAMINAS PLASTICAS TIPO FUNDA -POUCHE</t>
        </is>
      </c>
      <c r="H236" s="341" t="n"/>
      <c r="I236" s="339" t="inlineStr">
        <is>
          <t>08-L3</t>
        </is>
      </c>
      <c r="J236" s="339" t="n">
        <v>2341974</v>
      </c>
      <c r="K236" s="340" t="n"/>
      <c r="L236" s="341" t="n"/>
      <c r="M236" s="339" t="n">
        <v>2341988</v>
      </c>
      <c r="N236" s="339" t="n">
        <v>15</v>
      </c>
      <c r="O236" s="340" t="n"/>
      <c r="P236" s="341" t="n"/>
      <c r="Q236" s="339" t="n">
        <v>2341974</v>
      </c>
      <c r="R236" s="339" t="n">
        <v>2341988</v>
      </c>
      <c r="S236" s="341" t="n"/>
      <c r="T236" s="346" t="n">
        <v>15</v>
      </c>
      <c r="U236" s="341" t="n"/>
      <c r="V236" s="339" t="n"/>
      <c r="W236" s="339" t="n"/>
      <c r="X236" s="339" t="n"/>
      <c r="Y236" s="339" t="n"/>
      <c r="Z236" s="340" t="n"/>
      <c r="AA236" s="340" t="n"/>
      <c r="AB236" s="341" t="n"/>
      <c r="AC236" s="339" t="n"/>
      <c r="AD236" s="339" t="n"/>
      <c r="AE236" s="339" t="n"/>
      <c r="AF236" s="339" t="n">
        <v>15</v>
      </c>
      <c r="AG236" s="340" t="n"/>
      <c r="AH236" s="340" t="n"/>
      <c r="AI236" s="341" t="n"/>
    </row>
    <row r="237" ht="20.1" customHeight="1" s="335">
      <c r="A237" s="358" t="n"/>
      <c r="C237" s="339" t="n">
        <v>1</v>
      </c>
      <c r="D237" s="340" t="n"/>
      <c r="E237" s="341" t="n"/>
      <c r="F237" s="344" t="inlineStr">
        <is>
          <t>YANINE MARISEL FRANCO OVANDO</t>
        </is>
      </c>
      <c r="G237" s="344" t="inlineStr">
        <is>
          <t>LAMINAS PLASTICAS TIPO FUNDA -POUCHE</t>
        </is>
      </c>
      <c r="H237" s="341" t="n"/>
      <c r="I237" s="339" t="inlineStr">
        <is>
          <t>08-L3</t>
        </is>
      </c>
      <c r="J237" s="339" t="n">
        <v>2342229</v>
      </c>
      <c r="K237" s="340" t="n"/>
      <c r="L237" s="341" t="n"/>
      <c r="M237" s="339" t="n">
        <v>2342259</v>
      </c>
      <c r="N237" s="339" t="n">
        <v>31</v>
      </c>
      <c r="O237" s="340" t="n"/>
      <c r="P237" s="341" t="n"/>
      <c r="Q237" s="339" t="n">
        <v>2342229</v>
      </c>
      <c r="R237" s="339" t="n">
        <v>2342259</v>
      </c>
      <c r="S237" s="341" t="n"/>
      <c r="T237" s="346" t="n">
        <v>31</v>
      </c>
      <c r="U237" s="341" t="n"/>
      <c r="V237" s="339" t="n"/>
      <c r="W237" s="339" t="n"/>
      <c r="X237" s="339" t="n"/>
      <c r="Y237" s="339" t="n"/>
      <c r="Z237" s="340" t="n"/>
      <c r="AA237" s="340" t="n"/>
      <c r="AB237" s="341" t="n"/>
      <c r="AC237" s="339" t="n"/>
      <c r="AD237" s="339" t="n"/>
      <c r="AE237" s="339" t="n"/>
      <c r="AF237" s="339" t="n">
        <v>31</v>
      </c>
      <c r="AG237" s="340" t="n"/>
      <c r="AH237" s="340" t="n"/>
      <c r="AI237" s="341" t="n"/>
    </row>
    <row r="238" ht="20.1" customHeight="1" s="335">
      <c r="A238" s="358" t="n"/>
      <c r="C238" s="339" t="n">
        <v>1</v>
      </c>
      <c r="D238" s="340" t="n"/>
      <c r="E238" s="341" t="n"/>
      <c r="F238" s="344" t="inlineStr">
        <is>
          <t>YANINE MARISEL FRANCO OVANDO</t>
        </is>
      </c>
      <c r="G238" s="344" t="inlineStr">
        <is>
          <t>LAMINAS PLASTICAS TIPO FUNDA -POUCHE</t>
        </is>
      </c>
      <c r="H238" s="341" t="n"/>
      <c r="I238" s="339" t="inlineStr">
        <is>
          <t>08-L3</t>
        </is>
      </c>
      <c r="J238" s="339" t="n">
        <v>2342260</v>
      </c>
      <c r="K238" s="340" t="n"/>
      <c r="L238" s="341" t="n"/>
      <c r="M238" s="339" t="n">
        <v>2342276</v>
      </c>
      <c r="N238" s="339" t="n">
        <v>17</v>
      </c>
      <c r="O238" s="340" t="n"/>
      <c r="P238" s="341" t="n"/>
      <c r="Q238" s="339" t="n"/>
      <c r="R238" s="339" t="n"/>
      <c r="S238" s="341" t="n"/>
      <c r="T238" s="346" t="n"/>
      <c r="U238" s="341" t="n"/>
      <c r="V238" s="339" t="n"/>
      <c r="W238" s="339" t="n"/>
      <c r="X238" s="339" t="n"/>
      <c r="Y238" s="339" t="n"/>
      <c r="Z238" s="340" t="n"/>
      <c r="AA238" s="340" t="n"/>
      <c r="AB238" s="341" t="n"/>
      <c r="AC238" s="339" t="n">
        <v>2342260</v>
      </c>
      <c r="AD238" s="339" t="n">
        <v>2342276</v>
      </c>
      <c r="AE238" s="339" t="n">
        <v>17</v>
      </c>
      <c r="AF238" s="339" t="n">
        <v>17</v>
      </c>
      <c r="AG238" s="340" t="n"/>
      <c r="AH238" s="340" t="n"/>
      <c r="AI238" s="341" t="n"/>
    </row>
    <row r="239" ht="20.1" customHeight="1" s="335">
      <c r="A239" s="359" t="n"/>
      <c r="C239" s="339" t="n"/>
      <c r="D239" s="340" t="n"/>
      <c r="E239" s="341" t="n"/>
      <c r="F239" s="344" t="n"/>
      <c r="G239" s="344" t="n"/>
      <c r="H239" s="341" t="n"/>
      <c r="I239" s="339" t="n"/>
      <c r="J239" s="339" t="n"/>
      <c r="K239" s="340" t="n"/>
      <c r="L239" s="341" t="n"/>
      <c r="M239" s="339" t="n"/>
      <c r="N239" s="339" t="n"/>
      <c r="O239" s="340" t="n"/>
      <c r="P239" s="341" t="n"/>
      <c r="Q239" s="339" t="n"/>
      <c r="R239" s="339" t="n"/>
      <c r="S239" s="341" t="n"/>
      <c r="T239" s="346" t="n"/>
      <c r="U239" s="341" t="n"/>
      <c r="V239" s="339" t="n"/>
      <c r="W239" s="339" t="n"/>
      <c r="X239" s="339" t="n"/>
      <c r="Y239" s="339" t="n"/>
      <c r="Z239" s="340" t="n"/>
      <c r="AA239" s="340" t="n"/>
      <c r="AB239" s="341" t="n"/>
      <c r="AC239" s="339" t="n"/>
      <c r="AD239" s="339" t="n"/>
      <c r="AE239" s="339" t="n"/>
      <c r="AF239" s="345">
        <f>SUM(T233:U238)*17/2</f>
        <v/>
      </c>
      <c r="AG239" s="340" t="n"/>
      <c r="AH239" s="340" t="n"/>
      <c r="AI239" s="341" t="n"/>
    </row>
    <row r="240" ht="15" customHeight="1" s="335">
      <c r="A240" s="383" t="n"/>
      <c r="C240" s="362" t="inlineStr">
        <is>
          <t xml:space="preserve"> Fecha movimiento: 08/02/2023</t>
        </is>
      </c>
      <c r="D240" s="340" t="n"/>
      <c r="E240" s="340" t="n"/>
      <c r="F240" s="340" t="n"/>
      <c r="G240" s="340" t="n"/>
      <c r="H240" s="341" t="n"/>
      <c r="I240" s="360" t="n"/>
      <c r="J240" s="340" t="n"/>
      <c r="K240" s="340" t="n"/>
      <c r="L240" s="340" t="n"/>
      <c r="M240" s="340" t="n"/>
      <c r="N240" s="340" t="n"/>
      <c r="O240" s="340" t="n"/>
      <c r="P240" s="340" t="n"/>
      <c r="Q240" s="340" t="n"/>
      <c r="R240" s="340" t="n"/>
      <c r="S240" s="340" t="n"/>
      <c r="T240" s="340" t="n"/>
      <c r="U240" s="340" t="n"/>
      <c r="V240" s="340" t="n"/>
      <c r="W240" s="340" t="n"/>
      <c r="X240" s="340" t="n"/>
      <c r="Y240" s="340" t="n"/>
      <c r="Z240" s="340" t="n"/>
      <c r="AA240" s="340" t="n"/>
      <c r="AB240" s="340" t="n"/>
      <c r="AC240" s="340" t="n"/>
      <c r="AD240" s="340" t="n"/>
      <c r="AE240" s="340" t="n"/>
      <c r="AF240" s="340" t="n"/>
      <c r="AG240" s="340" t="n"/>
      <c r="AH240" s="340" t="n"/>
      <c r="AI240" s="341" t="n"/>
    </row>
    <row r="241" ht="20.1" customHeight="1" s="335">
      <c r="A241" s="358" t="n"/>
      <c r="C241" s="339" t="n">
        <v>7</v>
      </c>
      <c r="D241" s="340" t="n"/>
      <c r="E241" s="341" t="n"/>
      <c r="F241" s="344" t="inlineStr">
        <is>
          <t>BOLIVIA MAR PALMERO TILILA</t>
        </is>
      </c>
      <c r="G241" s="344" t="inlineStr">
        <is>
          <t>CEDULAS DE IDENTIDAD</t>
        </is>
      </c>
      <c r="H241" s="341" t="n"/>
      <c r="I241" s="339" t="inlineStr">
        <is>
          <t>H5-P1</t>
        </is>
      </c>
      <c r="J241" s="339" t="n">
        <v>297280</v>
      </c>
      <c r="K241" s="340" t="n"/>
      <c r="L241" s="341" t="n"/>
      <c r="M241" s="339" t="n">
        <v>297284</v>
      </c>
      <c r="N241" s="339" t="n">
        <v>5</v>
      </c>
      <c r="O241" s="340" t="n"/>
      <c r="P241" s="341" t="n"/>
      <c r="Q241" s="339" t="n">
        <v>297280</v>
      </c>
      <c r="R241" s="339" t="n">
        <v>297284</v>
      </c>
      <c r="S241" s="341" t="n"/>
      <c r="T241" s="346" t="n">
        <v>5</v>
      </c>
      <c r="U241" s="341" t="n"/>
      <c r="V241" s="339" t="n"/>
      <c r="W241" s="339" t="n"/>
      <c r="X241" s="339" t="n"/>
      <c r="Y241" s="339" t="n"/>
      <c r="Z241" s="340" t="n"/>
      <c r="AA241" s="340" t="n"/>
      <c r="AB241" s="341" t="n"/>
      <c r="AC241" s="339" t="n"/>
      <c r="AD241" s="339" t="n"/>
      <c r="AE241" s="339" t="n"/>
      <c r="AF241" s="339" t="n">
        <v>5</v>
      </c>
      <c r="AG241" s="340" t="n"/>
      <c r="AH241" s="340" t="n"/>
      <c r="AI241" s="341" t="n"/>
    </row>
    <row r="242" ht="20.1" customHeight="1" s="335">
      <c r="A242" s="358" t="n"/>
      <c r="C242" s="339" t="n">
        <v>7</v>
      </c>
      <c r="D242" s="340" t="n"/>
      <c r="E242" s="341" t="n"/>
      <c r="F242" s="344" t="inlineStr">
        <is>
          <t>BOLIVIA MAR PALMERO TILILA</t>
        </is>
      </c>
      <c r="G242" s="344" t="inlineStr">
        <is>
          <t>CEDULAS DE IDENTIDAD</t>
        </is>
      </c>
      <c r="H242" s="341" t="n"/>
      <c r="I242" s="339" t="inlineStr">
        <is>
          <t>H5-P1</t>
        </is>
      </c>
      <c r="J242" s="339" t="n">
        <v>297465</v>
      </c>
      <c r="K242" s="340" t="n"/>
      <c r="L242" s="341" t="n"/>
      <c r="M242" s="339" t="n">
        <v>297482</v>
      </c>
      <c r="N242" s="339" t="n">
        <v>18</v>
      </c>
      <c r="O242" s="340" t="n"/>
      <c r="P242" s="341" t="n"/>
      <c r="Q242" s="339" t="n">
        <v>297465</v>
      </c>
      <c r="R242" s="339" t="n">
        <v>297482</v>
      </c>
      <c r="S242" s="341" t="n"/>
      <c r="T242" s="346" t="n">
        <v>18</v>
      </c>
      <c r="U242" s="341" t="n"/>
      <c r="V242" s="339" t="n"/>
      <c r="W242" s="339" t="n"/>
      <c r="X242" s="339" t="n"/>
      <c r="Y242" s="339" t="n"/>
      <c r="Z242" s="340" t="n"/>
      <c r="AA242" s="340" t="n"/>
      <c r="AB242" s="341" t="n"/>
      <c r="AC242" s="339" t="n"/>
      <c r="AD242" s="339" t="n"/>
      <c r="AE242" s="339" t="n"/>
      <c r="AF242" s="339" t="n">
        <v>18</v>
      </c>
      <c r="AG242" s="340" t="n"/>
      <c r="AH242" s="340" t="n"/>
      <c r="AI242" s="341" t="n"/>
    </row>
    <row r="243" ht="20.1" customHeight="1" s="335">
      <c r="A243" s="358" t="n"/>
      <c r="C243" s="339" t="n">
        <v>7</v>
      </c>
      <c r="D243" s="340" t="n"/>
      <c r="E243" s="341" t="n"/>
      <c r="F243" s="344" t="inlineStr">
        <is>
          <t>BOLIVIA MAR PALMERO TILILA</t>
        </is>
      </c>
      <c r="G243" s="344" t="inlineStr">
        <is>
          <t>CEDULAS DE IDENTIDAD</t>
        </is>
      </c>
      <c r="H243" s="341" t="n"/>
      <c r="I243" s="339" t="inlineStr">
        <is>
          <t>H5-P1</t>
        </is>
      </c>
      <c r="J243" s="339" t="n">
        <v>297483</v>
      </c>
      <c r="K243" s="340" t="n"/>
      <c r="L243" s="341" t="n"/>
      <c r="M243" s="339" t="n">
        <v>297512</v>
      </c>
      <c r="N243" s="339" t="n">
        <v>30</v>
      </c>
      <c r="O243" s="340" t="n"/>
      <c r="P243" s="341" t="n"/>
      <c r="Q243" s="339" t="n"/>
      <c r="R243" s="339" t="n"/>
      <c r="S243" s="341" t="n"/>
      <c r="T243" s="346" t="n"/>
      <c r="U243" s="341" t="n"/>
      <c r="V243" s="339" t="n"/>
      <c r="W243" s="339" t="n"/>
      <c r="X243" s="339" t="n"/>
      <c r="Y243" s="339" t="n"/>
      <c r="Z243" s="340" t="n"/>
      <c r="AA243" s="340" t="n"/>
      <c r="AB243" s="341" t="n"/>
      <c r="AC243" s="339" t="n">
        <v>297483</v>
      </c>
      <c r="AD243" s="339" t="n">
        <v>297512</v>
      </c>
      <c r="AE243" s="339" t="n">
        <v>30</v>
      </c>
      <c r="AF243" s="339" t="n">
        <v>30</v>
      </c>
      <c r="AG243" s="340" t="n"/>
      <c r="AH243" s="340" t="n"/>
      <c r="AI243" s="341" t="n"/>
    </row>
    <row r="244" ht="20.1" customHeight="1" s="335">
      <c r="A244" s="358" t="n"/>
      <c r="C244" s="339" t="n">
        <v>7</v>
      </c>
      <c r="D244" s="340" t="n"/>
      <c r="E244" s="341" t="n"/>
      <c r="F244" s="344" t="inlineStr">
        <is>
          <t>BOLIVIA MAR PALMERO TILILA</t>
        </is>
      </c>
      <c r="G244" s="344" t="inlineStr">
        <is>
          <t>CEDULAS DE IDENTIDAD</t>
        </is>
      </c>
      <c r="H244" s="341" t="n"/>
      <c r="I244" s="339" t="inlineStr">
        <is>
          <t>H5-P1</t>
        </is>
      </c>
      <c r="J244" s="339" t="n">
        <v>297739</v>
      </c>
      <c r="K244" s="340" t="n"/>
      <c r="L244" s="341" t="n"/>
      <c r="M244" s="339" t="n">
        <v>297760</v>
      </c>
      <c r="N244" s="339" t="n">
        <v>22</v>
      </c>
      <c r="O244" s="340" t="n"/>
      <c r="P244" s="341" t="n"/>
      <c r="Q244" s="339" t="n">
        <v>297739</v>
      </c>
      <c r="R244" s="339" t="n">
        <v>297760</v>
      </c>
      <c r="S244" s="341" t="n"/>
      <c r="T244" s="346" t="n">
        <v>22</v>
      </c>
      <c r="U244" s="341" t="n"/>
      <c r="V244" s="339" t="n"/>
      <c r="W244" s="339" t="n"/>
      <c r="X244" s="339" t="n"/>
      <c r="Y244" s="339" t="n"/>
      <c r="Z244" s="340" t="n"/>
      <c r="AA244" s="340" t="n"/>
      <c r="AB244" s="341" t="n"/>
      <c r="AC244" s="339" t="n"/>
      <c r="AD244" s="339" t="n"/>
      <c r="AE244" s="339" t="n"/>
      <c r="AF244" s="339" t="n">
        <v>22</v>
      </c>
      <c r="AG244" s="340" t="n"/>
      <c r="AH244" s="340" t="n"/>
      <c r="AI244" s="341" t="n"/>
    </row>
    <row r="245" ht="20.1" customHeight="1" s="335">
      <c r="A245" s="358" t="n"/>
      <c r="C245" s="339" t="n">
        <v>7</v>
      </c>
      <c r="D245" s="340" t="n"/>
      <c r="E245" s="341" t="n"/>
      <c r="F245" s="344" t="inlineStr">
        <is>
          <t>BOLIVIA MAR PALMERO TILILA</t>
        </is>
      </c>
      <c r="G245" s="344" t="inlineStr">
        <is>
          <t>LAMINAS PLASTICAS TIPO FUNDA -POUCHE</t>
        </is>
      </c>
      <c r="H245" s="341" t="n"/>
      <c r="I245" s="339" t="inlineStr">
        <is>
          <t>08-L3</t>
        </is>
      </c>
      <c r="J245" s="339" t="n">
        <v>2341836</v>
      </c>
      <c r="K245" s="340" t="n"/>
      <c r="L245" s="341" t="n"/>
      <c r="M245" s="339" t="n">
        <v>2341840</v>
      </c>
      <c r="N245" s="339" t="n">
        <v>5</v>
      </c>
      <c r="O245" s="340" t="n"/>
      <c r="P245" s="341" t="n"/>
      <c r="Q245" s="339" t="n">
        <v>2341836</v>
      </c>
      <c r="R245" s="339" t="n">
        <v>2341840</v>
      </c>
      <c r="S245" s="341" t="n"/>
      <c r="T245" s="346" t="n">
        <v>5</v>
      </c>
      <c r="U245" s="341" t="n"/>
      <c r="V245" s="339" t="n"/>
      <c r="W245" s="339" t="n"/>
      <c r="X245" s="339" t="n"/>
      <c r="Y245" s="339" t="n"/>
      <c r="Z245" s="340" t="n"/>
      <c r="AA245" s="340" t="n"/>
      <c r="AB245" s="341" t="n"/>
      <c r="AC245" s="339" t="n"/>
      <c r="AD245" s="339" t="n"/>
      <c r="AE245" s="339" t="n"/>
      <c r="AF245" s="339" t="n">
        <v>5</v>
      </c>
      <c r="AG245" s="340" t="n"/>
      <c r="AH245" s="340" t="n"/>
      <c r="AI245" s="341" t="n"/>
    </row>
    <row r="246" ht="20.1" customHeight="1" s="335">
      <c r="A246" s="358" t="n"/>
      <c r="C246" s="339" t="n">
        <v>7</v>
      </c>
      <c r="D246" s="340" t="n"/>
      <c r="E246" s="341" t="n"/>
      <c r="F246" s="344" t="inlineStr">
        <is>
          <t>BOLIVIA MAR PALMERO TILILA</t>
        </is>
      </c>
      <c r="G246" s="344" t="inlineStr">
        <is>
          <t>LAMINAS PLASTICAS TIPO FUNDA -POUCHE</t>
        </is>
      </c>
      <c r="H246" s="341" t="n"/>
      <c r="I246" s="339" t="inlineStr">
        <is>
          <t>08-L3</t>
        </is>
      </c>
      <c r="J246" s="339" t="n">
        <v>2342021</v>
      </c>
      <c r="K246" s="340" t="n"/>
      <c r="L246" s="341" t="n"/>
      <c r="M246" s="339" t="n">
        <v>2342037</v>
      </c>
      <c r="N246" s="339" t="n">
        <v>17</v>
      </c>
      <c r="O246" s="340" t="n"/>
      <c r="P246" s="341" t="n"/>
      <c r="Q246" s="339" t="n">
        <v>2342021</v>
      </c>
      <c r="R246" s="339" t="n">
        <v>2342037</v>
      </c>
      <c r="S246" s="341" t="n"/>
      <c r="T246" s="346" t="n">
        <v>17</v>
      </c>
      <c r="U246" s="341" t="n"/>
      <c r="V246" s="339" t="n"/>
      <c r="W246" s="339" t="n"/>
      <c r="X246" s="339" t="n"/>
      <c r="Y246" s="339" t="n"/>
      <c r="Z246" s="340" t="n"/>
      <c r="AA246" s="340" t="n"/>
      <c r="AB246" s="341" t="n"/>
      <c r="AC246" s="339" t="n"/>
      <c r="AD246" s="339" t="n"/>
      <c r="AE246" s="339" t="n"/>
      <c r="AF246" s="339" t="n">
        <v>17</v>
      </c>
      <c r="AG246" s="340" t="n"/>
      <c r="AH246" s="340" t="n"/>
      <c r="AI246" s="341" t="n"/>
    </row>
    <row r="247" ht="20.1" customHeight="1" s="335">
      <c r="A247" s="358" t="n"/>
      <c r="C247" s="339" t="n">
        <v>7</v>
      </c>
      <c r="D247" s="340" t="n"/>
      <c r="E247" s="341" t="n"/>
      <c r="F247" s="344" t="inlineStr">
        <is>
          <t>BOLIVIA MAR PALMERO TILILA</t>
        </is>
      </c>
      <c r="G247" s="344" t="inlineStr">
        <is>
          <t>LAMINAS PLASTICAS TIPO FUNDA -POUCHE</t>
        </is>
      </c>
      <c r="H247" s="341" t="n"/>
      <c r="I247" s="339" t="inlineStr">
        <is>
          <t>08-L3</t>
        </is>
      </c>
      <c r="J247" s="339" t="n">
        <v>2342038</v>
      </c>
      <c r="K247" s="340" t="n"/>
      <c r="L247" s="341" t="n"/>
      <c r="M247" s="339" t="n">
        <v>2342068</v>
      </c>
      <c r="N247" s="339" t="n">
        <v>31</v>
      </c>
      <c r="O247" s="340" t="n"/>
      <c r="P247" s="341" t="n"/>
      <c r="Q247" s="339" t="n"/>
      <c r="R247" s="339" t="n"/>
      <c r="S247" s="341" t="n"/>
      <c r="T247" s="346" t="n"/>
      <c r="U247" s="341" t="n"/>
      <c r="V247" s="339" t="n"/>
      <c r="W247" s="339" t="n"/>
      <c r="X247" s="339" t="n"/>
      <c r="Y247" s="339" t="n"/>
      <c r="Z247" s="340" t="n"/>
      <c r="AA247" s="340" t="n"/>
      <c r="AB247" s="341" t="n"/>
      <c r="AC247" s="339" t="n">
        <v>2342038</v>
      </c>
      <c r="AD247" s="339" t="n">
        <v>2342068</v>
      </c>
      <c r="AE247" s="339" t="n">
        <v>31</v>
      </c>
      <c r="AF247" s="339" t="n">
        <v>31</v>
      </c>
      <c r="AG247" s="340" t="n"/>
      <c r="AH247" s="340" t="n"/>
      <c r="AI247" s="341" t="n"/>
    </row>
    <row r="248" ht="20.1" customHeight="1" s="335">
      <c r="A248" s="358" t="n"/>
      <c r="C248" s="339" t="n">
        <v>7</v>
      </c>
      <c r="D248" s="340" t="n"/>
      <c r="E248" s="341" t="n"/>
      <c r="F248" s="344" t="inlineStr">
        <is>
          <t>BOLIVIA MAR PALMERO TILILA</t>
        </is>
      </c>
      <c r="G248" s="344" t="inlineStr">
        <is>
          <t>LAMINAS PLASTICAS TIPO FUNDA -POUCHE</t>
        </is>
      </c>
      <c r="H248" s="341" t="n"/>
      <c r="I248" s="339" t="inlineStr">
        <is>
          <t>08-L3</t>
        </is>
      </c>
      <c r="J248" s="339" t="n">
        <v>2342294</v>
      </c>
      <c r="K248" s="340" t="n"/>
      <c r="L248" s="341" t="n"/>
      <c r="M248" s="339" t="n">
        <v>2342316</v>
      </c>
      <c r="N248" s="339" t="n">
        <v>23</v>
      </c>
      <c r="O248" s="340" t="n"/>
      <c r="P248" s="341" t="n"/>
      <c r="Q248" s="339" t="n">
        <v>2342294</v>
      </c>
      <c r="R248" s="339" t="n">
        <v>2342316</v>
      </c>
      <c r="S248" s="341" t="n"/>
      <c r="T248" s="346" t="n">
        <v>23</v>
      </c>
      <c r="U248" s="341" t="n"/>
      <c r="V248" s="339" t="n"/>
      <c r="W248" s="339" t="n"/>
      <c r="X248" s="339" t="n"/>
      <c r="Y248" s="339" t="n"/>
      <c r="Z248" s="340" t="n"/>
      <c r="AA248" s="340" t="n"/>
      <c r="AB248" s="341" t="n"/>
      <c r="AC248" s="339" t="n"/>
      <c r="AD248" s="339" t="n"/>
      <c r="AE248" s="339" t="n"/>
      <c r="AF248" s="339" t="n">
        <v>23</v>
      </c>
      <c r="AG248" s="340" t="n"/>
      <c r="AH248" s="340" t="n"/>
      <c r="AI248" s="341" t="n"/>
    </row>
    <row r="249" ht="20.1" customHeight="1" s="335">
      <c r="A249" s="358" t="n"/>
      <c r="C249" s="339" t="n"/>
      <c r="D249" s="340" t="n"/>
      <c r="E249" s="341" t="n"/>
      <c r="F249" s="344" t="n"/>
      <c r="G249" s="344" t="n"/>
      <c r="H249" s="341" t="n"/>
      <c r="I249" s="339" t="n"/>
      <c r="J249" s="339" t="n"/>
      <c r="K249" s="340" t="n"/>
      <c r="L249" s="341" t="n"/>
      <c r="M249" s="339" t="n"/>
      <c r="N249" s="339" t="n"/>
      <c r="O249" s="340" t="n"/>
      <c r="P249" s="341" t="n"/>
      <c r="Q249" s="339" t="n"/>
      <c r="R249" s="339" t="n"/>
      <c r="S249" s="341" t="n"/>
      <c r="T249" s="346" t="n"/>
      <c r="U249" s="341" t="n"/>
      <c r="V249" s="339" t="n"/>
      <c r="W249" s="339" t="n"/>
      <c r="X249" s="339" t="n"/>
      <c r="Y249" s="339" t="n"/>
      <c r="Z249" s="340" t="n"/>
      <c r="AA249" s="340" t="n"/>
      <c r="AB249" s="341" t="n"/>
      <c r="AC249" s="339" t="n"/>
      <c r="AD249" s="339" t="n"/>
      <c r="AE249" s="339" t="n"/>
      <c r="AF249" s="345">
        <f>SUM(T241:U248)*17/2</f>
        <v/>
      </c>
      <c r="AG249" s="340" t="n"/>
      <c r="AH249" s="340" t="n"/>
      <c r="AI249" s="341" t="n"/>
    </row>
    <row r="250" ht="20.1" customHeight="1" s="335">
      <c r="A250" s="358" t="n"/>
      <c r="C250" s="339" t="n">
        <v>6</v>
      </c>
      <c r="D250" s="340" t="n"/>
      <c r="E250" s="341" t="n"/>
      <c r="F250" s="344" t="inlineStr">
        <is>
          <t>DIEGO ARMANDO YUCRA SILVESTRE</t>
        </is>
      </c>
      <c r="G250" s="344" t="inlineStr">
        <is>
          <t>CEDULAS DE IDENTIDAD</t>
        </is>
      </c>
      <c r="H250" s="341" t="n"/>
      <c r="I250" s="339" t="inlineStr">
        <is>
          <t>H5-P1</t>
        </is>
      </c>
      <c r="J250" s="339" t="n">
        <v>297904</v>
      </c>
      <c r="K250" s="340" t="n"/>
      <c r="L250" s="341" t="n"/>
      <c r="M250" s="339" t="n">
        <v>297915</v>
      </c>
      <c r="N250" s="339" t="n">
        <v>12</v>
      </c>
      <c r="O250" s="340" t="n"/>
      <c r="P250" s="341" t="n"/>
      <c r="Q250" s="339" t="n">
        <v>297904</v>
      </c>
      <c r="R250" s="339" t="n">
        <v>297915</v>
      </c>
      <c r="S250" s="341" t="n"/>
      <c r="T250" s="346" t="n">
        <v>12</v>
      </c>
      <c r="U250" s="341" t="n"/>
      <c r="V250" s="339" t="n"/>
      <c r="W250" s="339" t="n"/>
      <c r="X250" s="339" t="n"/>
      <c r="Y250" s="339" t="n"/>
      <c r="Z250" s="340" t="n"/>
      <c r="AA250" s="340" t="n"/>
      <c r="AB250" s="341" t="n"/>
      <c r="AC250" s="339" t="n"/>
      <c r="AD250" s="339" t="n"/>
      <c r="AE250" s="339" t="n"/>
      <c r="AF250" s="339" t="n">
        <v>12</v>
      </c>
      <c r="AG250" s="340" t="n"/>
      <c r="AH250" s="340" t="n"/>
      <c r="AI250" s="341" t="n"/>
    </row>
    <row r="251" ht="20.1" customHeight="1" s="335">
      <c r="A251" s="358" t="n"/>
      <c r="C251" s="339" t="n">
        <v>6</v>
      </c>
      <c r="D251" s="340" t="n"/>
      <c r="E251" s="341" t="n"/>
      <c r="F251" s="344" t="inlineStr">
        <is>
          <t>DIEGO ARMANDO YUCRA SILVESTRE</t>
        </is>
      </c>
      <c r="G251" s="344" t="inlineStr">
        <is>
          <t>CEDULAS DE IDENTIDAD</t>
        </is>
      </c>
      <c r="H251" s="341" t="n"/>
      <c r="I251" s="339" t="inlineStr">
        <is>
          <t>H5-P1</t>
        </is>
      </c>
      <c r="J251" s="339" t="n">
        <v>297916</v>
      </c>
      <c r="K251" s="340" t="n"/>
      <c r="L251" s="341" t="n"/>
      <c r="M251" s="339" t="n">
        <v>297916</v>
      </c>
      <c r="N251" s="339" t="n">
        <v>1</v>
      </c>
      <c r="O251" s="340" t="n"/>
      <c r="P251" s="341" t="n"/>
      <c r="Q251" s="339" t="n"/>
      <c r="R251" s="339" t="n"/>
      <c r="S251" s="341" t="n"/>
      <c r="T251" s="346" t="n"/>
      <c r="U251" s="341" t="n"/>
      <c r="V251" s="339" t="n">
        <v>297916</v>
      </c>
      <c r="W251" s="339" t="n">
        <v>297916</v>
      </c>
      <c r="X251" s="339" t="n">
        <v>1</v>
      </c>
      <c r="Y251" s="339" t="inlineStr">
        <is>
          <t>ERROR HUMANO</t>
        </is>
      </c>
      <c r="Z251" s="340" t="n"/>
      <c r="AA251" s="340" t="n"/>
      <c r="AB251" s="341" t="n"/>
      <c r="AC251" s="339" t="n"/>
      <c r="AD251" s="339" t="n"/>
      <c r="AE251" s="339" t="n"/>
      <c r="AF251" s="339" t="n">
        <v>1</v>
      </c>
      <c r="AG251" s="340" t="n"/>
      <c r="AH251" s="340" t="n"/>
      <c r="AI251" s="341" t="n"/>
    </row>
    <row r="252" ht="20.1" customHeight="1" s="335">
      <c r="A252" s="358" t="n"/>
      <c r="C252" s="339" t="n">
        <v>6</v>
      </c>
      <c r="D252" s="340" t="n"/>
      <c r="E252" s="341" t="n"/>
      <c r="F252" s="344" t="inlineStr">
        <is>
          <t>DIEGO ARMANDO YUCRA SILVESTRE</t>
        </is>
      </c>
      <c r="G252" s="344" t="inlineStr">
        <is>
          <t>CEDULAS DE IDENTIDAD</t>
        </is>
      </c>
      <c r="H252" s="341" t="n"/>
      <c r="I252" s="339" t="inlineStr">
        <is>
          <t>H5-P1</t>
        </is>
      </c>
      <c r="J252" s="339" t="n">
        <v>297917</v>
      </c>
      <c r="K252" s="340" t="n"/>
      <c r="L252" s="341" t="n"/>
      <c r="M252" s="339" t="n">
        <v>297920</v>
      </c>
      <c r="N252" s="339" t="n">
        <v>4</v>
      </c>
      <c r="O252" s="340" t="n"/>
      <c r="P252" s="341" t="n"/>
      <c r="Q252" s="339" t="n">
        <v>297917</v>
      </c>
      <c r="R252" s="339" t="n">
        <v>297920</v>
      </c>
      <c r="S252" s="341" t="n"/>
      <c r="T252" s="346" t="n">
        <v>4</v>
      </c>
      <c r="U252" s="341" t="n"/>
      <c r="V252" s="339" t="n"/>
      <c r="W252" s="339" t="n"/>
      <c r="X252" s="339" t="n"/>
      <c r="Y252" s="339" t="n"/>
      <c r="Z252" s="340" t="n"/>
      <c r="AA252" s="340" t="n"/>
      <c r="AB252" s="341" t="n"/>
      <c r="AC252" s="339" t="n"/>
      <c r="AD252" s="339" t="n"/>
      <c r="AE252" s="339" t="n"/>
      <c r="AF252" s="339" t="n">
        <v>4</v>
      </c>
      <c r="AG252" s="340" t="n"/>
      <c r="AH252" s="340" t="n"/>
      <c r="AI252" s="341" t="n"/>
    </row>
    <row r="253" ht="20.1" customHeight="1" s="335">
      <c r="A253" s="358" t="n"/>
      <c r="C253" s="339" t="n">
        <v>6</v>
      </c>
      <c r="D253" s="340" t="n"/>
      <c r="E253" s="341" t="n"/>
      <c r="F253" s="344" t="inlineStr">
        <is>
          <t>DIEGO ARMANDO YUCRA SILVESTRE</t>
        </is>
      </c>
      <c r="G253" s="344" t="inlineStr">
        <is>
          <t>CEDULAS DE IDENTIDAD</t>
        </is>
      </c>
      <c r="H253" s="341" t="n"/>
      <c r="I253" s="339" t="inlineStr">
        <is>
          <t>H5-P1</t>
        </is>
      </c>
      <c r="J253" s="339" t="n">
        <v>711085</v>
      </c>
      <c r="K253" s="340" t="n"/>
      <c r="L253" s="341" t="n"/>
      <c r="M253" s="339" t="n">
        <v>711103</v>
      </c>
      <c r="N253" s="339" t="n">
        <v>19</v>
      </c>
      <c r="O253" s="340" t="n"/>
      <c r="P253" s="341" t="n"/>
      <c r="Q253" s="339" t="n">
        <v>711085</v>
      </c>
      <c r="R253" s="339" t="n">
        <v>711103</v>
      </c>
      <c r="S253" s="341" t="n"/>
      <c r="T253" s="346" t="n">
        <v>19</v>
      </c>
      <c r="U253" s="341" t="n"/>
      <c r="V253" s="339" t="n"/>
      <c r="W253" s="339" t="n"/>
      <c r="X253" s="339" t="n"/>
      <c r="Y253" s="339" t="n"/>
      <c r="Z253" s="340" t="n"/>
      <c r="AA253" s="340" t="n"/>
      <c r="AB253" s="341" t="n"/>
      <c r="AC253" s="339" t="n"/>
      <c r="AD253" s="339" t="n"/>
      <c r="AE253" s="339" t="n"/>
      <c r="AF253" s="339" t="n">
        <v>19</v>
      </c>
      <c r="AG253" s="340" t="n"/>
      <c r="AH253" s="340" t="n"/>
      <c r="AI253" s="341" t="n"/>
    </row>
    <row r="254" ht="20.1" customHeight="1" s="335">
      <c r="A254" s="358" t="n"/>
      <c r="C254" s="339" t="n">
        <v>6</v>
      </c>
      <c r="D254" s="340" t="n"/>
      <c r="E254" s="341" t="n"/>
      <c r="F254" s="344" t="inlineStr">
        <is>
          <t>DIEGO ARMANDO YUCRA SILVESTRE</t>
        </is>
      </c>
      <c r="G254" s="344" t="inlineStr">
        <is>
          <t>CEDULAS DE IDENTIDAD</t>
        </is>
      </c>
      <c r="H254" s="341" t="n"/>
      <c r="I254" s="339" t="inlineStr">
        <is>
          <t>H5-P1</t>
        </is>
      </c>
      <c r="J254" s="339" t="n">
        <v>711104</v>
      </c>
      <c r="K254" s="340" t="n"/>
      <c r="L254" s="341" t="n"/>
      <c r="M254" s="339" t="n">
        <v>711144</v>
      </c>
      <c r="N254" s="339" t="n">
        <v>41</v>
      </c>
      <c r="O254" s="340" t="n"/>
      <c r="P254" s="341" t="n"/>
      <c r="Q254" s="339" t="n"/>
      <c r="R254" s="339" t="n"/>
      <c r="S254" s="341" t="n"/>
      <c r="T254" s="346" t="n"/>
      <c r="U254" s="341" t="n"/>
      <c r="V254" s="339" t="n"/>
      <c r="W254" s="339" t="n"/>
      <c r="X254" s="339" t="n"/>
      <c r="Y254" s="339" t="n"/>
      <c r="Z254" s="340" t="n"/>
      <c r="AA254" s="340" t="n"/>
      <c r="AB254" s="341" t="n"/>
      <c r="AC254" s="339" t="n">
        <v>711104</v>
      </c>
      <c r="AD254" s="339" t="n">
        <v>711144</v>
      </c>
      <c r="AE254" s="339" t="n">
        <v>41</v>
      </c>
      <c r="AF254" s="339" t="n">
        <v>41</v>
      </c>
      <c r="AG254" s="340" t="n"/>
      <c r="AH254" s="340" t="n"/>
      <c r="AI254" s="341" t="n"/>
    </row>
    <row r="255" ht="20.1" customHeight="1" s="335">
      <c r="A255" s="358" t="n"/>
      <c r="C255" s="339" t="n">
        <v>6</v>
      </c>
      <c r="D255" s="340" t="n"/>
      <c r="E255" s="341" t="n"/>
      <c r="F255" s="344" t="inlineStr">
        <is>
          <t>DIEGO ARMANDO YUCRA SILVESTRE</t>
        </is>
      </c>
      <c r="G255" s="344" t="inlineStr">
        <is>
          <t>LAMINAS PLASTICAS TIPO FUNDA -POUCHE</t>
        </is>
      </c>
      <c r="H255" s="341" t="n"/>
      <c r="I255" s="339" t="inlineStr">
        <is>
          <t>08-L3</t>
        </is>
      </c>
      <c r="J255" s="339" t="n">
        <v>2342457</v>
      </c>
      <c r="K255" s="340" t="n"/>
      <c r="L255" s="341" t="n"/>
      <c r="M255" s="339" t="n">
        <v>2342474</v>
      </c>
      <c r="N255" s="339" t="n">
        <v>18</v>
      </c>
      <c r="O255" s="340" t="n"/>
      <c r="P255" s="341" t="n"/>
      <c r="Q255" s="339" t="n">
        <v>2342457</v>
      </c>
      <c r="R255" s="339" t="n">
        <v>2342474</v>
      </c>
      <c r="S255" s="341" t="n"/>
      <c r="T255" s="346" t="n">
        <v>18</v>
      </c>
      <c r="U255" s="341" t="n"/>
      <c r="V255" s="339" t="n"/>
      <c r="W255" s="339" t="n"/>
      <c r="X255" s="339" t="n"/>
      <c r="Y255" s="339" t="n"/>
      <c r="Z255" s="340" t="n"/>
      <c r="AA255" s="340" t="n"/>
      <c r="AB255" s="341" t="n"/>
      <c r="AC255" s="339" t="n"/>
      <c r="AD255" s="339" t="n"/>
      <c r="AE255" s="339" t="n"/>
      <c r="AF255" s="339" t="n">
        <v>18</v>
      </c>
      <c r="AG255" s="340" t="n"/>
      <c r="AH255" s="340" t="n"/>
      <c r="AI255" s="341" t="n"/>
    </row>
    <row r="256" ht="20.1" customHeight="1" s="335">
      <c r="A256" s="358" t="n"/>
      <c r="C256" s="339" t="n">
        <v>6</v>
      </c>
      <c r="D256" s="340" t="n"/>
      <c r="E256" s="341" t="n"/>
      <c r="F256" s="344" t="inlineStr">
        <is>
          <t>DIEGO ARMANDO YUCRA SILVESTRE</t>
        </is>
      </c>
      <c r="G256" s="344" t="inlineStr">
        <is>
          <t>LAMINAS PLASTICAS TIPO FUNDA -POUCHE</t>
        </is>
      </c>
      <c r="H256" s="341" t="n"/>
      <c r="I256" s="339" t="inlineStr">
        <is>
          <t>08-L3</t>
        </is>
      </c>
      <c r="J256" s="339" t="n">
        <v>2342637</v>
      </c>
      <c r="K256" s="340" t="n"/>
      <c r="L256" s="341" t="n"/>
      <c r="M256" s="339" t="n">
        <v>2342653</v>
      </c>
      <c r="N256" s="339" t="n">
        <v>17</v>
      </c>
      <c r="O256" s="340" t="n"/>
      <c r="P256" s="341" t="n"/>
      <c r="Q256" s="339" t="n">
        <v>2342637</v>
      </c>
      <c r="R256" s="339" t="n">
        <v>2342653</v>
      </c>
      <c r="S256" s="341" t="n"/>
      <c r="T256" s="346" t="n">
        <v>17</v>
      </c>
      <c r="U256" s="341" t="n"/>
      <c r="V256" s="339" t="n"/>
      <c r="W256" s="339" t="n"/>
      <c r="X256" s="339" t="n"/>
      <c r="Y256" s="339" t="n"/>
      <c r="Z256" s="340" t="n"/>
      <c r="AA256" s="340" t="n"/>
      <c r="AB256" s="341" t="n"/>
      <c r="AC256" s="339" t="n"/>
      <c r="AD256" s="339" t="n"/>
      <c r="AE256" s="339" t="n"/>
      <c r="AF256" s="339" t="n">
        <v>17</v>
      </c>
      <c r="AG256" s="340" t="n"/>
      <c r="AH256" s="340" t="n"/>
      <c r="AI256" s="341" t="n"/>
    </row>
    <row r="257" ht="20.1" customHeight="1" s="335">
      <c r="A257" s="358" t="n"/>
      <c r="C257" s="339" t="n">
        <v>6</v>
      </c>
      <c r="D257" s="340" t="n"/>
      <c r="E257" s="341" t="n"/>
      <c r="F257" s="344" t="inlineStr">
        <is>
          <t>DIEGO ARMANDO YUCRA SILVESTRE</t>
        </is>
      </c>
      <c r="G257" s="344" t="inlineStr">
        <is>
          <t>LAMINAS PLASTICAS TIPO FUNDA -POUCHE</t>
        </is>
      </c>
      <c r="H257" s="341" t="n"/>
      <c r="I257" s="339" t="inlineStr">
        <is>
          <t>08-L3</t>
        </is>
      </c>
      <c r="J257" s="339" t="n">
        <v>2342654</v>
      </c>
      <c r="K257" s="340" t="n"/>
      <c r="L257" s="341" t="n"/>
      <c r="M257" s="339" t="n">
        <v>2342696</v>
      </c>
      <c r="N257" s="339" t="n">
        <v>43</v>
      </c>
      <c r="O257" s="340" t="n"/>
      <c r="P257" s="341" t="n"/>
      <c r="Q257" s="339" t="n"/>
      <c r="R257" s="339" t="n"/>
      <c r="S257" s="341" t="n"/>
      <c r="T257" s="346" t="n"/>
      <c r="U257" s="341" t="n"/>
      <c r="V257" s="339" t="n"/>
      <c r="W257" s="339" t="n"/>
      <c r="X257" s="339" t="n"/>
      <c r="Y257" s="339" t="n"/>
      <c r="Z257" s="340" t="n"/>
      <c r="AA257" s="340" t="n"/>
      <c r="AB257" s="341" t="n"/>
      <c r="AC257" s="339" t="n">
        <v>2342654</v>
      </c>
      <c r="AD257" s="339" t="n">
        <v>2342696</v>
      </c>
      <c r="AE257" s="339" t="n">
        <v>43</v>
      </c>
      <c r="AF257" s="339" t="n">
        <v>43</v>
      </c>
      <c r="AG257" s="340" t="n"/>
      <c r="AH257" s="340" t="n"/>
      <c r="AI257" s="341" t="n"/>
    </row>
    <row r="258" ht="20.1" customHeight="1" s="335">
      <c r="A258" s="358" t="n"/>
      <c r="C258" s="339" t="n"/>
      <c r="D258" s="340" t="n"/>
      <c r="E258" s="341" t="n"/>
      <c r="F258" s="344" t="n"/>
      <c r="G258" s="344" t="n"/>
      <c r="H258" s="341" t="n"/>
      <c r="I258" s="339" t="n"/>
      <c r="J258" s="339" t="n"/>
      <c r="K258" s="340" t="n"/>
      <c r="L258" s="341" t="n"/>
      <c r="M258" s="339" t="n"/>
      <c r="N258" s="339" t="n"/>
      <c r="O258" s="340" t="n"/>
      <c r="P258" s="341" t="n"/>
      <c r="Q258" s="339" t="n"/>
      <c r="R258" s="339" t="n"/>
      <c r="S258" s="341" t="n"/>
      <c r="T258" s="346" t="n"/>
      <c r="U258" s="341" t="n"/>
      <c r="V258" s="339" t="n"/>
      <c r="W258" s="339" t="n"/>
      <c r="X258" s="339" t="n"/>
      <c r="Y258" s="339" t="n"/>
      <c r="Z258" s="340" t="n"/>
      <c r="AA258" s="340" t="n"/>
      <c r="AB258" s="341" t="n"/>
      <c r="AC258" s="339" t="n"/>
      <c r="AD258" s="339" t="n"/>
      <c r="AE258" s="339" t="n"/>
      <c r="AF258" s="345">
        <f>SUM(T250:U257)*17/2</f>
        <v/>
      </c>
      <c r="AG258" s="340" t="n"/>
      <c r="AH258" s="340" t="n"/>
      <c r="AI258" s="341" t="n"/>
    </row>
    <row r="259" ht="20.1" customHeight="1" s="335">
      <c r="A259" s="358" t="n"/>
      <c r="C259" s="339" t="n">
        <v>3</v>
      </c>
      <c r="D259" s="340" t="n"/>
      <c r="E259" s="341" t="n"/>
      <c r="F259" s="344" t="inlineStr">
        <is>
          <t>IVAR LIMBERT FLORES AYAVIRI</t>
        </is>
      </c>
      <c r="G259" s="344" t="inlineStr">
        <is>
          <t>CEDULAS DE IDENTIDAD</t>
        </is>
      </c>
      <c r="H259" s="341" t="n"/>
      <c r="I259" s="339" t="inlineStr">
        <is>
          <t>H5-P1</t>
        </is>
      </c>
      <c r="J259" s="339" t="n">
        <v>711145</v>
      </c>
      <c r="K259" s="340" t="n"/>
      <c r="L259" s="341" t="n"/>
      <c r="M259" s="339" t="n">
        <v>711146</v>
      </c>
      <c r="N259" s="339" t="n">
        <v>2</v>
      </c>
      <c r="O259" s="340" t="n"/>
      <c r="P259" s="341" t="n"/>
      <c r="Q259" s="339" t="n"/>
      <c r="R259" s="339" t="n"/>
      <c r="S259" s="341" t="n"/>
      <c r="T259" s="346" t="n"/>
      <c r="U259" s="341" t="n"/>
      <c r="V259" s="339" t="n">
        <v>711145</v>
      </c>
      <c r="W259" s="339" t="n">
        <v>711145</v>
      </c>
      <c r="X259" s="339" t="n">
        <v>1</v>
      </c>
      <c r="Y259" s="339" t="inlineStr">
        <is>
          <t>ERROR DE SISTEMA</t>
        </is>
      </c>
      <c r="Z259" s="340" t="n"/>
      <c r="AA259" s="340" t="n"/>
      <c r="AB259" s="341" t="n"/>
      <c r="AC259" s="339" t="n"/>
      <c r="AD259" s="339" t="n"/>
      <c r="AE259" s="339" t="n"/>
      <c r="AF259" s="339" t="n">
        <v>1</v>
      </c>
      <c r="AG259" s="340" t="n"/>
      <c r="AH259" s="340" t="n"/>
      <c r="AI259" s="341" t="n"/>
    </row>
    <row r="260" ht="20.1" customHeight="1" s="335">
      <c r="A260" s="358" t="n"/>
      <c r="C260" s="339" t="n">
        <v>3</v>
      </c>
      <c r="D260" s="340" t="n"/>
      <c r="E260" s="341" t="n"/>
      <c r="F260" s="344" t="inlineStr">
        <is>
          <t>IVAR LIMBERT FLORES AYAVIRI</t>
        </is>
      </c>
      <c r="G260" s="344" t="inlineStr">
        <is>
          <t>CEDULAS DE IDENTIDAD</t>
        </is>
      </c>
      <c r="H260" s="341" t="n"/>
      <c r="I260" s="339" t="n"/>
      <c r="J260" s="339" t="n"/>
      <c r="K260" s="340" t="n"/>
      <c r="L260" s="341" t="n"/>
      <c r="M260" s="339" t="n"/>
      <c r="N260" s="339" t="n"/>
      <c r="O260" s="340" t="n"/>
      <c r="P260" s="341" t="n"/>
      <c r="Q260" s="339" t="n"/>
      <c r="R260" s="339" t="n"/>
      <c r="S260" s="341" t="n"/>
      <c r="T260" s="346" t="n"/>
      <c r="U260" s="341" t="n"/>
      <c r="V260" s="339" t="n">
        <v>711146</v>
      </c>
      <c r="W260" s="339" t="n">
        <v>711146</v>
      </c>
      <c r="X260" s="339" t="n">
        <v>1</v>
      </c>
      <c r="Y260" s="339" t="inlineStr">
        <is>
          <t>ERROR DE SISTEMA</t>
        </is>
      </c>
      <c r="Z260" s="340" t="n"/>
      <c r="AA260" s="340" t="n"/>
      <c r="AB260" s="341" t="n"/>
      <c r="AC260" s="339" t="n"/>
      <c r="AD260" s="339" t="n"/>
      <c r="AE260" s="339" t="n"/>
      <c r="AF260" s="339" t="n">
        <v>1</v>
      </c>
      <c r="AG260" s="340" t="n"/>
      <c r="AH260" s="340" t="n"/>
      <c r="AI260" s="341" t="n"/>
    </row>
    <row r="261" ht="20.1" customHeight="1" s="335">
      <c r="A261" s="358" t="n"/>
      <c r="C261" s="339" t="n">
        <v>3</v>
      </c>
      <c r="D261" s="340" t="n"/>
      <c r="E261" s="341" t="n"/>
      <c r="F261" s="344" t="inlineStr">
        <is>
          <t>IVAR LIMBERT FLORES AYAVIRI</t>
        </is>
      </c>
      <c r="G261" s="344" t="inlineStr">
        <is>
          <t>CEDULAS DE IDENTIDAD</t>
        </is>
      </c>
      <c r="H261" s="341" t="n"/>
      <c r="I261" s="339" t="inlineStr">
        <is>
          <t>H5-P1</t>
        </is>
      </c>
      <c r="J261" s="339" t="n">
        <v>711147</v>
      </c>
      <c r="K261" s="340" t="n"/>
      <c r="L261" s="341" t="n"/>
      <c r="M261" s="339" t="n">
        <v>711159</v>
      </c>
      <c r="N261" s="339" t="n">
        <v>13</v>
      </c>
      <c r="O261" s="340" t="n"/>
      <c r="P261" s="341" t="n"/>
      <c r="Q261" s="339" t="n">
        <v>711147</v>
      </c>
      <c r="R261" s="339" t="n">
        <v>711159</v>
      </c>
      <c r="S261" s="341" t="n"/>
      <c r="T261" s="346" t="n">
        <v>13</v>
      </c>
      <c r="U261" s="341" t="n"/>
      <c r="V261" s="339" t="n"/>
      <c r="W261" s="339" t="n"/>
      <c r="X261" s="339" t="n"/>
      <c r="Y261" s="339" t="n"/>
      <c r="Z261" s="340" t="n"/>
      <c r="AA261" s="340" t="n"/>
      <c r="AB261" s="341" t="n"/>
      <c r="AC261" s="339" t="n"/>
      <c r="AD261" s="339" t="n"/>
      <c r="AE261" s="339" t="n"/>
      <c r="AF261" s="339" t="n">
        <v>13</v>
      </c>
      <c r="AG261" s="340" t="n"/>
      <c r="AH261" s="340" t="n"/>
      <c r="AI261" s="341" t="n"/>
    </row>
    <row r="262" ht="20.1" customHeight="1" s="335">
      <c r="A262" s="358" t="n"/>
      <c r="C262" s="339" t="n">
        <v>3</v>
      </c>
      <c r="D262" s="340" t="n"/>
      <c r="E262" s="341" t="n"/>
      <c r="F262" s="344" t="inlineStr">
        <is>
          <t>IVAR LIMBERT FLORES AYAVIRI</t>
        </is>
      </c>
      <c r="G262" s="344" t="inlineStr">
        <is>
          <t>CEDULAS DE IDENTIDAD</t>
        </is>
      </c>
      <c r="H262" s="341" t="n"/>
      <c r="I262" s="339" t="inlineStr">
        <is>
          <t>H5-P1</t>
        </is>
      </c>
      <c r="J262" s="339" t="n">
        <v>711160</v>
      </c>
      <c r="K262" s="340" t="n"/>
      <c r="L262" s="341" t="n"/>
      <c r="M262" s="339" t="n">
        <v>711184</v>
      </c>
      <c r="N262" s="339" t="n">
        <v>25</v>
      </c>
      <c r="O262" s="340" t="n"/>
      <c r="P262" s="341" t="n"/>
      <c r="Q262" s="339" t="n"/>
      <c r="R262" s="339" t="n"/>
      <c r="S262" s="341" t="n"/>
      <c r="T262" s="346" t="n"/>
      <c r="U262" s="341" t="n"/>
      <c r="V262" s="339" t="n"/>
      <c r="W262" s="339" t="n"/>
      <c r="X262" s="339" t="n"/>
      <c r="Y262" s="339" t="n"/>
      <c r="Z262" s="340" t="n"/>
      <c r="AA262" s="340" t="n"/>
      <c r="AB262" s="341" t="n"/>
      <c r="AC262" s="339" t="n">
        <v>711160</v>
      </c>
      <c r="AD262" s="339" t="n">
        <v>711184</v>
      </c>
      <c r="AE262" s="339" t="n">
        <v>25</v>
      </c>
      <c r="AF262" s="339" t="n">
        <v>25</v>
      </c>
      <c r="AG262" s="340" t="n"/>
      <c r="AH262" s="340" t="n"/>
      <c r="AI262" s="341" t="n"/>
    </row>
    <row r="263" ht="20.1" customHeight="1" s="335">
      <c r="A263" s="358" t="n"/>
      <c r="C263" s="339" t="n">
        <v>3</v>
      </c>
      <c r="D263" s="340" t="n"/>
      <c r="E263" s="341" t="n"/>
      <c r="F263" s="344" t="inlineStr">
        <is>
          <t>IVAR LIMBERT FLORES AYAVIRI</t>
        </is>
      </c>
      <c r="G263" s="344" t="inlineStr">
        <is>
          <t>LAMINAS PLASTICAS TIPO FUNDA -POUCHE</t>
        </is>
      </c>
      <c r="H263" s="341" t="n"/>
      <c r="I263" s="339" t="inlineStr">
        <is>
          <t>08-L3</t>
        </is>
      </c>
      <c r="J263" s="339" t="n">
        <v>2342697</v>
      </c>
      <c r="K263" s="340" t="n"/>
      <c r="L263" s="341" t="n"/>
      <c r="M263" s="339" t="n">
        <v>2342709</v>
      </c>
      <c r="N263" s="339" t="n">
        <v>13</v>
      </c>
      <c r="O263" s="340" t="n"/>
      <c r="P263" s="341" t="n"/>
      <c r="Q263" s="339" t="n">
        <v>2342697</v>
      </c>
      <c r="R263" s="339" t="n">
        <v>2342709</v>
      </c>
      <c r="S263" s="341" t="n"/>
      <c r="T263" s="346" t="n">
        <v>13</v>
      </c>
      <c r="U263" s="341" t="n"/>
      <c r="V263" s="339" t="n"/>
      <c r="W263" s="339" t="n"/>
      <c r="X263" s="339" t="n"/>
      <c r="Y263" s="339" t="n"/>
      <c r="Z263" s="340" t="n"/>
      <c r="AA263" s="340" t="n"/>
      <c r="AB263" s="341" t="n"/>
      <c r="AC263" s="339" t="n"/>
      <c r="AD263" s="339" t="n"/>
      <c r="AE263" s="339" t="n"/>
      <c r="AF263" s="339" t="n">
        <v>13</v>
      </c>
      <c r="AG263" s="340" t="n"/>
      <c r="AH263" s="340" t="n"/>
      <c r="AI263" s="341" t="n"/>
    </row>
    <row r="264" ht="20.1" customHeight="1" s="335">
      <c r="A264" s="358" t="n"/>
      <c r="C264" s="339" t="n">
        <v>3</v>
      </c>
      <c r="D264" s="340" t="n"/>
      <c r="E264" s="341" t="n"/>
      <c r="F264" s="344" t="inlineStr">
        <is>
          <t>IVAR LIMBERT FLORES AYAVIRI</t>
        </is>
      </c>
      <c r="G264" s="344" t="inlineStr">
        <is>
          <t>LAMINAS PLASTICAS TIPO FUNDA -POUCHE</t>
        </is>
      </c>
      <c r="H264" s="341" t="n"/>
      <c r="I264" s="339" t="inlineStr">
        <is>
          <t>08-L3</t>
        </is>
      </c>
      <c r="J264" s="339" t="n">
        <v>2342710</v>
      </c>
      <c r="K264" s="340" t="n"/>
      <c r="L264" s="341" t="n"/>
      <c r="M264" s="339" t="n">
        <v>2342736</v>
      </c>
      <c r="N264" s="339" t="n">
        <v>27</v>
      </c>
      <c r="O264" s="340" t="n"/>
      <c r="P264" s="341" t="n"/>
      <c r="Q264" s="339" t="n"/>
      <c r="R264" s="339" t="n"/>
      <c r="S264" s="341" t="n"/>
      <c r="T264" s="346" t="n"/>
      <c r="U264" s="341" t="n"/>
      <c r="V264" s="339" t="n"/>
      <c r="W264" s="339" t="n"/>
      <c r="X264" s="339" t="n"/>
      <c r="Y264" s="339" t="n"/>
      <c r="Z264" s="340" t="n"/>
      <c r="AA264" s="340" t="n"/>
      <c r="AB264" s="341" t="n"/>
      <c r="AC264" s="339" t="n">
        <v>2342710</v>
      </c>
      <c r="AD264" s="339" t="n">
        <v>2342736</v>
      </c>
      <c r="AE264" s="339" t="n">
        <v>27</v>
      </c>
      <c r="AF264" s="339" t="n">
        <v>27</v>
      </c>
      <c r="AG264" s="340" t="n"/>
      <c r="AH264" s="340" t="n"/>
      <c r="AI264" s="341" t="n"/>
    </row>
    <row r="265" ht="20.1" customHeight="1" s="335">
      <c r="A265" s="358" t="n"/>
      <c r="C265" s="339" t="n"/>
      <c r="D265" s="340" t="n"/>
      <c r="E265" s="341" t="n"/>
      <c r="F265" s="344" t="n"/>
      <c r="G265" s="344" t="n"/>
      <c r="H265" s="341" t="n"/>
      <c r="I265" s="339" t="n"/>
      <c r="J265" s="339" t="n"/>
      <c r="K265" s="340" t="n"/>
      <c r="L265" s="341" t="n"/>
      <c r="M265" s="339" t="n"/>
      <c r="N265" s="339" t="n"/>
      <c r="O265" s="340" t="n"/>
      <c r="P265" s="341" t="n"/>
      <c r="Q265" s="339" t="n"/>
      <c r="R265" s="339" t="n"/>
      <c r="S265" s="341" t="n"/>
      <c r="T265" s="346" t="n"/>
      <c r="U265" s="341" t="n"/>
      <c r="V265" s="339" t="n"/>
      <c r="W265" s="339" t="n"/>
      <c r="X265" s="339" t="n"/>
      <c r="Y265" s="339" t="n"/>
      <c r="Z265" s="340" t="n"/>
      <c r="AA265" s="340" t="n"/>
      <c r="AB265" s="341" t="n"/>
      <c r="AC265" s="339" t="n"/>
      <c r="AD265" s="339" t="n"/>
      <c r="AE265" s="339" t="n"/>
      <c r="AF265" s="345">
        <f>SUM(T259:U264)*17/2</f>
        <v/>
      </c>
      <c r="AG265" s="340" t="n"/>
      <c r="AH265" s="340" t="n"/>
      <c r="AI265" s="341" t="n"/>
    </row>
    <row r="266" ht="20.1" customHeight="1" s="335">
      <c r="A266" s="358" t="n"/>
      <c r="C266" s="339" t="n">
        <v>5</v>
      </c>
      <c r="D266" s="340" t="n"/>
      <c r="E266" s="341" t="n"/>
      <c r="F266" s="344" t="inlineStr">
        <is>
          <t>MIGUEL ANGEL GARCIA ORTEGA</t>
        </is>
      </c>
      <c r="G266" s="344" t="inlineStr">
        <is>
          <t>CEDULAS DE IDENTIDAD</t>
        </is>
      </c>
      <c r="H266" s="341" t="n"/>
      <c r="I266" s="339" t="inlineStr">
        <is>
          <t>H5-P1</t>
        </is>
      </c>
      <c r="J266" s="339" t="n">
        <v>297860</v>
      </c>
      <c r="K266" s="340" t="n"/>
      <c r="L266" s="341" t="n"/>
      <c r="M266" s="339" t="n">
        <v>297880</v>
      </c>
      <c r="N266" s="339" t="n">
        <v>21</v>
      </c>
      <c r="O266" s="340" t="n"/>
      <c r="P266" s="341" t="n"/>
      <c r="Q266" s="339" t="n">
        <v>297860</v>
      </c>
      <c r="R266" s="339" t="n">
        <v>297880</v>
      </c>
      <c r="S266" s="341" t="n"/>
      <c r="T266" s="346" t="n">
        <v>21</v>
      </c>
      <c r="U266" s="341" t="n"/>
      <c r="V266" s="339" t="n"/>
      <c r="W266" s="339" t="n"/>
      <c r="X266" s="339" t="n"/>
      <c r="Y266" s="339" t="n"/>
      <c r="Z266" s="340" t="n"/>
      <c r="AA266" s="340" t="n"/>
      <c r="AB266" s="341" t="n"/>
      <c r="AC266" s="339" t="n"/>
      <c r="AD266" s="339" t="n"/>
      <c r="AE266" s="339" t="n"/>
      <c r="AF266" s="339" t="n">
        <v>21</v>
      </c>
      <c r="AG266" s="340" t="n"/>
      <c r="AH266" s="340" t="n"/>
      <c r="AI266" s="341" t="n"/>
    </row>
    <row r="267" ht="20.1" customHeight="1" s="335">
      <c r="A267" s="358" t="n"/>
      <c r="C267" s="339" t="n">
        <v>5</v>
      </c>
      <c r="D267" s="340" t="n"/>
      <c r="E267" s="341" t="n"/>
      <c r="F267" s="344" t="inlineStr">
        <is>
          <t>MIGUEL ANGEL GARCIA ORTEGA</t>
        </is>
      </c>
      <c r="G267" s="344" t="inlineStr">
        <is>
          <t>CEDULAS DE IDENTIDAD</t>
        </is>
      </c>
      <c r="H267" s="341" t="n"/>
      <c r="I267" s="339" t="inlineStr">
        <is>
          <t>H5-P1</t>
        </is>
      </c>
      <c r="J267" s="339" t="n">
        <v>711025</v>
      </c>
      <c r="K267" s="340" t="n"/>
      <c r="L267" s="341" t="n"/>
      <c r="M267" s="339" t="n">
        <v>711044</v>
      </c>
      <c r="N267" s="339" t="n">
        <v>20</v>
      </c>
      <c r="O267" s="340" t="n"/>
      <c r="P267" s="341" t="n"/>
      <c r="Q267" s="339" t="n">
        <v>711025</v>
      </c>
      <c r="R267" s="339" t="n">
        <v>711044</v>
      </c>
      <c r="S267" s="341" t="n"/>
      <c r="T267" s="346" t="n">
        <v>20</v>
      </c>
      <c r="U267" s="341" t="n"/>
      <c r="V267" s="339" t="n"/>
      <c r="W267" s="339" t="n"/>
      <c r="X267" s="339" t="n"/>
      <c r="Y267" s="339" t="n"/>
      <c r="Z267" s="340" t="n"/>
      <c r="AA267" s="340" t="n"/>
      <c r="AB267" s="341" t="n"/>
      <c r="AC267" s="339" t="n"/>
      <c r="AD267" s="339" t="n"/>
      <c r="AE267" s="339" t="n"/>
      <c r="AF267" s="339" t="n">
        <v>20</v>
      </c>
      <c r="AG267" s="340" t="n"/>
      <c r="AH267" s="340" t="n"/>
      <c r="AI267" s="341" t="n"/>
    </row>
    <row r="268" ht="20.1" customHeight="1" s="335">
      <c r="A268" s="358" t="n"/>
      <c r="C268" s="339" t="n">
        <v>5</v>
      </c>
      <c r="D268" s="340" t="n"/>
      <c r="E268" s="341" t="n"/>
      <c r="F268" s="344" t="inlineStr">
        <is>
          <t>MIGUEL ANGEL GARCIA ORTEGA</t>
        </is>
      </c>
      <c r="G268" s="344" t="inlineStr">
        <is>
          <t>CEDULAS DE IDENTIDAD</t>
        </is>
      </c>
      <c r="H268" s="341" t="n"/>
      <c r="I268" s="339" t="inlineStr">
        <is>
          <t>H5-P1</t>
        </is>
      </c>
      <c r="J268" s="339" t="n">
        <v>711045</v>
      </c>
      <c r="K268" s="340" t="n"/>
      <c r="L268" s="341" t="n"/>
      <c r="M268" s="339" t="n">
        <v>711084</v>
      </c>
      <c r="N268" s="339" t="n">
        <v>40</v>
      </c>
      <c r="O268" s="340" t="n"/>
      <c r="P268" s="341" t="n"/>
      <c r="Q268" s="339" t="n"/>
      <c r="R268" s="339" t="n"/>
      <c r="S268" s="341" t="n"/>
      <c r="T268" s="346" t="n"/>
      <c r="U268" s="341" t="n"/>
      <c r="V268" s="339" t="n"/>
      <c r="W268" s="339" t="n"/>
      <c r="X268" s="339" t="n"/>
      <c r="Y268" s="339" t="n"/>
      <c r="Z268" s="340" t="n"/>
      <c r="AA268" s="340" t="n"/>
      <c r="AB268" s="341" t="n"/>
      <c r="AC268" s="339" t="n">
        <v>711045</v>
      </c>
      <c r="AD268" s="339" t="n">
        <v>711084</v>
      </c>
      <c r="AE268" s="339" t="n">
        <v>40</v>
      </c>
      <c r="AF268" s="339" t="n">
        <v>40</v>
      </c>
      <c r="AG268" s="340" t="n"/>
      <c r="AH268" s="340" t="n"/>
      <c r="AI268" s="341" t="n"/>
    </row>
    <row r="269" ht="20.1" customHeight="1" s="335">
      <c r="A269" s="358" t="n"/>
      <c r="C269" s="339" t="n">
        <v>5</v>
      </c>
      <c r="D269" s="340" t="n"/>
      <c r="E269" s="341" t="n"/>
      <c r="F269" s="344" t="inlineStr">
        <is>
          <t>MIGUEL ANGEL GARCIA ORTEGA</t>
        </is>
      </c>
      <c r="G269" s="344" t="inlineStr">
        <is>
          <t>LAMINAS PLASTICAS TIPO FUNDA -POUCHE</t>
        </is>
      </c>
      <c r="H269" s="341" t="n"/>
      <c r="I269" s="339" t="inlineStr">
        <is>
          <t>08-L3</t>
        </is>
      </c>
      <c r="J269" s="339" t="n">
        <v>2342414</v>
      </c>
      <c r="K269" s="340" t="n"/>
      <c r="L269" s="341" t="n"/>
      <c r="M269" s="339" t="n">
        <v>2342435</v>
      </c>
      <c r="N269" s="339" t="n">
        <v>22</v>
      </c>
      <c r="O269" s="340" t="n"/>
      <c r="P269" s="341" t="n"/>
      <c r="Q269" s="339" t="n">
        <v>2342414</v>
      </c>
      <c r="R269" s="339" t="n">
        <v>2342435</v>
      </c>
      <c r="S269" s="341" t="n"/>
      <c r="T269" s="346" t="n">
        <v>22</v>
      </c>
      <c r="U269" s="341" t="n"/>
      <c r="V269" s="339" t="n"/>
      <c r="W269" s="339" t="n"/>
      <c r="X269" s="339" t="n"/>
      <c r="Y269" s="339" t="n"/>
      <c r="Z269" s="340" t="n"/>
      <c r="AA269" s="340" t="n"/>
      <c r="AB269" s="341" t="n"/>
      <c r="AC269" s="339" t="n"/>
      <c r="AD269" s="339" t="n"/>
      <c r="AE269" s="339" t="n"/>
      <c r="AF269" s="339" t="n">
        <v>22</v>
      </c>
      <c r="AG269" s="340" t="n"/>
      <c r="AH269" s="340" t="n"/>
      <c r="AI269" s="341" t="n"/>
    </row>
    <row r="270" ht="20.1" customHeight="1" s="335">
      <c r="A270" s="358" t="n"/>
      <c r="C270" s="339" t="n">
        <v>5</v>
      </c>
      <c r="D270" s="340" t="n"/>
      <c r="E270" s="341" t="n"/>
      <c r="F270" s="344" t="inlineStr">
        <is>
          <t>MIGUEL ANGEL GARCIA ORTEGA</t>
        </is>
      </c>
      <c r="G270" s="344" t="inlineStr">
        <is>
          <t>LAMINAS PLASTICAS TIPO FUNDA -POUCHE</t>
        </is>
      </c>
      <c r="H270" s="341" t="n"/>
      <c r="I270" s="339" t="inlineStr">
        <is>
          <t>08-L3</t>
        </is>
      </c>
      <c r="J270" s="339" t="n">
        <v>2342578</v>
      </c>
      <c r="K270" s="340" t="n"/>
      <c r="L270" s="341" t="n"/>
      <c r="M270" s="339" t="n">
        <v>2342596</v>
      </c>
      <c r="N270" s="339" t="n">
        <v>19</v>
      </c>
      <c r="O270" s="340" t="n"/>
      <c r="P270" s="341" t="n"/>
      <c r="Q270" s="339" t="n">
        <v>2342578</v>
      </c>
      <c r="R270" s="339" t="n">
        <v>2342596</v>
      </c>
      <c r="S270" s="341" t="n"/>
      <c r="T270" s="346" t="n">
        <v>19</v>
      </c>
      <c r="U270" s="341" t="n"/>
      <c r="V270" s="339" t="n"/>
      <c r="W270" s="339" t="n"/>
      <c r="X270" s="339" t="n"/>
      <c r="Y270" s="339" t="n"/>
      <c r="Z270" s="340" t="n"/>
      <c r="AA270" s="340" t="n"/>
      <c r="AB270" s="341" t="n"/>
      <c r="AC270" s="339" t="n"/>
      <c r="AD270" s="339" t="n"/>
      <c r="AE270" s="339" t="n"/>
      <c r="AF270" s="339" t="n">
        <v>19</v>
      </c>
      <c r="AG270" s="340" t="n"/>
      <c r="AH270" s="340" t="n"/>
      <c r="AI270" s="341" t="n"/>
    </row>
    <row r="271" ht="20.1" customHeight="1" s="335">
      <c r="A271" s="358" t="n"/>
      <c r="C271" s="339" t="n">
        <v>5</v>
      </c>
      <c r="D271" s="340" t="n"/>
      <c r="E271" s="341" t="n"/>
      <c r="F271" s="344" t="inlineStr">
        <is>
          <t>MIGUEL ANGEL GARCIA ORTEGA</t>
        </is>
      </c>
      <c r="G271" s="344" t="inlineStr">
        <is>
          <t>LAMINAS PLASTICAS TIPO FUNDA -POUCHE</t>
        </is>
      </c>
      <c r="H271" s="341" t="n"/>
      <c r="I271" s="339" t="inlineStr">
        <is>
          <t>08-L3</t>
        </is>
      </c>
      <c r="J271" s="339" t="n">
        <v>2342597</v>
      </c>
      <c r="K271" s="340" t="n"/>
      <c r="L271" s="341" t="n"/>
      <c r="M271" s="339" t="n">
        <v>2342636</v>
      </c>
      <c r="N271" s="339" t="n">
        <v>40</v>
      </c>
      <c r="O271" s="340" t="n"/>
      <c r="P271" s="341" t="n"/>
      <c r="Q271" s="339" t="n"/>
      <c r="R271" s="339" t="n"/>
      <c r="S271" s="341" t="n"/>
      <c r="T271" s="346" t="n"/>
      <c r="U271" s="341" t="n"/>
      <c r="V271" s="339" t="n"/>
      <c r="W271" s="339" t="n"/>
      <c r="X271" s="339" t="n"/>
      <c r="Y271" s="339" t="n"/>
      <c r="Z271" s="340" t="n"/>
      <c r="AA271" s="340" t="n"/>
      <c r="AB271" s="341" t="n"/>
      <c r="AC271" s="339" t="n">
        <v>2342597</v>
      </c>
      <c r="AD271" s="339" t="n">
        <v>2342636</v>
      </c>
      <c r="AE271" s="339" t="n">
        <v>40</v>
      </c>
      <c r="AF271" s="339" t="n">
        <v>40</v>
      </c>
      <c r="AG271" s="340" t="n"/>
      <c r="AH271" s="340" t="n"/>
      <c r="AI271" s="341" t="n"/>
    </row>
    <row r="272" ht="20.1" customHeight="1" s="335">
      <c r="A272" s="358" t="n"/>
      <c r="C272" s="339" t="n"/>
      <c r="D272" s="340" t="n"/>
      <c r="E272" s="341" t="n"/>
      <c r="F272" s="344" t="n"/>
      <c r="G272" s="344" t="n"/>
      <c r="H272" s="341" t="n"/>
      <c r="I272" s="339" t="n"/>
      <c r="J272" s="339" t="n"/>
      <c r="K272" s="340" t="n"/>
      <c r="L272" s="341" t="n"/>
      <c r="M272" s="339" t="n"/>
      <c r="N272" s="339" t="n"/>
      <c r="O272" s="340" t="n"/>
      <c r="P272" s="341" t="n"/>
      <c r="Q272" s="339" t="n"/>
      <c r="R272" s="339" t="n"/>
      <c r="S272" s="341" t="n"/>
      <c r="T272" s="346" t="n"/>
      <c r="U272" s="341" t="n"/>
      <c r="V272" s="339" t="n"/>
      <c r="W272" s="339" t="n"/>
      <c r="X272" s="339" t="n"/>
      <c r="Y272" s="339" t="n"/>
      <c r="Z272" s="340" t="n"/>
      <c r="AA272" s="340" t="n"/>
      <c r="AB272" s="341" t="n"/>
      <c r="AC272" s="339" t="n"/>
      <c r="AD272" s="339" t="n"/>
      <c r="AE272" s="339" t="n"/>
      <c r="AF272" s="345">
        <f>SUM(T266:U271)*17/2</f>
        <v/>
      </c>
      <c r="AG272" s="340" t="n"/>
      <c r="AH272" s="340" t="n"/>
      <c r="AI272" s="341" t="n"/>
    </row>
    <row r="273" ht="20.1" customHeight="1" s="335">
      <c r="A273" s="358" t="n"/>
      <c r="C273" s="339" t="n">
        <v>4</v>
      </c>
      <c r="D273" s="340" t="n"/>
      <c r="E273" s="341" t="n"/>
      <c r="F273" s="344" t="inlineStr">
        <is>
          <t>VERONICA MEDRANO ARIAS</t>
        </is>
      </c>
      <c r="G273" s="344" t="inlineStr">
        <is>
          <t>CEDULAS DE IDENTIDAD</t>
        </is>
      </c>
      <c r="H273" s="341" t="n"/>
      <c r="I273" s="339" t="inlineStr">
        <is>
          <t>H5-P1</t>
        </is>
      </c>
      <c r="J273" s="339" t="n">
        <v>297816</v>
      </c>
      <c r="K273" s="340" t="n"/>
      <c r="L273" s="341" t="n"/>
      <c r="M273" s="339" t="n">
        <v>297840</v>
      </c>
      <c r="N273" s="339" t="n">
        <v>25</v>
      </c>
      <c r="O273" s="340" t="n"/>
      <c r="P273" s="341" t="n"/>
      <c r="Q273" s="339" t="n">
        <v>297816</v>
      </c>
      <c r="R273" s="339" t="n">
        <v>297840</v>
      </c>
      <c r="S273" s="341" t="n"/>
      <c r="T273" s="346" t="n">
        <v>25</v>
      </c>
      <c r="U273" s="341" t="n"/>
      <c r="V273" s="339" t="n"/>
      <c r="W273" s="339" t="n"/>
      <c r="X273" s="339" t="n"/>
      <c r="Y273" s="339" t="n"/>
      <c r="Z273" s="340" t="n"/>
      <c r="AA273" s="340" t="n"/>
      <c r="AB273" s="341" t="n"/>
      <c r="AC273" s="339" t="n"/>
      <c r="AD273" s="339" t="n"/>
      <c r="AE273" s="339" t="n"/>
      <c r="AF273" s="339" t="n">
        <v>25</v>
      </c>
      <c r="AG273" s="340" t="n"/>
      <c r="AH273" s="340" t="n"/>
      <c r="AI273" s="341" t="n"/>
    </row>
    <row r="274" ht="20.1" customHeight="1" s="335">
      <c r="A274" s="358" t="n"/>
      <c r="C274" s="339" t="n">
        <v>4</v>
      </c>
      <c r="D274" s="340" t="n"/>
      <c r="E274" s="341" t="n"/>
      <c r="F274" s="344" t="inlineStr">
        <is>
          <t>VERONICA MEDRANO ARIAS</t>
        </is>
      </c>
      <c r="G274" s="344" t="inlineStr">
        <is>
          <t>CEDULAS DE IDENTIDAD</t>
        </is>
      </c>
      <c r="H274" s="341" t="n"/>
      <c r="I274" s="339" t="inlineStr">
        <is>
          <t>H5-P1</t>
        </is>
      </c>
      <c r="J274" s="339" t="n">
        <v>297981</v>
      </c>
      <c r="K274" s="340" t="n"/>
      <c r="L274" s="341" t="n"/>
      <c r="M274" s="339" t="n">
        <v>297986</v>
      </c>
      <c r="N274" s="339" t="n">
        <v>6</v>
      </c>
      <c r="O274" s="340" t="n"/>
      <c r="P274" s="341" t="n"/>
      <c r="Q274" s="339" t="n">
        <v>297981</v>
      </c>
      <c r="R274" s="339" t="n">
        <v>297986</v>
      </c>
      <c r="S274" s="341" t="n"/>
      <c r="T274" s="346" t="n">
        <v>6</v>
      </c>
      <c r="U274" s="341" t="n"/>
      <c r="V274" s="339" t="n"/>
      <c r="W274" s="339" t="n"/>
      <c r="X274" s="339" t="n"/>
      <c r="Y274" s="339" t="n"/>
      <c r="Z274" s="340" t="n"/>
      <c r="AA274" s="340" t="n"/>
      <c r="AB274" s="341" t="n"/>
      <c r="AC274" s="339" t="n"/>
      <c r="AD274" s="339" t="n"/>
      <c r="AE274" s="339" t="n"/>
      <c r="AF274" s="339" t="n">
        <v>6</v>
      </c>
      <c r="AG274" s="340" t="n"/>
      <c r="AH274" s="340" t="n"/>
      <c r="AI274" s="341" t="n"/>
    </row>
    <row r="275" ht="20.1" customHeight="1" s="335">
      <c r="A275" s="358" t="n"/>
      <c r="C275" s="339" t="n">
        <v>4</v>
      </c>
      <c r="D275" s="340" t="n"/>
      <c r="E275" s="341" t="n"/>
      <c r="F275" s="344" t="inlineStr">
        <is>
          <t>VERONICA MEDRANO ARIAS</t>
        </is>
      </c>
      <c r="G275" s="344" t="inlineStr">
        <is>
          <t>CEDULAS DE IDENTIDAD</t>
        </is>
      </c>
      <c r="H275" s="341" t="n"/>
      <c r="I275" s="339" t="inlineStr">
        <is>
          <t>H5-P1</t>
        </is>
      </c>
      <c r="J275" s="339" t="n">
        <v>297987</v>
      </c>
      <c r="K275" s="340" t="n"/>
      <c r="L275" s="341" t="n"/>
      <c r="M275" s="339" t="n">
        <v>298000</v>
      </c>
      <c r="N275" s="339" t="n">
        <v>14</v>
      </c>
      <c r="O275" s="340" t="n"/>
      <c r="P275" s="341" t="n"/>
      <c r="Q275" s="339" t="n"/>
      <c r="R275" s="339" t="n"/>
      <c r="S275" s="341" t="n"/>
      <c r="T275" s="346" t="n"/>
      <c r="U275" s="341" t="n"/>
      <c r="V275" s="339" t="n"/>
      <c r="W275" s="339" t="n"/>
      <c r="X275" s="339" t="n"/>
      <c r="Y275" s="339" t="n"/>
      <c r="Z275" s="340" t="n"/>
      <c r="AA275" s="340" t="n"/>
      <c r="AB275" s="341" t="n"/>
      <c r="AC275" s="339" t="n">
        <v>297987</v>
      </c>
      <c r="AD275" s="339" t="n">
        <v>298000</v>
      </c>
      <c r="AE275" s="339" t="n">
        <v>14</v>
      </c>
      <c r="AF275" s="339" t="n">
        <v>14</v>
      </c>
      <c r="AG275" s="340" t="n"/>
      <c r="AH275" s="340" t="n"/>
      <c r="AI275" s="341" t="n"/>
    </row>
    <row r="276" ht="20.1" customHeight="1" s="335">
      <c r="A276" s="358" t="n"/>
      <c r="C276" s="339" t="n">
        <v>4</v>
      </c>
      <c r="D276" s="340" t="n"/>
      <c r="E276" s="341" t="n"/>
      <c r="F276" s="344" t="inlineStr">
        <is>
          <t>VERONICA MEDRANO ARIAS</t>
        </is>
      </c>
      <c r="G276" s="344" t="inlineStr">
        <is>
          <t>CEDULAS DE IDENTIDAD</t>
        </is>
      </c>
      <c r="H276" s="341" t="n"/>
      <c r="I276" s="339" t="inlineStr">
        <is>
          <t>H5-P1</t>
        </is>
      </c>
      <c r="J276" s="339" t="n">
        <v>711001</v>
      </c>
      <c r="K276" s="340" t="n"/>
      <c r="L276" s="341" t="n"/>
      <c r="M276" s="339" t="n">
        <v>711024</v>
      </c>
      <c r="N276" s="339" t="n">
        <v>24</v>
      </c>
      <c r="O276" s="340" t="n"/>
      <c r="P276" s="341" t="n"/>
      <c r="Q276" s="339" t="n"/>
      <c r="R276" s="339" t="n"/>
      <c r="S276" s="341" t="n"/>
      <c r="T276" s="346" t="n"/>
      <c r="U276" s="341" t="n"/>
      <c r="V276" s="339" t="n"/>
      <c r="W276" s="339" t="n"/>
      <c r="X276" s="339" t="n"/>
      <c r="Y276" s="339" t="n"/>
      <c r="Z276" s="340" t="n"/>
      <c r="AA276" s="340" t="n"/>
      <c r="AB276" s="341" t="n"/>
      <c r="AC276" s="339" t="n">
        <v>711001</v>
      </c>
      <c r="AD276" s="339" t="n">
        <v>711024</v>
      </c>
      <c r="AE276" s="339" t="n">
        <v>24</v>
      </c>
      <c r="AF276" s="339" t="n">
        <v>24</v>
      </c>
      <c r="AG276" s="340" t="n"/>
      <c r="AH276" s="340" t="n"/>
      <c r="AI276" s="341" t="n"/>
    </row>
    <row r="277" ht="20.1" customHeight="1" s="335">
      <c r="A277" s="358" t="n"/>
      <c r="C277" s="339" t="n">
        <v>4</v>
      </c>
      <c r="D277" s="340" t="n"/>
      <c r="E277" s="341" t="n"/>
      <c r="F277" s="344" t="inlineStr">
        <is>
          <t>VERONICA MEDRANO ARIAS</t>
        </is>
      </c>
      <c r="G277" s="344" t="inlineStr">
        <is>
          <t>LAMINAS PLASTICAS TIPO FUNDA -POUCHE</t>
        </is>
      </c>
      <c r="H277" s="341" t="n"/>
      <c r="I277" s="339" t="inlineStr">
        <is>
          <t>08-L3</t>
        </is>
      </c>
      <c r="J277" s="339" t="n">
        <v>2342371</v>
      </c>
      <c r="K277" s="340" t="n"/>
      <c r="L277" s="341" t="n"/>
      <c r="M277" s="339" t="n">
        <v>2342396</v>
      </c>
      <c r="N277" s="339" t="n">
        <v>26</v>
      </c>
      <c r="O277" s="340" t="n"/>
      <c r="P277" s="341" t="n"/>
      <c r="Q277" s="339" t="n">
        <v>2342371</v>
      </c>
      <c r="R277" s="339" t="n">
        <v>2342396</v>
      </c>
      <c r="S277" s="341" t="n"/>
      <c r="T277" s="346" t="n">
        <v>26</v>
      </c>
      <c r="U277" s="341" t="n"/>
      <c r="V277" s="339" t="n"/>
      <c r="W277" s="339" t="n"/>
      <c r="X277" s="339" t="n"/>
      <c r="Y277" s="339" t="n"/>
      <c r="Z277" s="340" t="n"/>
      <c r="AA277" s="340" t="n"/>
      <c r="AB277" s="341" t="n"/>
      <c r="AC277" s="339" t="n"/>
      <c r="AD277" s="339" t="n"/>
      <c r="AE277" s="339" t="n"/>
      <c r="AF277" s="339" t="n">
        <v>26</v>
      </c>
      <c r="AG277" s="340" t="n"/>
      <c r="AH277" s="340" t="n"/>
      <c r="AI277" s="341" t="n"/>
    </row>
    <row r="278" ht="20.1" customHeight="1" s="335">
      <c r="A278" s="358" t="n"/>
      <c r="C278" s="339" t="n">
        <v>4</v>
      </c>
      <c r="D278" s="340" t="n"/>
      <c r="E278" s="341" t="n"/>
      <c r="F278" s="344" t="inlineStr">
        <is>
          <t>VERONICA MEDRANO ARIAS</t>
        </is>
      </c>
      <c r="G278" s="344" t="inlineStr">
        <is>
          <t>LAMINAS PLASTICAS TIPO FUNDA -POUCHE</t>
        </is>
      </c>
      <c r="H278" s="341" t="n"/>
      <c r="I278" s="339" t="inlineStr">
        <is>
          <t>08-L3</t>
        </is>
      </c>
      <c r="J278" s="339" t="n">
        <v>2342535</v>
      </c>
      <c r="K278" s="340" t="n"/>
      <c r="L278" s="341" t="n"/>
      <c r="M278" s="339" t="n">
        <v>2342539</v>
      </c>
      <c r="N278" s="339" t="n">
        <v>5</v>
      </c>
      <c r="O278" s="340" t="n"/>
      <c r="P278" s="341" t="n"/>
      <c r="Q278" s="339" t="n">
        <v>2342535</v>
      </c>
      <c r="R278" s="339" t="n">
        <v>2342539</v>
      </c>
      <c r="S278" s="341" t="n"/>
      <c r="T278" s="346" t="n">
        <v>5</v>
      </c>
      <c r="U278" s="341" t="n"/>
      <c r="V278" s="339" t="n"/>
      <c r="W278" s="339" t="n"/>
      <c r="X278" s="339" t="n"/>
      <c r="Y278" s="339" t="n"/>
      <c r="Z278" s="340" t="n"/>
      <c r="AA278" s="340" t="n"/>
      <c r="AB278" s="341" t="n"/>
      <c r="AC278" s="339" t="n"/>
      <c r="AD278" s="339" t="n"/>
      <c r="AE278" s="339" t="n"/>
      <c r="AF278" s="339" t="n">
        <v>5</v>
      </c>
      <c r="AG278" s="340" t="n"/>
      <c r="AH278" s="340" t="n"/>
      <c r="AI278" s="341" t="n"/>
    </row>
    <row r="279" ht="20.1" customHeight="1" s="335">
      <c r="A279" s="358" t="n"/>
      <c r="C279" s="339" t="n">
        <v>4</v>
      </c>
      <c r="D279" s="340" t="n"/>
      <c r="E279" s="341" t="n"/>
      <c r="F279" s="344" t="inlineStr">
        <is>
          <t>VERONICA MEDRANO ARIAS</t>
        </is>
      </c>
      <c r="G279" s="344" t="inlineStr">
        <is>
          <t>LAMINAS PLASTICAS TIPO FUNDA -POUCHE</t>
        </is>
      </c>
      <c r="H279" s="341" t="n"/>
      <c r="I279" s="339" t="inlineStr">
        <is>
          <t>08-L3</t>
        </is>
      </c>
      <c r="J279" s="339" t="n">
        <v>2342540</v>
      </c>
      <c r="K279" s="340" t="n"/>
      <c r="L279" s="341" t="n"/>
      <c r="M279" s="339" t="n">
        <v>2342577</v>
      </c>
      <c r="N279" s="339" t="n">
        <v>38</v>
      </c>
      <c r="O279" s="340" t="n"/>
      <c r="P279" s="341" t="n"/>
      <c r="Q279" s="339" t="n"/>
      <c r="R279" s="339" t="n"/>
      <c r="S279" s="341" t="n"/>
      <c r="T279" s="346" t="n"/>
      <c r="U279" s="341" t="n"/>
      <c r="V279" s="339" t="n"/>
      <c r="W279" s="339" t="n"/>
      <c r="X279" s="339" t="n"/>
      <c r="Y279" s="339" t="n"/>
      <c r="Z279" s="340" t="n"/>
      <c r="AA279" s="340" t="n"/>
      <c r="AB279" s="341" t="n"/>
      <c r="AC279" s="339" t="n">
        <v>2342540</v>
      </c>
      <c r="AD279" s="339" t="n">
        <v>2342577</v>
      </c>
      <c r="AE279" s="339" t="n">
        <v>38</v>
      </c>
      <c r="AF279" s="339" t="n">
        <v>38</v>
      </c>
      <c r="AG279" s="340" t="n"/>
      <c r="AH279" s="340" t="n"/>
      <c r="AI279" s="341" t="n"/>
    </row>
    <row r="280" ht="20.1" customHeight="1" s="335">
      <c r="A280" s="358" t="n"/>
      <c r="C280" s="339" t="n"/>
      <c r="D280" s="340" t="n"/>
      <c r="E280" s="341" t="n"/>
      <c r="F280" s="344" t="n"/>
      <c r="G280" s="344" t="n"/>
      <c r="H280" s="341" t="n"/>
      <c r="I280" s="339" t="n"/>
      <c r="J280" s="339" t="n"/>
      <c r="K280" s="340" t="n"/>
      <c r="L280" s="341" t="n"/>
      <c r="M280" s="339" t="n"/>
      <c r="N280" s="339" t="n"/>
      <c r="O280" s="340" t="n"/>
      <c r="P280" s="341" t="n"/>
      <c r="Q280" s="339" t="n"/>
      <c r="R280" s="339" t="n"/>
      <c r="S280" s="341" t="n"/>
      <c r="T280" s="346" t="n"/>
      <c r="U280" s="341" t="n"/>
      <c r="V280" s="339" t="n"/>
      <c r="W280" s="339" t="n"/>
      <c r="X280" s="339" t="n"/>
      <c r="Y280" s="339" t="n"/>
      <c r="Z280" s="340" t="n"/>
      <c r="AA280" s="340" t="n"/>
      <c r="AB280" s="341" t="n"/>
      <c r="AC280" s="339" t="n"/>
      <c r="AD280" s="339" t="n"/>
      <c r="AE280" s="339" t="n"/>
      <c r="AF280" s="345">
        <f>SUM(T273:U279)*17/2</f>
        <v/>
      </c>
      <c r="AG280" s="340" t="n"/>
      <c r="AH280" s="340" t="n"/>
      <c r="AI280" s="341" t="n"/>
    </row>
    <row r="281" ht="20.1" customHeight="1" s="335">
      <c r="A281" s="358" t="n"/>
      <c r="C281" s="339" t="n">
        <v>1</v>
      </c>
      <c r="D281" s="340" t="n"/>
      <c r="E281" s="341" t="n"/>
      <c r="F281" s="344" t="inlineStr">
        <is>
          <t>YANINE MARISEL FRANCO OVANDO</t>
        </is>
      </c>
      <c r="G281" s="344" t="inlineStr">
        <is>
          <t>CEDULAS DE IDENTIDAD</t>
        </is>
      </c>
      <c r="H281" s="341" t="n"/>
      <c r="I281" s="339" t="inlineStr">
        <is>
          <t>H5-P1</t>
        </is>
      </c>
      <c r="J281" s="339" t="n">
        <v>297704</v>
      </c>
      <c r="K281" s="340" t="n"/>
      <c r="L281" s="341" t="n"/>
      <c r="M281" s="339" t="n">
        <v>297720</v>
      </c>
      <c r="N281" s="339" t="n">
        <v>17</v>
      </c>
      <c r="O281" s="340" t="n"/>
      <c r="P281" s="341" t="n"/>
      <c r="Q281" s="339" t="n">
        <v>297704</v>
      </c>
      <c r="R281" s="339" t="n">
        <v>297720</v>
      </c>
      <c r="S281" s="341" t="n"/>
      <c r="T281" s="346" t="n">
        <v>17</v>
      </c>
      <c r="U281" s="341" t="n"/>
      <c r="V281" s="339" t="n"/>
      <c r="W281" s="339" t="n"/>
      <c r="X281" s="339" t="n"/>
      <c r="Y281" s="339" t="n"/>
      <c r="Z281" s="340" t="n"/>
      <c r="AA281" s="340" t="n"/>
      <c r="AB281" s="341" t="n"/>
      <c r="AC281" s="339" t="n"/>
      <c r="AD281" s="339" t="n"/>
      <c r="AE281" s="339" t="n"/>
      <c r="AF281" s="339" t="n">
        <v>17</v>
      </c>
      <c r="AG281" s="340" t="n"/>
      <c r="AH281" s="340" t="n"/>
      <c r="AI281" s="341" t="n"/>
    </row>
    <row r="282" ht="20.1" customHeight="1" s="335">
      <c r="A282" s="358" t="n"/>
      <c r="C282" s="339" t="n">
        <v>1</v>
      </c>
      <c r="D282" s="340" t="n"/>
      <c r="E282" s="341" t="n"/>
      <c r="F282" s="344" t="inlineStr">
        <is>
          <t>YANINE MARISEL FRANCO OVANDO</t>
        </is>
      </c>
      <c r="G282" s="344" t="inlineStr">
        <is>
          <t>CEDULAS DE IDENTIDAD</t>
        </is>
      </c>
      <c r="H282" s="341" t="n"/>
      <c r="I282" s="339" t="inlineStr">
        <is>
          <t>H5-P1</t>
        </is>
      </c>
      <c r="J282" s="339" t="n">
        <v>297921</v>
      </c>
      <c r="K282" s="340" t="n"/>
      <c r="L282" s="341" t="n"/>
      <c r="M282" s="339" t="n">
        <v>297948</v>
      </c>
      <c r="N282" s="339" t="n">
        <v>28</v>
      </c>
      <c r="O282" s="340" t="n"/>
      <c r="P282" s="341" t="n"/>
      <c r="Q282" s="339" t="n">
        <v>297921</v>
      </c>
      <c r="R282" s="339" t="n">
        <v>297948</v>
      </c>
      <c r="S282" s="341" t="n"/>
      <c r="T282" s="346" t="n">
        <v>28</v>
      </c>
      <c r="U282" s="341" t="n"/>
      <c r="V282" s="339" t="n"/>
      <c r="W282" s="339" t="n"/>
      <c r="X282" s="339" t="n"/>
      <c r="Y282" s="339" t="n"/>
      <c r="Z282" s="340" t="n"/>
      <c r="AA282" s="340" t="n"/>
      <c r="AB282" s="341" t="n"/>
      <c r="AC282" s="339" t="n"/>
      <c r="AD282" s="339" t="n"/>
      <c r="AE282" s="339" t="n"/>
      <c r="AF282" s="339" t="n">
        <v>28</v>
      </c>
      <c r="AG282" s="340" t="n"/>
      <c r="AH282" s="340" t="n"/>
      <c r="AI282" s="341" t="n"/>
    </row>
    <row r="283" ht="20.1" customHeight="1" s="335">
      <c r="A283" s="358" t="n"/>
      <c r="C283" s="339" t="n">
        <v>1</v>
      </c>
      <c r="D283" s="340" t="n"/>
      <c r="E283" s="341" t="n"/>
      <c r="F283" s="344" t="inlineStr">
        <is>
          <t>YANINE MARISEL FRANCO OVANDO</t>
        </is>
      </c>
      <c r="G283" s="344" t="inlineStr">
        <is>
          <t>CEDULAS DE IDENTIDAD</t>
        </is>
      </c>
      <c r="H283" s="341" t="n"/>
      <c r="I283" s="339" t="inlineStr">
        <is>
          <t>H5-P1</t>
        </is>
      </c>
      <c r="J283" s="339" t="n">
        <v>297949</v>
      </c>
      <c r="K283" s="340" t="n"/>
      <c r="L283" s="341" t="n"/>
      <c r="M283" s="339" t="n">
        <v>297980</v>
      </c>
      <c r="N283" s="339" t="n">
        <v>32</v>
      </c>
      <c r="O283" s="340" t="n"/>
      <c r="P283" s="341" t="n"/>
      <c r="Q283" s="339" t="n"/>
      <c r="R283" s="339" t="n"/>
      <c r="S283" s="341" t="n"/>
      <c r="T283" s="346" t="n"/>
      <c r="U283" s="341" t="n"/>
      <c r="V283" s="339" t="n"/>
      <c r="W283" s="339" t="n"/>
      <c r="X283" s="339" t="n"/>
      <c r="Y283" s="339" t="n"/>
      <c r="Z283" s="340" t="n"/>
      <c r="AA283" s="340" t="n"/>
      <c r="AB283" s="341" t="n"/>
      <c r="AC283" s="339" t="n">
        <v>297949</v>
      </c>
      <c r="AD283" s="339" t="n">
        <v>297980</v>
      </c>
      <c r="AE283" s="339" t="n">
        <v>32</v>
      </c>
      <c r="AF283" s="339" t="n">
        <v>32</v>
      </c>
      <c r="AG283" s="340" t="n"/>
      <c r="AH283" s="340" t="n"/>
      <c r="AI283" s="341" t="n"/>
    </row>
    <row r="284" ht="20.1" customHeight="1" s="335">
      <c r="A284" s="358" t="n"/>
      <c r="C284" s="339" t="n">
        <v>1</v>
      </c>
      <c r="D284" s="340" t="n"/>
      <c r="E284" s="341" t="n"/>
      <c r="F284" s="344" t="inlineStr">
        <is>
          <t>YANINE MARISEL FRANCO OVANDO</t>
        </is>
      </c>
      <c r="G284" s="344" t="inlineStr">
        <is>
          <t>LAMINAS PLASTICAS TIPO FUNDA -POUCHE</t>
        </is>
      </c>
      <c r="H284" s="341" t="n"/>
      <c r="I284" s="339" t="inlineStr">
        <is>
          <t>08-L3</t>
        </is>
      </c>
      <c r="J284" s="339" t="n">
        <v>2342260</v>
      </c>
      <c r="K284" s="340" t="n"/>
      <c r="L284" s="341" t="n"/>
      <c r="M284" s="339" t="n">
        <v>2342276</v>
      </c>
      <c r="N284" s="339" t="n">
        <v>17</v>
      </c>
      <c r="O284" s="340" t="n"/>
      <c r="P284" s="341" t="n"/>
      <c r="Q284" s="339" t="n">
        <v>2342260</v>
      </c>
      <c r="R284" s="339" t="n">
        <v>2342276</v>
      </c>
      <c r="S284" s="341" t="n"/>
      <c r="T284" s="346" t="n">
        <v>17</v>
      </c>
      <c r="U284" s="341" t="n"/>
      <c r="V284" s="339" t="n"/>
      <c r="W284" s="339" t="n"/>
      <c r="X284" s="339" t="n"/>
      <c r="Y284" s="339" t="n"/>
      <c r="Z284" s="340" t="n"/>
      <c r="AA284" s="340" t="n"/>
      <c r="AB284" s="341" t="n"/>
      <c r="AC284" s="339" t="n"/>
      <c r="AD284" s="339" t="n"/>
      <c r="AE284" s="339" t="n"/>
      <c r="AF284" s="339" t="n">
        <v>17</v>
      </c>
      <c r="AG284" s="340" t="n"/>
      <c r="AH284" s="340" t="n"/>
      <c r="AI284" s="341" t="n"/>
    </row>
    <row r="285" ht="20.1" customHeight="1" s="335">
      <c r="A285" s="358" t="n"/>
      <c r="C285" s="339" t="n">
        <v>1</v>
      </c>
      <c r="D285" s="340" t="n"/>
      <c r="E285" s="341" t="n"/>
      <c r="F285" s="344" t="inlineStr">
        <is>
          <t>YANINE MARISEL FRANCO OVANDO</t>
        </is>
      </c>
      <c r="G285" s="344" t="inlineStr">
        <is>
          <t>LAMINAS PLASTICAS TIPO FUNDA -POUCHE</t>
        </is>
      </c>
      <c r="H285" s="341" t="n"/>
      <c r="I285" s="339" t="inlineStr">
        <is>
          <t>08-L3</t>
        </is>
      </c>
      <c r="J285" s="339" t="n">
        <v>2342475</v>
      </c>
      <c r="K285" s="340" t="n"/>
      <c r="L285" s="341" t="n"/>
      <c r="M285" s="339" t="n">
        <v>2342502</v>
      </c>
      <c r="N285" s="339" t="n">
        <v>28</v>
      </c>
      <c r="O285" s="340" t="n"/>
      <c r="P285" s="341" t="n"/>
      <c r="Q285" s="339" t="n">
        <v>2342475</v>
      </c>
      <c r="R285" s="339" t="n">
        <v>2342502</v>
      </c>
      <c r="S285" s="341" t="n"/>
      <c r="T285" s="346" t="n">
        <v>28</v>
      </c>
      <c r="U285" s="341" t="n"/>
      <c r="V285" s="339" t="n"/>
      <c r="W285" s="339" t="n"/>
      <c r="X285" s="339" t="n"/>
      <c r="Y285" s="339" t="n"/>
      <c r="Z285" s="340" t="n"/>
      <c r="AA285" s="340" t="n"/>
      <c r="AB285" s="341" t="n"/>
      <c r="AC285" s="339" t="n"/>
      <c r="AD285" s="339" t="n"/>
      <c r="AE285" s="339" t="n"/>
      <c r="AF285" s="339" t="n">
        <v>28</v>
      </c>
      <c r="AG285" s="340" t="n"/>
      <c r="AH285" s="340" t="n"/>
      <c r="AI285" s="341" t="n"/>
    </row>
    <row r="286" ht="20.1" customHeight="1" s="335">
      <c r="A286" s="358" t="n"/>
      <c r="C286" s="339" t="n">
        <v>1</v>
      </c>
      <c r="D286" s="340" t="n"/>
      <c r="E286" s="341" t="n"/>
      <c r="F286" s="344" t="inlineStr">
        <is>
          <t>YANINE MARISEL FRANCO OVANDO</t>
        </is>
      </c>
      <c r="G286" s="344" t="inlineStr">
        <is>
          <t>LAMINAS PLASTICAS TIPO FUNDA -POUCHE</t>
        </is>
      </c>
      <c r="H286" s="341" t="n"/>
      <c r="I286" s="339" t="inlineStr">
        <is>
          <t>08-L3</t>
        </is>
      </c>
      <c r="J286" s="339" t="n">
        <v>2342503</v>
      </c>
      <c r="K286" s="340" t="n"/>
      <c r="L286" s="341" t="n"/>
      <c r="M286" s="339" t="n">
        <v>2342534</v>
      </c>
      <c r="N286" s="339" t="n">
        <v>32</v>
      </c>
      <c r="O286" s="340" t="n"/>
      <c r="P286" s="341" t="n"/>
      <c r="Q286" s="339" t="n"/>
      <c r="R286" s="339" t="n"/>
      <c r="S286" s="341" t="n"/>
      <c r="T286" s="346" t="n"/>
      <c r="U286" s="341" t="n"/>
      <c r="V286" s="339" t="n"/>
      <c r="W286" s="339" t="n"/>
      <c r="X286" s="339" t="n"/>
      <c r="Y286" s="339" t="n"/>
      <c r="Z286" s="340" t="n"/>
      <c r="AA286" s="340" t="n"/>
      <c r="AB286" s="341" t="n"/>
      <c r="AC286" s="339" t="n">
        <v>2342503</v>
      </c>
      <c r="AD286" s="339" t="n">
        <v>2342534</v>
      </c>
      <c r="AE286" s="339" t="n">
        <v>32</v>
      </c>
      <c r="AF286" s="339" t="n">
        <v>32</v>
      </c>
      <c r="AG286" s="340" t="n"/>
      <c r="AH286" s="340" t="n"/>
      <c r="AI286" s="341" t="n"/>
    </row>
    <row r="287" ht="20.1" customHeight="1" s="335">
      <c r="A287" s="359" t="n"/>
      <c r="C287" s="339" t="n"/>
      <c r="D287" s="340" t="n"/>
      <c r="E287" s="341" t="n"/>
      <c r="F287" s="344" t="n"/>
      <c r="G287" s="344" t="n"/>
      <c r="H287" s="341" t="n"/>
      <c r="I287" s="339" t="n"/>
      <c r="J287" s="339" t="n"/>
      <c r="K287" s="340" t="n"/>
      <c r="L287" s="341" t="n"/>
      <c r="M287" s="339" t="n"/>
      <c r="N287" s="339" t="n"/>
      <c r="O287" s="340" t="n"/>
      <c r="P287" s="341" t="n"/>
      <c r="Q287" s="339" t="n"/>
      <c r="R287" s="339" t="n"/>
      <c r="S287" s="341" t="n"/>
      <c r="T287" s="346" t="n"/>
      <c r="U287" s="341" t="n"/>
      <c r="V287" s="339" t="n"/>
      <c r="W287" s="339" t="n"/>
      <c r="X287" s="339" t="n"/>
      <c r="Y287" s="339" t="n"/>
      <c r="Z287" s="340" t="n"/>
      <c r="AA287" s="340" t="n"/>
      <c r="AB287" s="341" t="n"/>
      <c r="AC287" s="339" t="n"/>
      <c r="AD287" s="339" t="n"/>
      <c r="AE287" s="339" t="n"/>
      <c r="AF287" s="345">
        <f>SUM(T281:U286)*17/2</f>
        <v/>
      </c>
      <c r="AG287" s="340" t="n"/>
      <c r="AH287" s="340" t="n"/>
      <c r="AI287" s="341" t="n"/>
    </row>
    <row r="288" ht="15" customHeight="1" s="335">
      <c r="A288" s="383" t="n"/>
      <c r="C288" s="362" t="inlineStr">
        <is>
          <t xml:space="preserve"> Fecha movimiento: 09/02/2023</t>
        </is>
      </c>
      <c r="D288" s="340" t="n"/>
      <c r="E288" s="340" t="n"/>
      <c r="F288" s="340" t="n"/>
      <c r="G288" s="340" t="n"/>
      <c r="H288" s="341" t="n"/>
      <c r="I288" s="360" t="n"/>
      <c r="J288" s="340" t="n"/>
      <c r="K288" s="340" t="n"/>
      <c r="L288" s="340" t="n"/>
      <c r="M288" s="340" t="n"/>
      <c r="N288" s="340" t="n"/>
      <c r="O288" s="340" t="n"/>
      <c r="P288" s="340" t="n"/>
      <c r="Q288" s="340" t="n"/>
      <c r="R288" s="340" t="n"/>
      <c r="S288" s="340" t="n"/>
      <c r="T288" s="340" t="n"/>
      <c r="U288" s="340" t="n"/>
      <c r="V288" s="340" t="n"/>
      <c r="W288" s="340" t="n"/>
      <c r="X288" s="340" t="n"/>
      <c r="Y288" s="340" t="n"/>
      <c r="Z288" s="340" t="n"/>
      <c r="AA288" s="340" t="n"/>
      <c r="AB288" s="340" t="n"/>
      <c r="AC288" s="340" t="n"/>
      <c r="AD288" s="340" t="n"/>
      <c r="AE288" s="340" t="n"/>
      <c r="AF288" s="340" t="n"/>
      <c r="AG288" s="340" t="n"/>
      <c r="AH288" s="340" t="n"/>
      <c r="AI288" s="341" t="n"/>
    </row>
    <row r="289" ht="20.1" customHeight="1" s="335">
      <c r="A289" s="358" t="n"/>
      <c r="C289" s="339" t="n">
        <v>7</v>
      </c>
      <c r="D289" s="340" t="n"/>
      <c r="E289" s="341" t="n"/>
      <c r="F289" s="344" t="inlineStr">
        <is>
          <t>BOLIVIA MAR PALMERO TILILA</t>
        </is>
      </c>
      <c r="G289" s="344" t="inlineStr">
        <is>
          <t>CEDULAS DE IDENTIDAD</t>
        </is>
      </c>
      <c r="H289" s="341" t="n"/>
      <c r="I289" s="339" t="inlineStr">
        <is>
          <t>H5-P1</t>
        </is>
      </c>
      <c r="J289" s="339" t="n">
        <v>297483</v>
      </c>
      <c r="K289" s="340" t="n"/>
      <c r="L289" s="341" t="n"/>
      <c r="M289" s="339" t="n">
        <v>297512</v>
      </c>
      <c r="N289" s="339" t="n">
        <v>30</v>
      </c>
      <c r="O289" s="340" t="n"/>
      <c r="P289" s="341" t="n"/>
      <c r="Q289" s="339" t="n">
        <v>297483</v>
      </c>
      <c r="R289" s="339" t="n">
        <v>297512</v>
      </c>
      <c r="S289" s="341" t="n"/>
      <c r="T289" s="346" t="n">
        <v>30</v>
      </c>
      <c r="U289" s="341" t="n"/>
      <c r="V289" s="339" t="n"/>
      <c r="W289" s="339" t="n"/>
      <c r="X289" s="339" t="n"/>
      <c r="Y289" s="339" t="n"/>
      <c r="Z289" s="340" t="n"/>
      <c r="AA289" s="340" t="n"/>
      <c r="AB289" s="341" t="n"/>
      <c r="AC289" s="339" t="n"/>
      <c r="AD289" s="339" t="n"/>
      <c r="AE289" s="339" t="n"/>
      <c r="AF289" s="339" t="n">
        <v>30</v>
      </c>
      <c r="AG289" s="340" t="n"/>
      <c r="AH289" s="340" t="n"/>
      <c r="AI289" s="341" t="n"/>
    </row>
    <row r="290" ht="20.1" customHeight="1" s="335">
      <c r="A290" s="358" t="n"/>
      <c r="C290" s="339" t="n">
        <v>7</v>
      </c>
      <c r="D290" s="340" t="n"/>
      <c r="E290" s="341" t="n"/>
      <c r="F290" s="344" t="inlineStr">
        <is>
          <t>BOLIVIA MAR PALMERO TILILA</t>
        </is>
      </c>
      <c r="G290" s="344" t="inlineStr">
        <is>
          <t>CEDULAS DE IDENTIDAD</t>
        </is>
      </c>
      <c r="H290" s="341" t="n"/>
      <c r="I290" s="339" t="inlineStr">
        <is>
          <t>H5-P1</t>
        </is>
      </c>
      <c r="J290" s="339" t="n">
        <v>711269</v>
      </c>
      <c r="K290" s="340" t="n"/>
      <c r="L290" s="341" t="n"/>
      <c r="M290" s="339" t="n">
        <v>711276</v>
      </c>
      <c r="N290" s="339" t="n">
        <v>8</v>
      </c>
      <c r="O290" s="340" t="n"/>
      <c r="P290" s="341" t="n"/>
      <c r="Q290" s="339" t="n">
        <v>711269</v>
      </c>
      <c r="R290" s="339" t="n">
        <v>711276</v>
      </c>
      <c r="S290" s="341" t="n"/>
      <c r="T290" s="346" t="n">
        <v>8</v>
      </c>
      <c r="U290" s="341" t="n"/>
      <c r="V290" s="339" t="n"/>
      <c r="W290" s="339" t="n"/>
      <c r="X290" s="339" t="n"/>
      <c r="Y290" s="339" t="n"/>
      <c r="Z290" s="340" t="n"/>
      <c r="AA290" s="340" t="n"/>
      <c r="AB290" s="341" t="n"/>
      <c r="AC290" s="339" t="n"/>
      <c r="AD290" s="339" t="n"/>
      <c r="AE290" s="339" t="n"/>
      <c r="AF290" s="339" t="n">
        <v>8</v>
      </c>
      <c r="AG290" s="340" t="n"/>
      <c r="AH290" s="340" t="n"/>
      <c r="AI290" s="341" t="n"/>
    </row>
    <row r="291" ht="20.1" customHeight="1" s="335">
      <c r="A291" s="358" t="n"/>
      <c r="C291" s="339" t="n">
        <v>7</v>
      </c>
      <c r="D291" s="340" t="n"/>
      <c r="E291" s="341" t="n"/>
      <c r="F291" s="344" t="inlineStr">
        <is>
          <t>BOLIVIA MAR PALMERO TILILA</t>
        </is>
      </c>
      <c r="G291" s="344" t="inlineStr">
        <is>
          <t>CEDULAS DE IDENTIDAD</t>
        </is>
      </c>
      <c r="H291" s="341" t="n"/>
      <c r="I291" s="339" t="inlineStr">
        <is>
          <t>H5-P1</t>
        </is>
      </c>
      <c r="J291" s="339" t="n">
        <v>711277</v>
      </c>
      <c r="K291" s="340" t="n"/>
      <c r="L291" s="341" t="n"/>
      <c r="M291" s="339" t="n">
        <v>711288</v>
      </c>
      <c r="N291" s="339" t="n">
        <v>12</v>
      </c>
      <c r="O291" s="340" t="n"/>
      <c r="P291" s="341" t="n"/>
      <c r="Q291" s="339" t="n"/>
      <c r="R291" s="339" t="n"/>
      <c r="S291" s="341" t="n"/>
      <c r="T291" s="346" t="n"/>
      <c r="U291" s="341" t="n"/>
      <c r="V291" s="339" t="n"/>
      <c r="W291" s="339" t="n"/>
      <c r="X291" s="339" t="n"/>
      <c r="Y291" s="339" t="n"/>
      <c r="Z291" s="340" t="n"/>
      <c r="AA291" s="340" t="n"/>
      <c r="AB291" s="341" t="n"/>
      <c r="AC291" s="339" t="n">
        <v>711277</v>
      </c>
      <c r="AD291" s="339" t="n">
        <v>711288</v>
      </c>
      <c r="AE291" s="339" t="n">
        <v>12</v>
      </c>
      <c r="AF291" s="339" t="n">
        <v>12</v>
      </c>
      <c r="AG291" s="340" t="n"/>
      <c r="AH291" s="340" t="n"/>
      <c r="AI291" s="341" t="n"/>
    </row>
    <row r="292" ht="20.1" customHeight="1" s="335">
      <c r="A292" s="358" t="n"/>
      <c r="C292" s="339" t="n">
        <v>7</v>
      </c>
      <c r="D292" s="340" t="n"/>
      <c r="E292" s="341" t="n"/>
      <c r="F292" s="344" t="inlineStr">
        <is>
          <t>BOLIVIA MAR PALMERO TILILA</t>
        </is>
      </c>
      <c r="G292" s="344" t="inlineStr">
        <is>
          <t>LAMINAS PLASTICAS TIPO FUNDA -POUCHE</t>
        </is>
      </c>
      <c r="H292" s="341" t="n"/>
      <c r="I292" s="339" t="inlineStr">
        <is>
          <t>08-L3</t>
        </is>
      </c>
      <c r="J292" s="339" t="n">
        <v>2342038</v>
      </c>
      <c r="K292" s="340" t="n"/>
      <c r="L292" s="341" t="n"/>
      <c r="M292" s="339" t="n">
        <v>2342068</v>
      </c>
      <c r="N292" s="339" t="n">
        <v>31</v>
      </c>
      <c r="O292" s="340" t="n"/>
      <c r="P292" s="341" t="n"/>
      <c r="Q292" s="339" t="n">
        <v>2342038</v>
      </c>
      <c r="R292" s="339" t="n">
        <v>2342068</v>
      </c>
      <c r="S292" s="341" t="n"/>
      <c r="T292" s="346" t="n">
        <v>31</v>
      </c>
      <c r="U292" s="341" t="n"/>
      <c r="V292" s="339" t="n"/>
      <c r="W292" s="339" t="n"/>
      <c r="X292" s="339" t="n"/>
      <c r="Y292" s="339" t="n"/>
      <c r="Z292" s="340" t="n"/>
      <c r="AA292" s="340" t="n"/>
      <c r="AB292" s="341" t="n"/>
      <c r="AC292" s="339" t="n"/>
      <c r="AD292" s="339" t="n"/>
      <c r="AE292" s="339" t="n"/>
      <c r="AF292" s="339" t="n">
        <v>31</v>
      </c>
      <c r="AG292" s="340" t="n"/>
      <c r="AH292" s="340" t="n"/>
      <c r="AI292" s="341" t="n"/>
    </row>
    <row r="293" ht="20.1" customHeight="1" s="335">
      <c r="A293" s="358" t="n"/>
      <c r="C293" s="339" t="n">
        <v>7</v>
      </c>
      <c r="D293" s="340" t="n"/>
      <c r="E293" s="341" t="n"/>
      <c r="F293" s="344" t="inlineStr">
        <is>
          <t>BOLIVIA MAR PALMERO TILILA</t>
        </is>
      </c>
      <c r="G293" s="344" t="inlineStr">
        <is>
          <t>LAMINAS PLASTICAS TIPO FUNDA -POUCHE</t>
        </is>
      </c>
      <c r="H293" s="341" t="n"/>
      <c r="I293" s="339" t="inlineStr">
        <is>
          <t>08-L3</t>
        </is>
      </c>
      <c r="J293" s="339" t="n">
        <v>2753419</v>
      </c>
      <c r="K293" s="340" t="n"/>
      <c r="L293" s="341" t="n"/>
      <c r="M293" s="339" t="n">
        <v>2753425</v>
      </c>
      <c r="N293" s="339" t="n">
        <v>7</v>
      </c>
      <c r="O293" s="340" t="n"/>
      <c r="P293" s="341" t="n"/>
      <c r="Q293" s="339" t="n">
        <v>2753419</v>
      </c>
      <c r="R293" s="339" t="n">
        <v>2753425</v>
      </c>
      <c r="S293" s="341" t="n"/>
      <c r="T293" s="346" t="n">
        <v>7</v>
      </c>
      <c r="U293" s="341" t="n"/>
      <c r="V293" s="339" t="n"/>
      <c r="W293" s="339" t="n"/>
      <c r="X293" s="339" t="n"/>
      <c r="Y293" s="339" t="n"/>
      <c r="Z293" s="340" t="n"/>
      <c r="AA293" s="340" t="n"/>
      <c r="AB293" s="341" t="n"/>
      <c r="AC293" s="339" t="n"/>
      <c r="AD293" s="339" t="n"/>
      <c r="AE293" s="339" t="n"/>
      <c r="AF293" s="339" t="n">
        <v>7</v>
      </c>
      <c r="AG293" s="340" t="n"/>
      <c r="AH293" s="340" t="n"/>
      <c r="AI293" s="341" t="n"/>
    </row>
    <row r="294" ht="20.1" customHeight="1" s="335">
      <c r="A294" s="358" t="n"/>
      <c r="C294" s="339" t="n">
        <v>7</v>
      </c>
      <c r="D294" s="340" t="n"/>
      <c r="E294" s="341" t="n"/>
      <c r="F294" s="344" t="inlineStr">
        <is>
          <t>BOLIVIA MAR PALMERO TILILA</t>
        </is>
      </c>
      <c r="G294" s="344" t="inlineStr">
        <is>
          <t>LAMINAS PLASTICAS TIPO FUNDA -POUCHE</t>
        </is>
      </c>
      <c r="H294" s="341" t="n"/>
      <c r="I294" s="339" t="inlineStr">
        <is>
          <t>08-L3</t>
        </is>
      </c>
      <c r="J294" s="339" t="n">
        <v>2753426</v>
      </c>
      <c r="K294" s="340" t="n"/>
      <c r="L294" s="341" t="n"/>
      <c r="M294" s="339" t="n">
        <v>2753437</v>
      </c>
      <c r="N294" s="339" t="n">
        <v>12</v>
      </c>
      <c r="O294" s="340" t="n"/>
      <c r="P294" s="341" t="n"/>
      <c r="Q294" s="339" t="n"/>
      <c r="R294" s="339" t="n"/>
      <c r="S294" s="341" t="n"/>
      <c r="T294" s="346" t="n"/>
      <c r="U294" s="341" t="n"/>
      <c r="V294" s="339" t="n"/>
      <c r="W294" s="339" t="n"/>
      <c r="X294" s="339" t="n"/>
      <c r="Y294" s="339" t="n"/>
      <c r="Z294" s="340" t="n"/>
      <c r="AA294" s="340" t="n"/>
      <c r="AB294" s="341" t="n"/>
      <c r="AC294" s="339" t="n">
        <v>2753426</v>
      </c>
      <c r="AD294" s="339" t="n">
        <v>2753437</v>
      </c>
      <c r="AE294" s="339" t="n">
        <v>12</v>
      </c>
      <c r="AF294" s="339" t="n">
        <v>12</v>
      </c>
      <c r="AG294" s="340" t="n"/>
      <c r="AH294" s="340" t="n"/>
      <c r="AI294" s="341" t="n"/>
    </row>
    <row r="295" ht="20.1" customHeight="1" s="335">
      <c r="A295" s="358" t="n"/>
      <c r="C295" s="339" t="n"/>
      <c r="D295" s="340" t="n"/>
      <c r="E295" s="341" t="n"/>
      <c r="F295" s="344" t="n"/>
      <c r="G295" s="344" t="n"/>
      <c r="H295" s="341" t="n"/>
      <c r="I295" s="339" t="n"/>
      <c r="J295" s="339" t="n"/>
      <c r="K295" s="340" t="n"/>
      <c r="L295" s="341" t="n"/>
      <c r="M295" s="339" t="n"/>
      <c r="N295" s="339" t="n"/>
      <c r="O295" s="340" t="n"/>
      <c r="P295" s="341" t="n"/>
      <c r="Q295" s="339" t="n"/>
      <c r="R295" s="339" t="n"/>
      <c r="S295" s="341" t="n"/>
      <c r="T295" s="346" t="n"/>
      <c r="U295" s="341" t="n"/>
      <c r="V295" s="339" t="n"/>
      <c r="W295" s="339" t="n"/>
      <c r="X295" s="339" t="n"/>
      <c r="Y295" s="339" t="n"/>
      <c r="Z295" s="340" t="n"/>
      <c r="AA295" s="340" t="n"/>
      <c r="AB295" s="341" t="n"/>
      <c r="AC295" s="339" t="n"/>
      <c r="AD295" s="339" t="n"/>
      <c r="AE295" s="339" t="n"/>
      <c r="AF295" s="345">
        <f>SUM(T289:U294)*17/2</f>
        <v/>
      </c>
      <c r="AG295" s="340" t="n"/>
      <c r="AH295" s="340" t="n"/>
      <c r="AI295" s="341" t="n"/>
    </row>
    <row r="296" ht="20.1" customHeight="1" s="335">
      <c r="A296" s="358" t="n"/>
      <c r="C296" s="339" t="n">
        <v>6</v>
      </c>
      <c r="D296" s="340" t="n"/>
      <c r="E296" s="341" t="n"/>
      <c r="F296" s="344" t="inlineStr">
        <is>
          <t>DIEGO ARMANDO YUCRA SILVESTRE</t>
        </is>
      </c>
      <c r="G296" s="344" t="inlineStr">
        <is>
          <t>CEDULAS DE IDENTIDAD</t>
        </is>
      </c>
      <c r="H296" s="341" t="n"/>
      <c r="I296" s="339" t="inlineStr">
        <is>
          <t>H5-P1</t>
        </is>
      </c>
      <c r="J296" s="339" t="n">
        <v>711104</v>
      </c>
      <c r="K296" s="340" t="n"/>
      <c r="L296" s="341" t="n"/>
      <c r="M296" s="339" t="n">
        <v>711143</v>
      </c>
      <c r="N296" s="339" t="n">
        <v>40</v>
      </c>
      <c r="O296" s="340" t="n"/>
      <c r="P296" s="341" t="n"/>
      <c r="Q296" s="339" t="n">
        <v>711104</v>
      </c>
      <c r="R296" s="339" t="n">
        <v>711143</v>
      </c>
      <c r="S296" s="341" t="n"/>
      <c r="T296" s="346" t="n">
        <v>40</v>
      </c>
      <c r="U296" s="341" t="n"/>
      <c r="V296" s="339" t="n"/>
      <c r="W296" s="339" t="n"/>
      <c r="X296" s="339" t="n"/>
      <c r="Y296" s="339" t="n"/>
      <c r="Z296" s="340" t="n"/>
      <c r="AA296" s="340" t="n"/>
      <c r="AB296" s="341" t="n"/>
      <c r="AC296" s="339" t="n"/>
      <c r="AD296" s="339" t="n"/>
      <c r="AE296" s="339" t="n"/>
      <c r="AF296" s="339" t="n">
        <v>40</v>
      </c>
      <c r="AG296" s="340" t="n"/>
      <c r="AH296" s="340" t="n"/>
      <c r="AI296" s="341" t="n"/>
    </row>
    <row r="297" ht="20.1" customHeight="1" s="335">
      <c r="A297" s="358" t="n"/>
      <c r="C297" s="339" t="n">
        <v>6</v>
      </c>
      <c r="D297" s="340" t="n"/>
      <c r="E297" s="341" t="n"/>
      <c r="F297" s="344" t="inlineStr">
        <is>
          <t>DIEGO ARMANDO YUCRA SILVESTRE</t>
        </is>
      </c>
      <c r="G297" s="344" t="inlineStr">
        <is>
          <t>CEDULAS DE IDENTIDAD</t>
        </is>
      </c>
      <c r="H297" s="341" t="n"/>
      <c r="I297" s="339" t="inlineStr">
        <is>
          <t>H5-P1</t>
        </is>
      </c>
      <c r="J297" s="339" t="n">
        <v>711144</v>
      </c>
      <c r="K297" s="340" t="n"/>
      <c r="L297" s="341" t="n"/>
      <c r="M297" s="339" t="n">
        <v>711144</v>
      </c>
      <c r="N297" s="339" t="n">
        <v>1</v>
      </c>
      <c r="O297" s="340" t="n"/>
      <c r="P297" s="341" t="n"/>
      <c r="Q297" s="339" t="n"/>
      <c r="R297" s="339" t="n"/>
      <c r="S297" s="341" t="n"/>
      <c r="T297" s="346" t="n"/>
      <c r="U297" s="341" t="n"/>
      <c r="V297" s="339" t="n"/>
      <c r="W297" s="339" t="n"/>
      <c r="X297" s="339" t="n"/>
      <c r="Y297" s="339" t="n"/>
      <c r="Z297" s="340" t="n"/>
      <c r="AA297" s="340" t="n"/>
      <c r="AB297" s="341" t="n"/>
      <c r="AC297" s="339" t="n">
        <v>711144</v>
      </c>
      <c r="AD297" s="339" t="n">
        <v>711144</v>
      </c>
      <c r="AE297" s="339" t="n">
        <v>1</v>
      </c>
      <c r="AF297" s="339" t="n">
        <v>1</v>
      </c>
      <c r="AG297" s="340" t="n"/>
      <c r="AH297" s="340" t="n"/>
      <c r="AI297" s="341" t="n"/>
    </row>
    <row r="298" ht="20.1" customHeight="1" s="335">
      <c r="A298" s="358" t="n"/>
      <c r="C298" s="339" t="n">
        <v>6</v>
      </c>
      <c r="D298" s="340" t="n"/>
      <c r="E298" s="341" t="n"/>
      <c r="F298" s="344" t="inlineStr">
        <is>
          <t>DIEGO ARMANDO YUCRA SILVESTRE</t>
        </is>
      </c>
      <c r="G298" s="344" t="inlineStr">
        <is>
          <t>CEDULAS DE IDENTIDAD</t>
        </is>
      </c>
      <c r="H298" s="341" t="n"/>
      <c r="I298" s="339" t="inlineStr">
        <is>
          <t>H5-P1</t>
        </is>
      </c>
      <c r="J298" s="339" t="n">
        <v>711249</v>
      </c>
      <c r="K298" s="340" t="n"/>
      <c r="L298" s="341" t="n"/>
      <c r="M298" s="339" t="n">
        <v>711268</v>
      </c>
      <c r="N298" s="339" t="n">
        <v>20</v>
      </c>
      <c r="O298" s="340" t="n"/>
      <c r="P298" s="341" t="n"/>
      <c r="Q298" s="339" t="n"/>
      <c r="R298" s="339" t="n"/>
      <c r="S298" s="341" t="n"/>
      <c r="T298" s="346" t="n"/>
      <c r="U298" s="341" t="n"/>
      <c r="V298" s="339" t="n"/>
      <c r="W298" s="339" t="n"/>
      <c r="X298" s="339" t="n"/>
      <c r="Y298" s="339" t="n"/>
      <c r="Z298" s="340" t="n"/>
      <c r="AA298" s="340" t="n"/>
      <c r="AB298" s="341" t="n"/>
      <c r="AC298" s="339" t="n">
        <v>711249</v>
      </c>
      <c r="AD298" s="339" t="n">
        <v>711268</v>
      </c>
      <c r="AE298" s="339" t="n">
        <v>20</v>
      </c>
      <c r="AF298" s="339" t="n">
        <v>20</v>
      </c>
      <c r="AG298" s="340" t="n"/>
      <c r="AH298" s="340" t="n"/>
      <c r="AI298" s="341" t="n"/>
    </row>
    <row r="299" ht="20.1" customHeight="1" s="335">
      <c r="A299" s="358" t="n"/>
      <c r="C299" s="339" t="n">
        <v>6</v>
      </c>
      <c r="D299" s="340" t="n"/>
      <c r="E299" s="341" t="n"/>
      <c r="F299" s="344" t="inlineStr">
        <is>
          <t>DIEGO ARMANDO YUCRA SILVESTRE</t>
        </is>
      </c>
      <c r="G299" s="344" t="inlineStr">
        <is>
          <t>LAMINAS PLASTICAS TIPO FUNDA -POUCHE</t>
        </is>
      </c>
      <c r="H299" s="341" t="n"/>
      <c r="I299" s="339" t="inlineStr">
        <is>
          <t>08-L3</t>
        </is>
      </c>
      <c r="J299" s="339" t="n">
        <v>2342654</v>
      </c>
      <c r="K299" s="340" t="n"/>
      <c r="L299" s="341" t="n"/>
      <c r="M299" s="339" t="n">
        <v>2342693</v>
      </c>
      <c r="N299" s="339" t="n">
        <v>40</v>
      </c>
      <c r="O299" s="340" t="n"/>
      <c r="P299" s="341" t="n"/>
      <c r="Q299" s="339" t="n">
        <v>2342654</v>
      </c>
      <c r="R299" s="339" t="n">
        <v>2342693</v>
      </c>
      <c r="S299" s="341" t="n"/>
      <c r="T299" s="346" t="n">
        <v>40</v>
      </c>
      <c r="U299" s="341" t="n"/>
      <c r="V299" s="339" t="n"/>
      <c r="W299" s="339" t="n"/>
      <c r="X299" s="339" t="n"/>
      <c r="Y299" s="339" t="n"/>
      <c r="Z299" s="340" t="n"/>
      <c r="AA299" s="340" t="n"/>
      <c r="AB299" s="341" t="n"/>
      <c r="AC299" s="339" t="n"/>
      <c r="AD299" s="339" t="n"/>
      <c r="AE299" s="339" t="n"/>
      <c r="AF299" s="339" t="n">
        <v>40</v>
      </c>
      <c r="AG299" s="340" t="n"/>
      <c r="AH299" s="340" t="n"/>
      <c r="AI299" s="341" t="n"/>
    </row>
    <row r="300" ht="20.1" customHeight="1" s="335">
      <c r="A300" s="358" t="n"/>
      <c r="C300" s="339" t="n">
        <v>6</v>
      </c>
      <c r="D300" s="340" t="n"/>
      <c r="E300" s="341" t="n"/>
      <c r="F300" s="344" t="inlineStr">
        <is>
          <t>DIEGO ARMANDO YUCRA SILVESTRE</t>
        </is>
      </c>
      <c r="G300" s="344" t="inlineStr">
        <is>
          <t>LAMINAS PLASTICAS TIPO FUNDA -POUCHE</t>
        </is>
      </c>
      <c r="H300" s="341" t="n"/>
      <c r="I300" s="339" t="inlineStr">
        <is>
          <t>08-L3</t>
        </is>
      </c>
      <c r="J300" s="339" t="n">
        <v>2342694</v>
      </c>
      <c r="K300" s="340" t="n"/>
      <c r="L300" s="341" t="n"/>
      <c r="M300" s="339" t="n">
        <v>2342696</v>
      </c>
      <c r="N300" s="339" t="n">
        <v>3</v>
      </c>
      <c r="O300" s="340" t="n"/>
      <c r="P300" s="341" t="n"/>
      <c r="Q300" s="339" t="n"/>
      <c r="R300" s="339" t="n"/>
      <c r="S300" s="341" t="n"/>
      <c r="T300" s="346" t="n"/>
      <c r="U300" s="341" t="n"/>
      <c r="V300" s="339" t="n"/>
      <c r="W300" s="339" t="n"/>
      <c r="X300" s="339" t="n"/>
      <c r="Y300" s="339" t="n"/>
      <c r="Z300" s="340" t="n"/>
      <c r="AA300" s="340" t="n"/>
      <c r="AB300" s="341" t="n"/>
      <c r="AC300" s="339" t="n">
        <v>2342694</v>
      </c>
      <c r="AD300" s="339" t="n">
        <v>2342696</v>
      </c>
      <c r="AE300" s="339" t="n">
        <v>3</v>
      </c>
      <c r="AF300" s="339" t="n">
        <v>3</v>
      </c>
      <c r="AG300" s="340" t="n"/>
      <c r="AH300" s="340" t="n"/>
      <c r="AI300" s="341" t="n"/>
    </row>
    <row r="301" ht="20.1" customHeight="1" s="335">
      <c r="A301" s="358" t="n"/>
      <c r="C301" s="339" t="n">
        <v>6</v>
      </c>
      <c r="D301" s="340" t="n"/>
      <c r="E301" s="341" t="n"/>
      <c r="F301" s="344" t="inlineStr">
        <is>
          <t>DIEGO ARMANDO YUCRA SILVESTRE</t>
        </is>
      </c>
      <c r="G301" s="344" t="inlineStr">
        <is>
          <t>LAMINAS PLASTICAS TIPO FUNDA -POUCHE</t>
        </is>
      </c>
      <c r="H301" s="341" t="n"/>
      <c r="I301" s="339" t="inlineStr">
        <is>
          <t>08-L3</t>
        </is>
      </c>
      <c r="J301" s="339" t="n">
        <v>2753401</v>
      </c>
      <c r="K301" s="340" t="n"/>
      <c r="L301" s="341" t="n"/>
      <c r="M301" s="339" t="n">
        <v>2753418</v>
      </c>
      <c r="N301" s="339" t="n">
        <v>18</v>
      </c>
      <c r="O301" s="340" t="n"/>
      <c r="P301" s="341" t="n"/>
      <c r="Q301" s="339" t="n"/>
      <c r="R301" s="339" t="n"/>
      <c r="S301" s="341" t="n"/>
      <c r="T301" s="346" t="n"/>
      <c r="U301" s="341" t="n"/>
      <c r="V301" s="339" t="n"/>
      <c r="W301" s="339" t="n"/>
      <c r="X301" s="339" t="n"/>
      <c r="Y301" s="339" t="n"/>
      <c r="Z301" s="340" t="n"/>
      <c r="AA301" s="340" t="n"/>
      <c r="AB301" s="341" t="n"/>
      <c r="AC301" s="339" t="n">
        <v>2753401</v>
      </c>
      <c r="AD301" s="339" t="n">
        <v>2753418</v>
      </c>
      <c r="AE301" s="339" t="n">
        <v>18</v>
      </c>
      <c r="AF301" s="339" t="n">
        <v>18</v>
      </c>
      <c r="AG301" s="340" t="n"/>
      <c r="AH301" s="340" t="n"/>
      <c r="AI301" s="341" t="n"/>
    </row>
    <row r="302" ht="20.1" customHeight="1" s="335">
      <c r="A302" s="358" t="n"/>
      <c r="C302" s="339" t="n"/>
      <c r="D302" s="340" t="n"/>
      <c r="E302" s="341" t="n"/>
      <c r="F302" s="344" t="n"/>
      <c r="G302" s="344" t="n"/>
      <c r="H302" s="341" t="n"/>
      <c r="I302" s="339" t="n"/>
      <c r="J302" s="339" t="n"/>
      <c r="K302" s="340" t="n"/>
      <c r="L302" s="341" t="n"/>
      <c r="M302" s="339" t="n"/>
      <c r="N302" s="339" t="n"/>
      <c r="O302" s="340" t="n"/>
      <c r="P302" s="341" t="n"/>
      <c r="Q302" s="339" t="n"/>
      <c r="R302" s="339" t="n"/>
      <c r="S302" s="341" t="n"/>
      <c r="T302" s="346" t="n"/>
      <c r="U302" s="341" t="n"/>
      <c r="V302" s="339" t="n"/>
      <c r="W302" s="339" t="n"/>
      <c r="X302" s="339" t="n"/>
      <c r="Y302" s="339" t="n"/>
      <c r="Z302" s="340" t="n"/>
      <c r="AA302" s="340" t="n"/>
      <c r="AB302" s="341" t="n"/>
      <c r="AC302" s="339" t="n"/>
      <c r="AD302" s="339" t="n"/>
      <c r="AE302" s="339" t="n"/>
      <c r="AF302" s="345">
        <f>SUM(T296:U301)*17/2</f>
        <v/>
      </c>
      <c r="AG302" s="340" t="n"/>
      <c r="AH302" s="340" t="n"/>
      <c r="AI302" s="341" t="n"/>
    </row>
    <row r="303" ht="20.1" customHeight="1" s="335">
      <c r="A303" s="358" t="n"/>
      <c r="C303" s="339" t="n">
        <v>5</v>
      </c>
      <c r="D303" s="340" t="n"/>
      <c r="E303" s="341" t="n"/>
      <c r="F303" s="344" t="inlineStr">
        <is>
          <t>MIGUEL ANGEL GARCIA ORTEGA</t>
        </is>
      </c>
      <c r="G303" s="344" t="inlineStr">
        <is>
          <t>CEDULAS DE IDENTIDAD</t>
        </is>
      </c>
      <c r="H303" s="341" t="n"/>
      <c r="I303" s="339" t="inlineStr">
        <is>
          <t>H5-P1</t>
        </is>
      </c>
      <c r="J303" s="339" t="n">
        <v>711045</v>
      </c>
      <c r="K303" s="340" t="n"/>
      <c r="L303" s="341" t="n"/>
      <c r="M303" s="339" t="n">
        <v>711084</v>
      </c>
      <c r="N303" s="339" t="n">
        <v>40</v>
      </c>
      <c r="O303" s="340" t="n"/>
      <c r="P303" s="341" t="n"/>
      <c r="Q303" s="339" t="n">
        <v>711045</v>
      </c>
      <c r="R303" s="339" t="n">
        <v>711084</v>
      </c>
      <c r="S303" s="341" t="n"/>
      <c r="T303" s="346" t="n">
        <v>40</v>
      </c>
      <c r="U303" s="341" t="n"/>
      <c r="V303" s="339" t="n"/>
      <c r="W303" s="339" t="n"/>
      <c r="X303" s="339" t="n"/>
      <c r="Y303" s="339" t="n"/>
      <c r="Z303" s="340" t="n"/>
      <c r="AA303" s="340" t="n"/>
      <c r="AB303" s="341" t="n"/>
      <c r="AC303" s="339" t="n"/>
      <c r="AD303" s="339" t="n"/>
      <c r="AE303" s="339" t="n"/>
      <c r="AF303" s="339" t="n">
        <v>40</v>
      </c>
      <c r="AG303" s="340" t="n"/>
      <c r="AH303" s="340" t="n"/>
      <c r="AI303" s="341" t="n"/>
    </row>
    <row r="304" ht="20.1" customHeight="1" s="335">
      <c r="A304" s="358" t="n"/>
      <c r="C304" s="339" t="n">
        <v>5</v>
      </c>
      <c r="D304" s="340" t="n"/>
      <c r="E304" s="341" t="n"/>
      <c r="F304" s="344" t="inlineStr">
        <is>
          <t>MIGUEL ANGEL GARCIA ORTEGA</t>
        </is>
      </c>
      <c r="G304" s="344" t="inlineStr">
        <is>
          <t>CEDULAS DE IDENTIDAD</t>
        </is>
      </c>
      <c r="H304" s="341" t="n"/>
      <c r="I304" s="339" t="inlineStr">
        <is>
          <t>H5-P1</t>
        </is>
      </c>
      <c r="J304" s="339" t="n">
        <v>711225</v>
      </c>
      <c r="K304" s="340" t="n"/>
      <c r="L304" s="341" t="n"/>
      <c r="M304" s="339" t="n">
        <v>711227</v>
      </c>
      <c r="N304" s="339" t="n">
        <v>3</v>
      </c>
      <c r="O304" s="340" t="n"/>
      <c r="P304" s="341" t="n"/>
      <c r="Q304" s="339" t="n">
        <v>711225</v>
      </c>
      <c r="R304" s="339" t="n">
        <v>711227</v>
      </c>
      <c r="S304" s="341" t="n"/>
      <c r="T304" s="346" t="n">
        <v>3</v>
      </c>
      <c r="U304" s="341" t="n"/>
      <c r="V304" s="339" t="n"/>
      <c r="W304" s="339" t="n"/>
      <c r="X304" s="339" t="n"/>
      <c r="Y304" s="339" t="n"/>
      <c r="Z304" s="340" t="n"/>
      <c r="AA304" s="340" t="n"/>
      <c r="AB304" s="341" t="n"/>
      <c r="AC304" s="339" t="n"/>
      <c r="AD304" s="339" t="n"/>
      <c r="AE304" s="339" t="n"/>
      <c r="AF304" s="339" t="n">
        <v>3</v>
      </c>
      <c r="AG304" s="340" t="n"/>
      <c r="AH304" s="340" t="n"/>
      <c r="AI304" s="341" t="n"/>
    </row>
    <row r="305" ht="20.1" customHeight="1" s="335">
      <c r="A305" s="358" t="n"/>
      <c r="C305" s="339" t="n">
        <v>5</v>
      </c>
      <c r="D305" s="340" t="n"/>
      <c r="E305" s="341" t="n"/>
      <c r="F305" s="344" t="inlineStr">
        <is>
          <t>MIGUEL ANGEL GARCIA ORTEGA</t>
        </is>
      </c>
      <c r="G305" s="344" t="inlineStr">
        <is>
          <t>CEDULAS DE IDENTIDAD</t>
        </is>
      </c>
      <c r="H305" s="341" t="n"/>
      <c r="I305" s="339" t="inlineStr">
        <is>
          <t>H5-P1</t>
        </is>
      </c>
      <c r="J305" s="339" t="n">
        <v>711228</v>
      </c>
      <c r="K305" s="340" t="n"/>
      <c r="L305" s="341" t="n"/>
      <c r="M305" s="339" t="n">
        <v>711248</v>
      </c>
      <c r="N305" s="339" t="n">
        <v>21</v>
      </c>
      <c r="O305" s="340" t="n"/>
      <c r="P305" s="341" t="n"/>
      <c r="Q305" s="339" t="n"/>
      <c r="R305" s="339" t="n"/>
      <c r="S305" s="341" t="n"/>
      <c r="T305" s="346" t="n"/>
      <c r="U305" s="341" t="n"/>
      <c r="V305" s="339" t="n"/>
      <c r="W305" s="339" t="n"/>
      <c r="X305" s="339" t="n"/>
      <c r="Y305" s="339" t="n"/>
      <c r="Z305" s="340" t="n"/>
      <c r="AA305" s="340" t="n"/>
      <c r="AB305" s="341" t="n"/>
      <c r="AC305" s="339" t="n">
        <v>711228</v>
      </c>
      <c r="AD305" s="339" t="n">
        <v>711248</v>
      </c>
      <c r="AE305" s="339" t="n">
        <v>21</v>
      </c>
      <c r="AF305" s="339" t="n">
        <v>21</v>
      </c>
      <c r="AG305" s="340" t="n"/>
      <c r="AH305" s="340" t="n"/>
      <c r="AI305" s="341" t="n"/>
    </row>
    <row r="306" ht="20.1" customHeight="1" s="335">
      <c r="A306" s="358" t="n"/>
      <c r="C306" s="339" t="n">
        <v>5</v>
      </c>
      <c r="D306" s="340" t="n"/>
      <c r="E306" s="341" t="n"/>
      <c r="F306" s="344" t="inlineStr">
        <is>
          <t>MIGUEL ANGEL GARCIA ORTEGA</t>
        </is>
      </c>
      <c r="G306" s="344" t="inlineStr">
        <is>
          <t>LAMINAS PLASTICAS TIPO FUNDA -POUCHE</t>
        </is>
      </c>
      <c r="H306" s="341" t="n"/>
      <c r="I306" s="339" t="inlineStr">
        <is>
          <t>08-L3</t>
        </is>
      </c>
      <c r="J306" s="339" t="n">
        <v>2342597</v>
      </c>
      <c r="K306" s="340" t="n"/>
      <c r="L306" s="341" t="n"/>
      <c r="M306" s="339" t="n">
        <v>2342636</v>
      </c>
      <c r="N306" s="339" t="n">
        <v>40</v>
      </c>
      <c r="O306" s="340" t="n"/>
      <c r="P306" s="341" t="n"/>
      <c r="Q306" s="339" t="n">
        <v>2342597</v>
      </c>
      <c r="R306" s="339" t="n">
        <v>2342636</v>
      </c>
      <c r="S306" s="341" t="n"/>
      <c r="T306" s="346" t="n">
        <v>40</v>
      </c>
      <c r="U306" s="341" t="n"/>
      <c r="V306" s="339" t="n"/>
      <c r="W306" s="339" t="n"/>
      <c r="X306" s="339" t="n"/>
      <c r="Y306" s="339" t="n"/>
      <c r="Z306" s="340" t="n"/>
      <c r="AA306" s="340" t="n"/>
      <c r="AB306" s="341" t="n"/>
      <c r="AC306" s="339" t="n"/>
      <c r="AD306" s="339" t="n"/>
      <c r="AE306" s="339" t="n"/>
      <c r="AF306" s="339" t="n">
        <v>40</v>
      </c>
      <c r="AG306" s="340" t="n"/>
      <c r="AH306" s="340" t="n"/>
      <c r="AI306" s="341" t="n"/>
    </row>
    <row r="307" ht="20.1" customHeight="1" s="335">
      <c r="A307" s="358" t="n"/>
      <c r="C307" s="339" t="n">
        <v>5</v>
      </c>
      <c r="D307" s="340" t="n"/>
      <c r="E307" s="341" t="n"/>
      <c r="F307" s="344" t="inlineStr">
        <is>
          <t>MIGUEL ANGEL GARCIA ORTEGA</t>
        </is>
      </c>
      <c r="G307" s="344" t="inlineStr">
        <is>
          <t>LAMINAS PLASTICAS TIPO FUNDA -POUCHE</t>
        </is>
      </c>
      <c r="H307" s="341" t="n"/>
      <c r="I307" s="339" t="inlineStr">
        <is>
          <t>08-L3</t>
        </is>
      </c>
      <c r="J307" s="339" t="n">
        <v>2342777</v>
      </c>
      <c r="K307" s="340" t="n"/>
      <c r="L307" s="341" t="n"/>
      <c r="M307" s="339" t="n">
        <v>2342779</v>
      </c>
      <c r="N307" s="339" t="n">
        <v>3</v>
      </c>
      <c r="O307" s="340" t="n"/>
      <c r="P307" s="341" t="n"/>
      <c r="Q307" s="339" t="n">
        <v>2342777</v>
      </c>
      <c r="R307" s="339" t="n">
        <v>2342779</v>
      </c>
      <c r="S307" s="341" t="n"/>
      <c r="T307" s="346" t="n">
        <v>3</v>
      </c>
      <c r="U307" s="341" t="n"/>
      <c r="V307" s="339" t="n"/>
      <c r="W307" s="339" t="n"/>
      <c r="X307" s="339" t="n"/>
      <c r="Y307" s="339" t="n"/>
      <c r="Z307" s="340" t="n"/>
      <c r="AA307" s="340" t="n"/>
      <c r="AB307" s="341" t="n"/>
      <c r="AC307" s="339" t="n"/>
      <c r="AD307" s="339" t="n"/>
      <c r="AE307" s="339" t="n"/>
      <c r="AF307" s="339" t="n">
        <v>3</v>
      </c>
      <c r="AG307" s="340" t="n"/>
      <c r="AH307" s="340" t="n"/>
      <c r="AI307" s="341" t="n"/>
    </row>
    <row r="308" ht="20.1" customHeight="1" s="335">
      <c r="A308" s="358" t="n"/>
      <c r="C308" s="339" t="n">
        <v>5</v>
      </c>
      <c r="D308" s="340" t="n"/>
      <c r="E308" s="341" t="n"/>
      <c r="F308" s="344" t="inlineStr">
        <is>
          <t>MIGUEL ANGEL GARCIA ORTEGA</t>
        </is>
      </c>
      <c r="G308" s="344" t="inlineStr">
        <is>
          <t>LAMINAS PLASTICAS TIPO FUNDA -POUCHE</t>
        </is>
      </c>
      <c r="H308" s="341" t="n"/>
      <c r="I308" s="339" t="inlineStr">
        <is>
          <t>08-L3</t>
        </is>
      </c>
      <c r="J308" s="339" t="n">
        <v>2342780</v>
      </c>
      <c r="K308" s="340" t="n"/>
      <c r="L308" s="341" t="n"/>
      <c r="M308" s="339" t="n">
        <v>2342800</v>
      </c>
      <c r="N308" s="339" t="n">
        <v>21</v>
      </c>
      <c r="O308" s="340" t="n"/>
      <c r="P308" s="341" t="n"/>
      <c r="Q308" s="339" t="n"/>
      <c r="R308" s="339" t="n"/>
      <c r="S308" s="341" t="n"/>
      <c r="T308" s="346" t="n"/>
      <c r="U308" s="341" t="n"/>
      <c r="V308" s="339" t="n"/>
      <c r="W308" s="339" t="n"/>
      <c r="X308" s="339" t="n"/>
      <c r="Y308" s="339" t="n"/>
      <c r="Z308" s="340" t="n"/>
      <c r="AA308" s="340" t="n"/>
      <c r="AB308" s="341" t="n"/>
      <c r="AC308" s="339" t="n">
        <v>2342780</v>
      </c>
      <c r="AD308" s="339" t="n">
        <v>2342800</v>
      </c>
      <c r="AE308" s="339" t="n">
        <v>21</v>
      </c>
      <c r="AF308" s="339" t="n">
        <v>21</v>
      </c>
      <c r="AG308" s="340" t="n"/>
      <c r="AH308" s="340" t="n"/>
      <c r="AI308" s="341" t="n"/>
    </row>
    <row r="309" ht="20.1" customHeight="1" s="335">
      <c r="A309" s="358" t="n"/>
      <c r="C309" s="339" t="n"/>
      <c r="D309" s="340" t="n"/>
      <c r="E309" s="341" t="n"/>
      <c r="F309" s="344" t="n"/>
      <c r="G309" s="344" t="n"/>
      <c r="H309" s="341" t="n"/>
      <c r="I309" s="339" t="n"/>
      <c r="J309" s="339" t="n"/>
      <c r="K309" s="340" t="n"/>
      <c r="L309" s="341" t="n"/>
      <c r="M309" s="339" t="n"/>
      <c r="N309" s="339" t="n"/>
      <c r="O309" s="340" t="n"/>
      <c r="P309" s="341" t="n"/>
      <c r="Q309" s="339" t="n"/>
      <c r="R309" s="339" t="n"/>
      <c r="S309" s="341" t="n"/>
      <c r="T309" s="346" t="n"/>
      <c r="U309" s="341" t="n"/>
      <c r="V309" s="339" t="n"/>
      <c r="W309" s="339" t="n"/>
      <c r="X309" s="339" t="n"/>
      <c r="Y309" s="339" t="n"/>
      <c r="Z309" s="340" t="n"/>
      <c r="AA309" s="340" t="n"/>
      <c r="AB309" s="341" t="n"/>
      <c r="AC309" s="339" t="n"/>
      <c r="AD309" s="339" t="n"/>
      <c r="AE309" s="339" t="n"/>
      <c r="AF309" s="345">
        <f>SUM(T303:U308)*17/2</f>
        <v/>
      </c>
      <c r="AG309" s="340" t="n"/>
      <c r="AH309" s="340" t="n"/>
      <c r="AI309" s="341" t="n"/>
    </row>
    <row r="310" ht="20.1" customHeight="1" s="335">
      <c r="A310" s="358" t="n"/>
      <c r="C310" s="339" t="n">
        <v>4</v>
      </c>
      <c r="D310" s="340" t="n"/>
      <c r="E310" s="341" t="n"/>
      <c r="F310" s="344" t="inlineStr">
        <is>
          <t>VERONICA MEDRANO ARIAS</t>
        </is>
      </c>
      <c r="G310" s="344" t="inlineStr">
        <is>
          <t>CEDULAS DE IDENTIDAD</t>
        </is>
      </c>
      <c r="H310" s="341" t="n"/>
      <c r="I310" s="339" t="inlineStr">
        <is>
          <t>H5-P1</t>
        </is>
      </c>
      <c r="J310" s="339" t="n">
        <v>297987</v>
      </c>
      <c r="K310" s="340" t="n"/>
      <c r="L310" s="341" t="n"/>
      <c r="M310" s="339" t="n">
        <v>298000</v>
      </c>
      <c r="N310" s="339" t="n">
        <v>14</v>
      </c>
      <c r="O310" s="340" t="n"/>
      <c r="P310" s="341" t="n"/>
      <c r="Q310" s="339" t="n">
        <v>297987</v>
      </c>
      <c r="R310" s="339" t="n">
        <v>298000</v>
      </c>
      <c r="S310" s="341" t="n"/>
      <c r="T310" s="346" t="n">
        <v>14</v>
      </c>
      <c r="U310" s="341" t="n"/>
      <c r="V310" s="339" t="n"/>
      <c r="W310" s="339" t="n"/>
      <c r="X310" s="339" t="n"/>
      <c r="Y310" s="339" t="n"/>
      <c r="Z310" s="340" t="n"/>
      <c r="AA310" s="340" t="n"/>
      <c r="AB310" s="341" t="n"/>
      <c r="AC310" s="339" t="n"/>
      <c r="AD310" s="339" t="n"/>
      <c r="AE310" s="339" t="n"/>
      <c r="AF310" s="339" t="n">
        <v>14</v>
      </c>
      <c r="AG310" s="340" t="n"/>
      <c r="AH310" s="340" t="n"/>
      <c r="AI310" s="341" t="n"/>
    </row>
    <row r="311" ht="20.1" customHeight="1" s="335">
      <c r="A311" s="358" t="n"/>
      <c r="C311" s="339" t="n">
        <v>4</v>
      </c>
      <c r="D311" s="340" t="n"/>
      <c r="E311" s="341" t="n"/>
      <c r="F311" s="344" t="inlineStr">
        <is>
          <t>VERONICA MEDRANO ARIAS</t>
        </is>
      </c>
      <c r="G311" s="344" t="inlineStr">
        <is>
          <t>CEDULAS DE IDENTIDAD</t>
        </is>
      </c>
      <c r="H311" s="341" t="n"/>
      <c r="I311" s="339" t="inlineStr">
        <is>
          <t>H5-P1</t>
        </is>
      </c>
      <c r="J311" s="339" t="n">
        <v>711001</v>
      </c>
      <c r="K311" s="340" t="n"/>
      <c r="L311" s="341" t="n"/>
      <c r="M311" s="339" t="n">
        <v>711024</v>
      </c>
      <c r="N311" s="339" t="n">
        <v>24</v>
      </c>
      <c r="O311" s="340" t="n"/>
      <c r="P311" s="341" t="n"/>
      <c r="Q311" s="339" t="n">
        <v>711001</v>
      </c>
      <c r="R311" s="339" t="n">
        <v>711024</v>
      </c>
      <c r="S311" s="341" t="n"/>
      <c r="T311" s="346" t="n">
        <v>24</v>
      </c>
      <c r="U311" s="341" t="n"/>
      <c r="V311" s="339" t="n"/>
      <c r="W311" s="339" t="n"/>
      <c r="X311" s="339" t="n"/>
      <c r="Y311" s="339" t="n"/>
      <c r="Z311" s="340" t="n"/>
      <c r="AA311" s="340" t="n"/>
      <c r="AB311" s="341" t="n"/>
      <c r="AC311" s="339" t="n"/>
      <c r="AD311" s="339" t="n"/>
      <c r="AE311" s="339" t="n"/>
      <c r="AF311" s="339" t="n">
        <v>24</v>
      </c>
      <c r="AG311" s="340" t="n"/>
      <c r="AH311" s="340" t="n"/>
      <c r="AI311" s="341" t="n"/>
    </row>
    <row r="312" ht="20.1" customHeight="1" s="335">
      <c r="A312" s="358" t="n"/>
      <c r="C312" s="339" t="n">
        <v>4</v>
      </c>
      <c r="D312" s="340" t="n"/>
      <c r="E312" s="341" t="n"/>
      <c r="F312" s="344" t="inlineStr">
        <is>
          <t>VERONICA MEDRANO ARIAS</t>
        </is>
      </c>
      <c r="G312" s="344" t="inlineStr">
        <is>
          <t>CEDULAS DE IDENTIDAD</t>
        </is>
      </c>
      <c r="H312" s="341" t="n"/>
      <c r="I312" s="339" t="inlineStr">
        <is>
          <t>H5-P1</t>
        </is>
      </c>
      <c r="J312" s="339" t="n">
        <v>711205</v>
      </c>
      <c r="K312" s="340" t="n"/>
      <c r="L312" s="341" t="n"/>
      <c r="M312" s="339" t="n">
        <v>711218</v>
      </c>
      <c r="N312" s="339" t="n">
        <v>14</v>
      </c>
      <c r="O312" s="340" t="n"/>
      <c r="P312" s="341" t="n"/>
      <c r="Q312" s="339" t="n">
        <v>711205</v>
      </c>
      <c r="R312" s="339" t="n">
        <v>711218</v>
      </c>
      <c r="S312" s="341" t="n"/>
      <c r="T312" s="346" t="n">
        <v>14</v>
      </c>
      <c r="U312" s="341" t="n"/>
      <c r="V312" s="339" t="n"/>
      <c r="W312" s="339" t="n"/>
      <c r="X312" s="339" t="n"/>
      <c r="Y312" s="339" t="n"/>
      <c r="Z312" s="340" t="n"/>
      <c r="AA312" s="340" t="n"/>
      <c r="AB312" s="341" t="n"/>
      <c r="AC312" s="339" t="n"/>
      <c r="AD312" s="339" t="n"/>
      <c r="AE312" s="339" t="n"/>
      <c r="AF312" s="339" t="n">
        <v>14</v>
      </c>
      <c r="AG312" s="340" t="n"/>
      <c r="AH312" s="340" t="n"/>
      <c r="AI312" s="341" t="n"/>
    </row>
    <row r="313" ht="20.1" customHeight="1" s="335">
      <c r="A313" s="358" t="n"/>
      <c r="C313" s="339" t="n">
        <v>4</v>
      </c>
      <c r="D313" s="340" t="n"/>
      <c r="E313" s="341" t="n"/>
      <c r="F313" s="344" t="inlineStr">
        <is>
          <t>VERONICA MEDRANO ARIAS</t>
        </is>
      </c>
      <c r="G313" s="344" t="inlineStr">
        <is>
          <t>CEDULAS DE IDENTIDAD</t>
        </is>
      </c>
      <c r="H313" s="341" t="n"/>
      <c r="I313" s="339" t="inlineStr">
        <is>
          <t>H5-P1</t>
        </is>
      </c>
      <c r="J313" s="339" t="n">
        <v>711219</v>
      </c>
      <c r="K313" s="340" t="n"/>
      <c r="L313" s="341" t="n"/>
      <c r="M313" s="339" t="n">
        <v>711224</v>
      </c>
      <c r="N313" s="339" t="n">
        <v>6</v>
      </c>
      <c r="O313" s="340" t="n"/>
      <c r="P313" s="341" t="n"/>
      <c r="Q313" s="339" t="n"/>
      <c r="R313" s="339" t="n"/>
      <c r="S313" s="341" t="n"/>
      <c r="T313" s="346" t="n"/>
      <c r="U313" s="341" t="n"/>
      <c r="V313" s="339" t="n"/>
      <c r="W313" s="339" t="n"/>
      <c r="X313" s="339" t="n"/>
      <c r="Y313" s="339" t="n"/>
      <c r="Z313" s="340" t="n"/>
      <c r="AA313" s="340" t="n"/>
      <c r="AB313" s="341" t="n"/>
      <c r="AC313" s="339" t="n">
        <v>711219</v>
      </c>
      <c r="AD313" s="339" t="n">
        <v>711224</v>
      </c>
      <c r="AE313" s="339" t="n">
        <v>6</v>
      </c>
      <c r="AF313" s="339" t="n">
        <v>6</v>
      </c>
      <c r="AG313" s="340" t="n"/>
      <c r="AH313" s="340" t="n"/>
      <c r="AI313" s="341" t="n"/>
    </row>
    <row r="314" ht="20.1" customHeight="1" s="335">
      <c r="A314" s="358" t="n"/>
      <c r="C314" s="339" t="n">
        <v>4</v>
      </c>
      <c r="D314" s="340" t="n"/>
      <c r="E314" s="341" t="n"/>
      <c r="F314" s="344" t="inlineStr">
        <is>
          <t>VERONICA MEDRANO ARIAS</t>
        </is>
      </c>
      <c r="G314" s="344" t="inlineStr">
        <is>
          <t>LAMINAS PLASTICAS TIPO FUNDA -POUCHE</t>
        </is>
      </c>
      <c r="H314" s="341" t="n"/>
      <c r="I314" s="339" t="inlineStr">
        <is>
          <t>08-L3</t>
        </is>
      </c>
      <c r="J314" s="339" t="n">
        <v>2342540</v>
      </c>
      <c r="K314" s="340" t="n"/>
      <c r="L314" s="341" t="n"/>
      <c r="M314" s="339" t="n">
        <v>2342577</v>
      </c>
      <c r="N314" s="339" t="n">
        <v>38</v>
      </c>
      <c r="O314" s="340" t="n"/>
      <c r="P314" s="341" t="n"/>
      <c r="Q314" s="339" t="n">
        <v>2342540</v>
      </c>
      <c r="R314" s="339" t="n">
        <v>2342577</v>
      </c>
      <c r="S314" s="341" t="n"/>
      <c r="T314" s="346" t="n">
        <v>38</v>
      </c>
      <c r="U314" s="341" t="n"/>
      <c r="V314" s="339" t="n"/>
      <c r="W314" s="339" t="n"/>
      <c r="X314" s="339" t="n"/>
      <c r="Y314" s="339" t="n"/>
      <c r="Z314" s="340" t="n"/>
      <c r="AA314" s="340" t="n"/>
      <c r="AB314" s="341" t="n"/>
      <c r="AC314" s="339" t="n"/>
      <c r="AD314" s="339" t="n"/>
      <c r="AE314" s="339" t="n"/>
      <c r="AF314" s="339" t="n">
        <v>38</v>
      </c>
      <c r="AG314" s="340" t="n"/>
      <c r="AH314" s="340" t="n"/>
      <c r="AI314" s="341" t="n"/>
    </row>
    <row r="315" ht="20.1" customHeight="1" s="335">
      <c r="A315" s="358" t="n"/>
      <c r="C315" s="339" t="n">
        <v>4</v>
      </c>
      <c r="D315" s="340" t="n"/>
      <c r="E315" s="341" t="n"/>
      <c r="F315" s="344" t="inlineStr">
        <is>
          <t>VERONICA MEDRANO ARIAS</t>
        </is>
      </c>
      <c r="G315" s="344" t="inlineStr">
        <is>
          <t>LAMINAS PLASTICAS TIPO FUNDA -POUCHE</t>
        </is>
      </c>
      <c r="H315" s="341" t="n"/>
      <c r="I315" s="339" t="inlineStr">
        <is>
          <t>08-L3</t>
        </is>
      </c>
      <c r="J315" s="339" t="n">
        <v>2342757</v>
      </c>
      <c r="K315" s="340" t="n"/>
      <c r="L315" s="341" t="n"/>
      <c r="M315" s="339" t="n">
        <v>2342770</v>
      </c>
      <c r="N315" s="339" t="n">
        <v>14</v>
      </c>
      <c r="O315" s="340" t="n"/>
      <c r="P315" s="341" t="n"/>
      <c r="Q315" s="339" t="n">
        <v>2342757</v>
      </c>
      <c r="R315" s="339" t="n">
        <v>2342770</v>
      </c>
      <c r="S315" s="341" t="n"/>
      <c r="T315" s="346" t="n">
        <v>14</v>
      </c>
      <c r="U315" s="341" t="n"/>
      <c r="V315" s="339" t="n"/>
      <c r="W315" s="339" t="n"/>
      <c r="X315" s="339" t="n"/>
      <c r="Y315" s="339" t="n"/>
      <c r="Z315" s="340" t="n"/>
      <c r="AA315" s="340" t="n"/>
      <c r="AB315" s="341" t="n"/>
      <c r="AC315" s="339" t="n"/>
      <c r="AD315" s="339" t="n"/>
      <c r="AE315" s="339" t="n"/>
      <c r="AF315" s="339" t="n">
        <v>14</v>
      </c>
      <c r="AG315" s="340" t="n"/>
      <c r="AH315" s="340" t="n"/>
      <c r="AI315" s="341" t="n"/>
    </row>
    <row r="316" ht="20.1" customHeight="1" s="335">
      <c r="A316" s="358" t="n"/>
      <c r="C316" s="339" t="n">
        <v>4</v>
      </c>
      <c r="D316" s="340" t="n"/>
      <c r="E316" s="341" t="n"/>
      <c r="F316" s="344" t="inlineStr">
        <is>
          <t>VERONICA MEDRANO ARIAS</t>
        </is>
      </c>
      <c r="G316" s="344" t="inlineStr">
        <is>
          <t>LAMINAS PLASTICAS TIPO FUNDA -POUCHE</t>
        </is>
      </c>
      <c r="H316" s="341" t="n"/>
      <c r="I316" s="339" t="inlineStr">
        <is>
          <t>08-L3</t>
        </is>
      </c>
      <c r="J316" s="339" t="n">
        <v>2342771</v>
      </c>
      <c r="K316" s="340" t="n"/>
      <c r="L316" s="341" t="n"/>
      <c r="M316" s="339" t="n">
        <v>2342776</v>
      </c>
      <c r="N316" s="339" t="n">
        <v>6</v>
      </c>
      <c r="O316" s="340" t="n"/>
      <c r="P316" s="341" t="n"/>
      <c r="Q316" s="339" t="n"/>
      <c r="R316" s="339" t="n"/>
      <c r="S316" s="341" t="n"/>
      <c r="T316" s="346" t="n"/>
      <c r="U316" s="341" t="n"/>
      <c r="V316" s="339" t="n"/>
      <c r="W316" s="339" t="n"/>
      <c r="X316" s="339" t="n"/>
      <c r="Y316" s="339" t="n"/>
      <c r="Z316" s="340" t="n"/>
      <c r="AA316" s="340" t="n"/>
      <c r="AB316" s="341" t="n"/>
      <c r="AC316" s="339" t="n">
        <v>2342771</v>
      </c>
      <c r="AD316" s="339" t="n">
        <v>2342776</v>
      </c>
      <c r="AE316" s="339" t="n">
        <v>6</v>
      </c>
      <c r="AF316" s="339" t="n">
        <v>6</v>
      </c>
      <c r="AG316" s="340" t="n"/>
      <c r="AH316" s="340" t="n"/>
      <c r="AI316" s="341" t="n"/>
    </row>
    <row r="317" ht="20.1" customHeight="1" s="335">
      <c r="A317" s="358" t="n"/>
      <c r="C317" s="339" t="n"/>
      <c r="D317" s="340" t="n"/>
      <c r="E317" s="341" t="n"/>
      <c r="F317" s="344" t="n"/>
      <c r="G317" s="344" t="n"/>
      <c r="H317" s="341" t="n"/>
      <c r="I317" s="339" t="n"/>
      <c r="J317" s="339" t="n"/>
      <c r="K317" s="340" t="n"/>
      <c r="L317" s="341" t="n"/>
      <c r="M317" s="339" t="n"/>
      <c r="N317" s="339" t="n"/>
      <c r="O317" s="340" t="n"/>
      <c r="P317" s="341" t="n"/>
      <c r="Q317" s="339" t="n"/>
      <c r="R317" s="339" t="n"/>
      <c r="S317" s="341" t="n"/>
      <c r="T317" s="346" t="n"/>
      <c r="U317" s="341" t="n"/>
      <c r="V317" s="339" t="n"/>
      <c r="W317" s="339" t="n"/>
      <c r="X317" s="339" t="n"/>
      <c r="Y317" s="339" t="n"/>
      <c r="Z317" s="340" t="n"/>
      <c r="AA317" s="340" t="n"/>
      <c r="AB317" s="341" t="n"/>
      <c r="AC317" s="339" t="n"/>
      <c r="AD317" s="339" t="n"/>
      <c r="AE317" s="339" t="n"/>
      <c r="AF317" s="345">
        <f>SUM(T310:U316)*17/2</f>
        <v/>
      </c>
      <c r="AG317" s="340" t="n"/>
      <c r="AH317" s="340" t="n"/>
      <c r="AI317" s="341" t="n"/>
    </row>
    <row r="318" ht="20.1" customHeight="1" s="335">
      <c r="A318" s="358" t="n"/>
      <c r="C318" s="339" t="n">
        <v>1</v>
      </c>
      <c r="D318" s="340" t="n"/>
      <c r="E318" s="341" t="n"/>
      <c r="F318" s="344" t="inlineStr">
        <is>
          <t>YANINE MARISEL FRANCO OVANDO</t>
        </is>
      </c>
      <c r="G318" s="344" t="inlineStr">
        <is>
          <t>CEDULAS DE IDENTIDAD</t>
        </is>
      </c>
      <c r="H318" s="341" t="n"/>
      <c r="I318" s="339" t="inlineStr">
        <is>
          <t>H5-P1</t>
        </is>
      </c>
      <c r="J318" s="339" t="n">
        <v>297949</v>
      </c>
      <c r="K318" s="340" t="n"/>
      <c r="L318" s="341" t="n"/>
      <c r="M318" s="339" t="n">
        <v>297980</v>
      </c>
      <c r="N318" s="339" t="n">
        <v>32</v>
      </c>
      <c r="O318" s="340" t="n"/>
      <c r="P318" s="341" t="n"/>
      <c r="Q318" s="339" t="n">
        <v>297949</v>
      </c>
      <c r="R318" s="339" t="n">
        <v>297980</v>
      </c>
      <c r="S318" s="341" t="n"/>
      <c r="T318" s="346" t="n">
        <v>32</v>
      </c>
      <c r="U318" s="341" t="n"/>
      <c r="V318" s="339" t="n"/>
      <c r="W318" s="339" t="n"/>
      <c r="X318" s="339" t="n"/>
      <c r="Y318" s="339" t="n"/>
      <c r="Z318" s="340" t="n"/>
      <c r="AA318" s="340" t="n"/>
      <c r="AB318" s="341" t="n"/>
      <c r="AC318" s="339" t="n"/>
      <c r="AD318" s="339" t="n"/>
      <c r="AE318" s="339" t="n"/>
      <c r="AF318" s="339" t="n">
        <v>32</v>
      </c>
      <c r="AG318" s="340" t="n"/>
      <c r="AH318" s="340" t="n"/>
      <c r="AI318" s="341" t="n"/>
    </row>
    <row r="319" ht="20.1" customHeight="1" s="335">
      <c r="A319" s="358" t="n"/>
      <c r="C319" s="339" t="n">
        <v>1</v>
      </c>
      <c r="D319" s="340" t="n"/>
      <c r="E319" s="341" t="n"/>
      <c r="F319" s="344" t="inlineStr">
        <is>
          <t>YANINE MARISEL FRANCO OVANDO</t>
        </is>
      </c>
      <c r="G319" s="344" t="inlineStr">
        <is>
          <t>CEDULAS DE IDENTIDAD</t>
        </is>
      </c>
      <c r="H319" s="341" t="n"/>
      <c r="I319" s="339" t="inlineStr">
        <is>
          <t>H5-P1</t>
        </is>
      </c>
      <c r="J319" s="339" t="n">
        <v>711185</v>
      </c>
      <c r="K319" s="340" t="n"/>
      <c r="L319" s="341" t="n"/>
      <c r="M319" s="339" t="n">
        <v>711204</v>
      </c>
      <c r="N319" s="339" t="n">
        <v>20</v>
      </c>
      <c r="O319" s="340" t="n"/>
      <c r="P319" s="341" t="n"/>
      <c r="Q319" s="339" t="n">
        <v>711185</v>
      </c>
      <c r="R319" s="339" t="n">
        <v>711204</v>
      </c>
      <c r="S319" s="341" t="n"/>
      <c r="T319" s="346" t="n">
        <v>20</v>
      </c>
      <c r="U319" s="341" t="n"/>
      <c r="V319" s="339" t="n"/>
      <c r="W319" s="339" t="n"/>
      <c r="X319" s="339" t="n"/>
      <c r="Y319" s="339" t="n"/>
      <c r="Z319" s="340" t="n"/>
      <c r="AA319" s="340" t="n"/>
      <c r="AB319" s="341" t="n"/>
      <c r="AC319" s="339" t="n"/>
      <c r="AD319" s="339" t="n"/>
      <c r="AE319" s="339" t="n"/>
      <c r="AF319" s="339" t="n">
        <v>20</v>
      </c>
      <c r="AG319" s="340" t="n"/>
      <c r="AH319" s="340" t="n"/>
      <c r="AI319" s="341" t="n"/>
    </row>
    <row r="320" ht="20.1" customHeight="1" s="335">
      <c r="A320" s="358" t="n"/>
      <c r="C320" s="339" t="n">
        <v>1</v>
      </c>
      <c r="D320" s="340" t="n"/>
      <c r="E320" s="341" t="n"/>
      <c r="F320" s="344" t="inlineStr">
        <is>
          <t>YANINE MARISEL FRANCO OVANDO</t>
        </is>
      </c>
      <c r="G320" s="344" t="inlineStr">
        <is>
          <t>CEDULAS DE IDENTIDAD</t>
        </is>
      </c>
      <c r="H320" s="341" t="n"/>
      <c r="I320" s="339" t="inlineStr">
        <is>
          <t>H5-P1</t>
        </is>
      </c>
      <c r="J320" s="339" t="n">
        <v>711289</v>
      </c>
      <c r="K320" s="340" t="n"/>
      <c r="L320" s="341" t="n"/>
      <c r="M320" s="339" t="n">
        <v>711291</v>
      </c>
      <c r="N320" s="339" t="n">
        <v>3</v>
      </c>
      <c r="O320" s="340" t="n"/>
      <c r="P320" s="341" t="n"/>
      <c r="Q320" s="339" t="n">
        <v>711289</v>
      </c>
      <c r="R320" s="339" t="n">
        <v>711291</v>
      </c>
      <c r="S320" s="341" t="n"/>
      <c r="T320" s="346" t="n">
        <v>3</v>
      </c>
      <c r="U320" s="341" t="n"/>
      <c r="V320" s="339" t="n"/>
      <c r="W320" s="339" t="n"/>
      <c r="X320" s="339" t="n"/>
      <c r="Y320" s="339" t="n"/>
      <c r="Z320" s="340" t="n"/>
      <c r="AA320" s="340" t="n"/>
      <c r="AB320" s="341" t="n"/>
      <c r="AC320" s="339" t="n"/>
      <c r="AD320" s="339" t="n"/>
      <c r="AE320" s="339" t="n"/>
      <c r="AF320" s="339" t="n">
        <v>3</v>
      </c>
      <c r="AG320" s="340" t="n"/>
      <c r="AH320" s="340" t="n"/>
      <c r="AI320" s="341" t="n"/>
    </row>
    <row r="321" ht="20.1" customHeight="1" s="335">
      <c r="A321" s="358" t="n"/>
      <c r="C321" s="339" t="n">
        <v>1</v>
      </c>
      <c r="D321" s="340" t="n"/>
      <c r="E321" s="341" t="n"/>
      <c r="F321" s="344" t="inlineStr">
        <is>
          <t>YANINE MARISEL FRANCO OVANDO</t>
        </is>
      </c>
      <c r="G321" s="344" t="inlineStr">
        <is>
          <t>CEDULAS DE IDENTIDAD</t>
        </is>
      </c>
      <c r="H321" s="341" t="n"/>
      <c r="I321" s="339" t="inlineStr">
        <is>
          <t>H5-P1</t>
        </is>
      </c>
      <c r="J321" s="339" t="n">
        <v>711292</v>
      </c>
      <c r="K321" s="340" t="n"/>
      <c r="L321" s="341" t="n"/>
      <c r="M321" s="339" t="n">
        <v>711308</v>
      </c>
      <c r="N321" s="339" t="n">
        <v>17</v>
      </c>
      <c r="O321" s="340" t="n"/>
      <c r="P321" s="341" t="n"/>
      <c r="Q321" s="339" t="n"/>
      <c r="R321" s="339" t="n"/>
      <c r="S321" s="341" t="n"/>
      <c r="T321" s="346" t="n"/>
      <c r="U321" s="341" t="n"/>
      <c r="V321" s="339" t="n"/>
      <c r="W321" s="339" t="n"/>
      <c r="X321" s="339" t="n"/>
      <c r="Y321" s="339" t="n"/>
      <c r="Z321" s="340" t="n"/>
      <c r="AA321" s="340" t="n"/>
      <c r="AB321" s="341" t="n"/>
      <c r="AC321" s="339" t="n">
        <v>711292</v>
      </c>
      <c r="AD321" s="339" t="n">
        <v>711308</v>
      </c>
      <c r="AE321" s="339" t="n">
        <v>17</v>
      </c>
      <c r="AF321" s="339" t="n">
        <v>17</v>
      </c>
      <c r="AG321" s="340" t="n"/>
      <c r="AH321" s="340" t="n"/>
      <c r="AI321" s="341" t="n"/>
    </row>
    <row r="322" ht="20.1" customHeight="1" s="335">
      <c r="A322" s="358" t="n"/>
      <c r="C322" s="339" t="n">
        <v>1</v>
      </c>
      <c r="D322" s="340" t="n"/>
      <c r="E322" s="341" t="n"/>
      <c r="F322" s="344" t="inlineStr">
        <is>
          <t>YANINE MARISEL FRANCO OVANDO</t>
        </is>
      </c>
      <c r="G322" s="344" t="inlineStr">
        <is>
          <t>LAMINAS PLASTICAS TIPO FUNDA -POUCHE</t>
        </is>
      </c>
      <c r="H322" s="341" t="n"/>
      <c r="I322" s="339" t="inlineStr">
        <is>
          <t>08-L3</t>
        </is>
      </c>
      <c r="J322" s="339" t="n">
        <v>2342503</v>
      </c>
      <c r="K322" s="340" t="n"/>
      <c r="L322" s="341" t="n"/>
      <c r="M322" s="339" t="n">
        <v>2342534</v>
      </c>
      <c r="N322" s="339" t="n">
        <v>32</v>
      </c>
      <c r="O322" s="340" t="n"/>
      <c r="P322" s="341" t="n"/>
      <c r="Q322" s="339" t="n">
        <v>2342503</v>
      </c>
      <c r="R322" s="339" t="n">
        <v>2342534</v>
      </c>
      <c r="S322" s="341" t="n"/>
      <c r="T322" s="346" t="n">
        <v>32</v>
      </c>
      <c r="U322" s="341" t="n"/>
      <c r="V322" s="339" t="n"/>
      <c r="W322" s="339" t="n"/>
      <c r="X322" s="339" t="n"/>
      <c r="Y322" s="339" t="n"/>
      <c r="Z322" s="340" t="n"/>
      <c r="AA322" s="340" t="n"/>
      <c r="AB322" s="341" t="n"/>
      <c r="AC322" s="339" t="n"/>
      <c r="AD322" s="339" t="n"/>
      <c r="AE322" s="339" t="n"/>
      <c r="AF322" s="339" t="n">
        <v>32</v>
      </c>
      <c r="AG322" s="340" t="n"/>
      <c r="AH322" s="340" t="n"/>
      <c r="AI322" s="341" t="n"/>
    </row>
    <row r="323" ht="20.1" customHeight="1" s="335">
      <c r="A323" s="358" t="n"/>
      <c r="C323" s="339" t="n">
        <v>1</v>
      </c>
      <c r="D323" s="340" t="n"/>
      <c r="E323" s="341" t="n"/>
      <c r="F323" s="344" t="inlineStr">
        <is>
          <t>YANINE MARISEL FRANCO OVANDO</t>
        </is>
      </c>
      <c r="G323" s="344" t="inlineStr">
        <is>
          <t>LAMINAS PLASTICAS TIPO FUNDA -POUCHE</t>
        </is>
      </c>
      <c r="H323" s="341" t="n"/>
      <c r="I323" s="339" t="inlineStr">
        <is>
          <t>08-L3</t>
        </is>
      </c>
      <c r="J323" s="339" t="n">
        <v>2342737</v>
      </c>
      <c r="K323" s="340" t="n"/>
      <c r="L323" s="341" t="n"/>
      <c r="M323" s="339" t="n">
        <v>2342756</v>
      </c>
      <c r="N323" s="339" t="n">
        <v>20</v>
      </c>
      <c r="O323" s="340" t="n"/>
      <c r="P323" s="341" t="n"/>
      <c r="Q323" s="339" t="n">
        <v>2342737</v>
      </c>
      <c r="R323" s="339" t="n">
        <v>2342756</v>
      </c>
      <c r="S323" s="341" t="n"/>
      <c r="T323" s="346" t="n">
        <v>20</v>
      </c>
      <c r="U323" s="341" t="n"/>
      <c r="V323" s="339" t="n"/>
      <c r="W323" s="339" t="n"/>
      <c r="X323" s="339" t="n"/>
      <c r="Y323" s="339" t="n"/>
      <c r="Z323" s="340" t="n"/>
      <c r="AA323" s="340" t="n"/>
      <c r="AB323" s="341" t="n"/>
      <c r="AC323" s="339" t="n"/>
      <c r="AD323" s="339" t="n"/>
      <c r="AE323" s="339" t="n"/>
      <c r="AF323" s="339" t="n">
        <v>20</v>
      </c>
      <c r="AG323" s="340" t="n"/>
      <c r="AH323" s="340" t="n"/>
      <c r="AI323" s="341" t="n"/>
    </row>
    <row r="324" ht="20.1" customHeight="1" s="335">
      <c r="A324" s="358" t="n"/>
      <c r="C324" s="339" t="n">
        <v>1</v>
      </c>
      <c r="D324" s="340" t="n"/>
      <c r="E324" s="341" t="n"/>
      <c r="F324" s="344" t="inlineStr">
        <is>
          <t>YANINE MARISEL FRANCO OVANDO</t>
        </is>
      </c>
      <c r="G324" s="344" t="inlineStr">
        <is>
          <t>LAMINAS PLASTICAS TIPO FUNDA -POUCHE</t>
        </is>
      </c>
      <c r="H324" s="341" t="n"/>
      <c r="I324" s="339" t="inlineStr">
        <is>
          <t>08-L3</t>
        </is>
      </c>
      <c r="J324" s="339" t="n">
        <v>2753438</v>
      </c>
      <c r="K324" s="340" t="n"/>
      <c r="L324" s="341" t="n"/>
      <c r="M324" s="339" t="n">
        <v>2753440</v>
      </c>
      <c r="N324" s="339" t="n">
        <v>3</v>
      </c>
      <c r="O324" s="340" t="n"/>
      <c r="P324" s="341" t="n"/>
      <c r="Q324" s="339" t="n">
        <v>2753438</v>
      </c>
      <c r="R324" s="339" t="n">
        <v>2753440</v>
      </c>
      <c r="S324" s="341" t="n"/>
      <c r="T324" s="346" t="n">
        <v>3</v>
      </c>
      <c r="U324" s="341" t="n"/>
      <c r="V324" s="339" t="n"/>
      <c r="W324" s="339" t="n"/>
      <c r="X324" s="339" t="n"/>
      <c r="Y324" s="339" t="n"/>
      <c r="Z324" s="340" t="n"/>
      <c r="AA324" s="340" t="n"/>
      <c r="AB324" s="341" t="n"/>
      <c r="AC324" s="339" t="n"/>
      <c r="AD324" s="339" t="n"/>
      <c r="AE324" s="339" t="n"/>
      <c r="AF324" s="339" t="n">
        <v>3</v>
      </c>
      <c r="AG324" s="340" t="n"/>
      <c r="AH324" s="340" t="n"/>
      <c r="AI324" s="341" t="n"/>
    </row>
    <row r="325" ht="20.1" customHeight="1" s="335">
      <c r="A325" s="358" t="n"/>
      <c r="C325" s="339" t="n">
        <v>1</v>
      </c>
      <c r="D325" s="340" t="n"/>
      <c r="E325" s="341" t="n"/>
      <c r="F325" s="344" t="inlineStr">
        <is>
          <t>YANINE MARISEL FRANCO OVANDO</t>
        </is>
      </c>
      <c r="G325" s="344" t="inlineStr">
        <is>
          <t>LAMINAS PLASTICAS TIPO FUNDA -POUCHE</t>
        </is>
      </c>
      <c r="H325" s="341" t="n"/>
      <c r="I325" s="339" t="inlineStr">
        <is>
          <t>08-L3</t>
        </is>
      </c>
      <c r="J325" s="339" t="n">
        <v>2753441</v>
      </c>
      <c r="K325" s="340" t="n"/>
      <c r="L325" s="341" t="n"/>
      <c r="M325" s="339" t="n">
        <v>2753457</v>
      </c>
      <c r="N325" s="339" t="n">
        <v>17</v>
      </c>
      <c r="O325" s="340" t="n"/>
      <c r="P325" s="341" t="n"/>
      <c r="Q325" s="339" t="n"/>
      <c r="R325" s="339" t="n"/>
      <c r="S325" s="341" t="n"/>
      <c r="T325" s="346" t="n"/>
      <c r="U325" s="341" t="n"/>
      <c r="V325" s="339" t="n"/>
      <c r="W325" s="339" t="n"/>
      <c r="X325" s="339" t="n"/>
      <c r="Y325" s="339" t="n"/>
      <c r="Z325" s="340" t="n"/>
      <c r="AA325" s="340" t="n"/>
      <c r="AB325" s="341" t="n"/>
      <c r="AC325" s="339" t="n">
        <v>2753441</v>
      </c>
      <c r="AD325" s="339" t="n">
        <v>2753457</v>
      </c>
      <c r="AE325" s="339" t="n">
        <v>17</v>
      </c>
      <c r="AF325" s="339" t="n">
        <v>17</v>
      </c>
      <c r="AG325" s="340" t="n"/>
      <c r="AH325" s="340" t="n"/>
      <c r="AI325" s="341" t="n"/>
    </row>
    <row r="326" ht="20.1" customHeight="1" s="335">
      <c r="A326" s="359" t="n"/>
      <c r="C326" s="339" t="n"/>
      <c r="D326" s="340" t="n"/>
      <c r="E326" s="341" t="n"/>
      <c r="F326" s="344" t="n"/>
      <c r="G326" s="344" t="n"/>
      <c r="H326" s="341" t="n"/>
      <c r="I326" s="339" t="n"/>
      <c r="J326" s="339" t="n"/>
      <c r="K326" s="340" t="n"/>
      <c r="L326" s="341" t="n"/>
      <c r="M326" s="339" t="n"/>
      <c r="N326" s="339" t="n"/>
      <c r="O326" s="340" t="n"/>
      <c r="P326" s="341" t="n"/>
      <c r="Q326" s="339" t="n"/>
      <c r="R326" s="339" t="n"/>
      <c r="S326" s="341" t="n"/>
      <c r="T326" s="346" t="n"/>
      <c r="U326" s="341" t="n"/>
      <c r="V326" s="339" t="n"/>
      <c r="W326" s="339" t="n"/>
      <c r="X326" s="339" t="n"/>
      <c r="Y326" s="339" t="n"/>
      <c r="Z326" s="340" t="n"/>
      <c r="AA326" s="340" t="n"/>
      <c r="AB326" s="341" t="n"/>
      <c r="AC326" s="339" t="n"/>
      <c r="AD326" s="339" t="n"/>
      <c r="AE326" s="339" t="n"/>
      <c r="AF326" s="345">
        <f>SUM(T318:U325)*17/2</f>
        <v/>
      </c>
      <c r="AG326" s="340" t="n"/>
      <c r="AH326" s="340" t="n"/>
      <c r="AI326" s="341" t="n"/>
    </row>
    <row r="327" ht="15" customHeight="1" s="335">
      <c r="A327" s="383" t="n"/>
      <c r="C327" s="362" t="inlineStr">
        <is>
          <t xml:space="preserve"> Fecha movimiento: 10/02/2023</t>
        </is>
      </c>
      <c r="D327" s="340" t="n"/>
      <c r="E327" s="340" t="n"/>
      <c r="F327" s="340" t="n"/>
      <c r="G327" s="340" t="n"/>
      <c r="H327" s="341" t="n"/>
      <c r="I327" s="360" t="n"/>
      <c r="J327" s="340" t="n"/>
      <c r="K327" s="340" t="n"/>
      <c r="L327" s="340" t="n"/>
      <c r="M327" s="340" t="n"/>
      <c r="N327" s="340" t="n"/>
      <c r="O327" s="340" t="n"/>
      <c r="P327" s="340" t="n"/>
      <c r="Q327" s="340" t="n"/>
      <c r="R327" s="340" t="n"/>
      <c r="S327" s="340" t="n"/>
      <c r="T327" s="340" t="n"/>
      <c r="U327" s="340" t="n"/>
      <c r="V327" s="340" t="n"/>
      <c r="W327" s="340" t="n"/>
      <c r="X327" s="340" t="n"/>
      <c r="Y327" s="340" t="n"/>
      <c r="Z327" s="340" t="n"/>
      <c r="AA327" s="340" t="n"/>
      <c r="AB327" s="340" t="n"/>
      <c r="AC327" s="340" t="n"/>
      <c r="AD327" s="340" t="n"/>
      <c r="AE327" s="340" t="n"/>
      <c r="AF327" s="340" t="n"/>
      <c r="AG327" s="340" t="n"/>
      <c r="AH327" s="340" t="n"/>
      <c r="AI327" s="341" t="n"/>
    </row>
    <row r="328" ht="20.1" customHeight="1" s="335">
      <c r="A328" s="358" t="n"/>
      <c r="C328" s="339" t="n">
        <v>7</v>
      </c>
      <c r="D328" s="340" t="n"/>
      <c r="E328" s="341" t="n"/>
      <c r="F328" s="344" t="inlineStr">
        <is>
          <t>BOLIVIA MAR PALMERO TILILA</t>
        </is>
      </c>
      <c r="G328" s="344" t="inlineStr">
        <is>
          <t>CEDULAS DE IDENTIDAD</t>
        </is>
      </c>
      <c r="H328" s="341" t="n"/>
      <c r="I328" s="339" t="inlineStr">
        <is>
          <t>H5-P1</t>
        </is>
      </c>
      <c r="J328" s="339" t="n">
        <v>711277</v>
      </c>
      <c r="K328" s="340" t="n"/>
      <c r="L328" s="341" t="n"/>
      <c r="M328" s="339" t="n">
        <v>711288</v>
      </c>
      <c r="N328" s="339" t="n">
        <v>12</v>
      </c>
      <c r="O328" s="340" t="n"/>
      <c r="P328" s="341" t="n"/>
      <c r="Q328" s="339" t="n">
        <v>711277</v>
      </c>
      <c r="R328" s="339" t="n">
        <v>711288</v>
      </c>
      <c r="S328" s="341" t="n"/>
      <c r="T328" s="346" t="n">
        <v>12</v>
      </c>
      <c r="U328" s="341" t="n"/>
      <c r="V328" s="339" t="n"/>
      <c r="W328" s="339" t="n"/>
      <c r="X328" s="339" t="n"/>
      <c r="Y328" s="339" t="n"/>
      <c r="Z328" s="340" t="n"/>
      <c r="AA328" s="340" t="n"/>
      <c r="AB328" s="341" t="n"/>
      <c r="AC328" s="339" t="n"/>
      <c r="AD328" s="339" t="n"/>
      <c r="AE328" s="339" t="n"/>
      <c r="AF328" s="339" t="n">
        <v>12</v>
      </c>
      <c r="AG328" s="340" t="n"/>
      <c r="AH328" s="340" t="n"/>
      <c r="AI328" s="341" t="n"/>
    </row>
    <row r="329" ht="20.1" customHeight="1" s="335">
      <c r="A329" s="358" t="n"/>
      <c r="C329" s="339" t="n">
        <v>7</v>
      </c>
      <c r="D329" s="340" t="n"/>
      <c r="E329" s="341" t="n"/>
      <c r="F329" s="344" t="inlineStr">
        <is>
          <t>BOLIVIA MAR PALMERO TILILA</t>
        </is>
      </c>
      <c r="G329" s="344" t="inlineStr">
        <is>
          <t>CEDULAS DE IDENTIDAD</t>
        </is>
      </c>
      <c r="H329" s="341" t="n"/>
      <c r="I329" s="339" t="inlineStr">
        <is>
          <t>H5-P1</t>
        </is>
      </c>
      <c r="J329" s="339" t="n">
        <v>711525</v>
      </c>
      <c r="K329" s="340" t="n"/>
      <c r="L329" s="341" t="n"/>
      <c r="M329" s="339" t="n">
        <v>711542</v>
      </c>
      <c r="N329" s="339" t="n">
        <v>18</v>
      </c>
      <c r="O329" s="340" t="n"/>
      <c r="P329" s="341" t="n"/>
      <c r="Q329" s="339" t="n">
        <v>711525</v>
      </c>
      <c r="R329" s="339" t="n">
        <v>711542</v>
      </c>
      <c r="S329" s="341" t="n"/>
      <c r="T329" s="346" t="n">
        <v>18</v>
      </c>
      <c r="U329" s="341" t="n"/>
      <c r="V329" s="339" t="n"/>
      <c r="W329" s="339" t="n"/>
      <c r="X329" s="339" t="n"/>
      <c r="Y329" s="339" t="n"/>
      <c r="Z329" s="340" t="n"/>
      <c r="AA329" s="340" t="n"/>
      <c r="AB329" s="341" t="n"/>
      <c r="AC329" s="339" t="n"/>
      <c r="AD329" s="339" t="n"/>
      <c r="AE329" s="339" t="n"/>
      <c r="AF329" s="339" t="n">
        <v>18</v>
      </c>
      <c r="AG329" s="340" t="n"/>
      <c r="AH329" s="340" t="n"/>
      <c r="AI329" s="341" t="n"/>
    </row>
    <row r="330" ht="20.1" customHeight="1" s="335">
      <c r="A330" s="358" t="n"/>
      <c r="C330" s="339" t="n">
        <v>7</v>
      </c>
      <c r="D330" s="340" t="n"/>
      <c r="E330" s="341" t="n"/>
      <c r="F330" s="344" t="inlineStr">
        <is>
          <t>BOLIVIA MAR PALMERO TILILA</t>
        </is>
      </c>
      <c r="G330" s="344" t="inlineStr">
        <is>
          <t>CEDULAS DE IDENTIDAD</t>
        </is>
      </c>
      <c r="H330" s="341" t="n"/>
      <c r="I330" s="339" t="inlineStr">
        <is>
          <t>H5-P1</t>
        </is>
      </c>
      <c r="J330" s="339" t="n">
        <v>711543</v>
      </c>
      <c r="K330" s="340" t="n"/>
      <c r="L330" s="341" t="n"/>
      <c r="M330" s="339" t="n">
        <v>711543</v>
      </c>
      <c r="N330" s="339" t="n">
        <v>1</v>
      </c>
      <c r="O330" s="340" t="n"/>
      <c r="P330" s="341" t="n"/>
      <c r="Q330" s="339" t="n"/>
      <c r="R330" s="339" t="n"/>
      <c r="S330" s="341" t="n"/>
      <c r="T330" s="346" t="n"/>
      <c r="U330" s="341" t="n"/>
      <c r="V330" s="339" t="n">
        <v>711543</v>
      </c>
      <c r="W330" s="339" t="n">
        <v>711543</v>
      </c>
      <c r="X330" s="339" t="n">
        <v>1</v>
      </c>
      <c r="Y330" s="339" t="inlineStr">
        <is>
          <t>ERROR HUMANO</t>
        </is>
      </c>
      <c r="Z330" s="340" t="n"/>
      <c r="AA330" s="340" t="n"/>
      <c r="AB330" s="341" t="n"/>
      <c r="AC330" s="339" t="n"/>
      <c r="AD330" s="339" t="n"/>
      <c r="AE330" s="339" t="n"/>
      <c r="AF330" s="339" t="n">
        <v>1</v>
      </c>
      <c r="AG330" s="340" t="n"/>
      <c r="AH330" s="340" t="n"/>
      <c r="AI330" s="341" t="n"/>
    </row>
    <row r="331" ht="20.1" customHeight="1" s="335">
      <c r="A331" s="358" t="n"/>
      <c r="C331" s="339" t="n">
        <v>7</v>
      </c>
      <c r="D331" s="340" t="n"/>
      <c r="E331" s="341" t="n"/>
      <c r="F331" s="344" t="inlineStr">
        <is>
          <t>BOLIVIA MAR PALMERO TILILA</t>
        </is>
      </c>
      <c r="G331" s="344" t="inlineStr">
        <is>
          <t>CEDULAS DE IDENTIDAD</t>
        </is>
      </c>
      <c r="H331" s="341" t="n"/>
      <c r="I331" s="339" t="inlineStr">
        <is>
          <t>H5-P1</t>
        </is>
      </c>
      <c r="J331" s="339" t="n">
        <v>711544</v>
      </c>
      <c r="K331" s="340" t="n"/>
      <c r="L331" s="341" t="n"/>
      <c r="M331" s="339" t="n">
        <v>711555</v>
      </c>
      <c r="N331" s="339" t="n">
        <v>12</v>
      </c>
      <c r="O331" s="340" t="n"/>
      <c r="P331" s="341" t="n"/>
      <c r="Q331" s="339" t="n">
        <v>711544</v>
      </c>
      <c r="R331" s="339" t="n">
        <v>711555</v>
      </c>
      <c r="S331" s="341" t="n"/>
      <c r="T331" s="346" t="n">
        <v>12</v>
      </c>
      <c r="U331" s="341" t="n"/>
      <c r="V331" s="339" t="n"/>
      <c r="W331" s="339" t="n"/>
      <c r="X331" s="339" t="n"/>
      <c r="Y331" s="339" t="n"/>
      <c r="Z331" s="340" t="n"/>
      <c r="AA331" s="340" t="n"/>
      <c r="AB331" s="341" t="n"/>
      <c r="AC331" s="339" t="n"/>
      <c r="AD331" s="339" t="n"/>
      <c r="AE331" s="339" t="n"/>
      <c r="AF331" s="339" t="n">
        <v>12</v>
      </c>
      <c r="AG331" s="340" t="n"/>
      <c r="AH331" s="340" t="n"/>
      <c r="AI331" s="341" t="n"/>
    </row>
    <row r="332" ht="20.1" customHeight="1" s="335">
      <c r="A332" s="358" t="n"/>
      <c r="C332" s="339" t="n">
        <v>7</v>
      </c>
      <c r="D332" s="340" t="n"/>
      <c r="E332" s="341" t="n"/>
      <c r="F332" s="344" t="inlineStr">
        <is>
          <t>BOLIVIA MAR PALMERO TILILA</t>
        </is>
      </c>
      <c r="G332" s="344" t="inlineStr">
        <is>
          <t>CEDULAS DE IDENTIDAD</t>
        </is>
      </c>
      <c r="H332" s="341" t="n"/>
      <c r="I332" s="339" t="inlineStr">
        <is>
          <t>H5-P1</t>
        </is>
      </c>
      <c r="J332" s="339" t="n">
        <v>711556</v>
      </c>
      <c r="K332" s="340" t="n"/>
      <c r="L332" s="341" t="n"/>
      <c r="M332" s="339" t="n">
        <v>711584</v>
      </c>
      <c r="N332" s="339" t="n">
        <v>29</v>
      </c>
      <c r="O332" s="340" t="n"/>
      <c r="P332" s="341" t="n"/>
      <c r="Q332" s="339" t="n"/>
      <c r="R332" s="339" t="n"/>
      <c r="S332" s="341" t="n"/>
      <c r="T332" s="346" t="n"/>
      <c r="U332" s="341" t="n"/>
      <c r="V332" s="339" t="n"/>
      <c r="W332" s="339" t="n"/>
      <c r="X332" s="339" t="n"/>
      <c r="Y332" s="339" t="n"/>
      <c r="Z332" s="340" t="n"/>
      <c r="AA332" s="340" t="n"/>
      <c r="AB332" s="341" t="n"/>
      <c r="AC332" s="339" t="n">
        <v>711556</v>
      </c>
      <c r="AD332" s="339" t="n">
        <v>711584</v>
      </c>
      <c r="AE332" s="339" t="n">
        <v>29</v>
      </c>
      <c r="AF332" s="339" t="n">
        <v>29</v>
      </c>
      <c r="AG332" s="340" t="n"/>
      <c r="AH332" s="340" t="n"/>
      <c r="AI332" s="341" t="n"/>
    </row>
    <row r="333" ht="20.1" customHeight="1" s="335">
      <c r="A333" s="358" t="n"/>
      <c r="C333" s="339" t="n">
        <v>7</v>
      </c>
      <c r="D333" s="340" t="n"/>
      <c r="E333" s="341" t="n"/>
      <c r="F333" s="344" t="inlineStr">
        <is>
          <t>BOLIVIA MAR PALMERO TILILA</t>
        </is>
      </c>
      <c r="G333" s="344" t="inlineStr">
        <is>
          <t>LAMINAS PLASTICAS TIPO FUNDA -POUCHE</t>
        </is>
      </c>
      <c r="H333" s="341" t="n"/>
      <c r="I333" s="339" t="inlineStr">
        <is>
          <t>08-L3</t>
        </is>
      </c>
      <c r="J333" s="339" t="n">
        <v>2753426</v>
      </c>
      <c r="K333" s="340" t="n"/>
      <c r="L333" s="341" t="n"/>
      <c r="M333" s="339" t="n">
        <v>2753437</v>
      </c>
      <c r="N333" s="339" t="n">
        <v>12</v>
      </c>
      <c r="O333" s="340" t="n"/>
      <c r="P333" s="341" t="n"/>
      <c r="Q333" s="339" t="n">
        <v>2753426</v>
      </c>
      <c r="R333" s="339" t="n">
        <v>2753437</v>
      </c>
      <c r="S333" s="341" t="n"/>
      <c r="T333" s="346" t="n">
        <v>12</v>
      </c>
      <c r="U333" s="341" t="n"/>
      <c r="V333" s="339" t="n"/>
      <c r="W333" s="339" t="n"/>
      <c r="X333" s="339" t="n"/>
      <c r="Y333" s="339" t="n"/>
      <c r="Z333" s="340" t="n"/>
      <c r="AA333" s="340" t="n"/>
      <c r="AB333" s="341" t="n"/>
      <c r="AC333" s="339" t="n"/>
      <c r="AD333" s="339" t="n"/>
      <c r="AE333" s="339" t="n"/>
      <c r="AF333" s="339" t="n">
        <v>12</v>
      </c>
      <c r="AG333" s="340" t="n"/>
      <c r="AH333" s="340" t="n"/>
      <c r="AI333" s="341" t="n"/>
    </row>
    <row r="334" ht="20.1" customHeight="1" s="335">
      <c r="A334" s="358" t="n"/>
      <c r="C334" s="339" t="n">
        <v>7</v>
      </c>
      <c r="D334" s="340" t="n"/>
      <c r="E334" s="341" t="n"/>
      <c r="F334" s="344" t="inlineStr">
        <is>
          <t>BOLIVIA MAR PALMERO TILILA</t>
        </is>
      </c>
      <c r="G334" s="344" t="inlineStr">
        <is>
          <t>LAMINAS PLASTICAS TIPO FUNDA -POUCHE</t>
        </is>
      </c>
      <c r="H334" s="341" t="n"/>
      <c r="I334" s="339" t="inlineStr">
        <is>
          <t>08-L3</t>
        </is>
      </c>
      <c r="J334" s="339" t="n">
        <v>2753674</v>
      </c>
      <c r="K334" s="340" t="n"/>
      <c r="L334" s="341" t="n"/>
      <c r="M334" s="339" t="n">
        <v>2753703</v>
      </c>
      <c r="N334" s="339" t="n">
        <v>30</v>
      </c>
      <c r="O334" s="340" t="n"/>
      <c r="P334" s="341" t="n"/>
      <c r="Q334" s="339" t="n">
        <v>2753674</v>
      </c>
      <c r="R334" s="339" t="n">
        <v>2753703</v>
      </c>
      <c r="S334" s="341" t="n"/>
      <c r="T334" s="346" t="n">
        <v>30</v>
      </c>
      <c r="U334" s="341" t="n"/>
      <c r="V334" s="339" t="n"/>
      <c r="W334" s="339" t="n"/>
      <c r="X334" s="339" t="n"/>
      <c r="Y334" s="339" t="n"/>
      <c r="Z334" s="340" t="n"/>
      <c r="AA334" s="340" t="n"/>
      <c r="AB334" s="341" t="n"/>
      <c r="AC334" s="339" t="n"/>
      <c r="AD334" s="339" t="n"/>
      <c r="AE334" s="339" t="n"/>
      <c r="AF334" s="339" t="n">
        <v>30</v>
      </c>
      <c r="AG334" s="340" t="n"/>
      <c r="AH334" s="340" t="n"/>
      <c r="AI334" s="341" t="n"/>
    </row>
    <row r="335" ht="20.1" customHeight="1" s="335">
      <c r="A335" s="358" t="n"/>
      <c r="C335" s="339" t="n">
        <v>7</v>
      </c>
      <c r="D335" s="340" t="n"/>
      <c r="E335" s="341" t="n"/>
      <c r="F335" s="344" t="inlineStr">
        <is>
          <t>BOLIVIA MAR PALMERO TILILA</t>
        </is>
      </c>
      <c r="G335" s="344" t="inlineStr">
        <is>
          <t>LAMINAS PLASTICAS TIPO FUNDA -POUCHE</t>
        </is>
      </c>
      <c r="H335" s="341" t="n"/>
      <c r="I335" s="339" t="inlineStr">
        <is>
          <t>08-L3</t>
        </is>
      </c>
      <c r="J335" s="339" t="n">
        <v>2753704</v>
      </c>
      <c r="K335" s="340" t="n"/>
      <c r="L335" s="341" t="n"/>
      <c r="M335" s="339" t="n">
        <v>2753733</v>
      </c>
      <c r="N335" s="339" t="n">
        <v>30</v>
      </c>
      <c r="O335" s="340" t="n"/>
      <c r="P335" s="341" t="n"/>
      <c r="Q335" s="339" t="n"/>
      <c r="R335" s="339" t="n"/>
      <c r="S335" s="341" t="n"/>
      <c r="T335" s="346" t="n"/>
      <c r="U335" s="341" t="n"/>
      <c r="V335" s="339" t="n"/>
      <c r="W335" s="339" t="n"/>
      <c r="X335" s="339" t="n"/>
      <c r="Y335" s="339" t="n"/>
      <c r="Z335" s="340" t="n"/>
      <c r="AA335" s="340" t="n"/>
      <c r="AB335" s="341" t="n"/>
      <c r="AC335" s="339" t="n">
        <v>2753704</v>
      </c>
      <c r="AD335" s="339" t="n">
        <v>2753733</v>
      </c>
      <c r="AE335" s="339" t="n">
        <v>30</v>
      </c>
      <c r="AF335" s="339" t="n">
        <v>30</v>
      </c>
      <c r="AG335" s="340" t="n"/>
      <c r="AH335" s="340" t="n"/>
      <c r="AI335" s="341" t="n"/>
    </row>
    <row r="336" ht="20.1" customHeight="1" s="335">
      <c r="A336" s="358" t="n"/>
      <c r="C336" s="339" t="n"/>
      <c r="D336" s="340" t="n"/>
      <c r="E336" s="341" t="n"/>
      <c r="F336" s="344" t="n"/>
      <c r="G336" s="344" t="n"/>
      <c r="H336" s="341" t="n"/>
      <c r="I336" s="339" t="n"/>
      <c r="J336" s="339" t="n"/>
      <c r="K336" s="340" t="n"/>
      <c r="L336" s="341" t="n"/>
      <c r="M336" s="339" t="n"/>
      <c r="N336" s="339" t="n"/>
      <c r="O336" s="340" t="n"/>
      <c r="P336" s="341" t="n"/>
      <c r="Q336" s="339" t="n"/>
      <c r="R336" s="339" t="n"/>
      <c r="S336" s="341" t="n"/>
      <c r="T336" s="346" t="n"/>
      <c r="U336" s="341" t="n"/>
      <c r="V336" s="339" t="n"/>
      <c r="W336" s="339" t="n"/>
      <c r="X336" s="339" t="n"/>
      <c r="Y336" s="339" t="n"/>
      <c r="Z336" s="340" t="n"/>
      <c r="AA336" s="340" t="n"/>
      <c r="AB336" s="341" t="n"/>
      <c r="AC336" s="339" t="n"/>
      <c r="AD336" s="339" t="n"/>
      <c r="AE336" s="339" t="n"/>
      <c r="AF336" s="345">
        <f>SUM(T328:U335)*17/2</f>
        <v/>
      </c>
      <c r="AG336" s="340" t="n"/>
      <c r="AH336" s="340" t="n"/>
      <c r="AI336" s="341" t="n"/>
    </row>
    <row r="337" ht="20.1" customHeight="1" s="335">
      <c r="A337" s="358" t="n"/>
      <c r="C337" s="339" t="n">
        <v>6</v>
      </c>
      <c r="D337" s="340" t="n"/>
      <c r="E337" s="341" t="n"/>
      <c r="F337" s="344" t="inlineStr">
        <is>
          <t>DIEGO ARMANDO YUCRA SILVESTRE</t>
        </is>
      </c>
      <c r="G337" s="344" t="inlineStr">
        <is>
          <t>CEDULAS DE IDENTIDAD</t>
        </is>
      </c>
      <c r="H337" s="341" t="n"/>
      <c r="I337" s="339" t="inlineStr">
        <is>
          <t>H5-P1</t>
        </is>
      </c>
      <c r="J337" s="339" t="n">
        <v>711144</v>
      </c>
      <c r="K337" s="340" t="n"/>
      <c r="L337" s="341" t="n"/>
      <c r="M337" s="339" t="n">
        <v>711144</v>
      </c>
      <c r="N337" s="339" t="n">
        <v>1</v>
      </c>
      <c r="O337" s="340" t="n"/>
      <c r="P337" s="341" t="n"/>
      <c r="Q337" s="339" t="n">
        <v>711144</v>
      </c>
      <c r="R337" s="339" t="n">
        <v>711144</v>
      </c>
      <c r="S337" s="341" t="n"/>
      <c r="T337" s="346" t="n">
        <v>1</v>
      </c>
      <c r="U337" s="341" t="n"/>
      <c r="V337" s="339" t="n"/>
      <c r="W337" s="339" t="n"/>
      <c r="X337" s="339" t="n"/>
      <c r="Y337" s="339" t="n"/>
      <c r="Z337" s="340" t="n"/>
      <c r="AA337" s="340" t="n"/>
      <c r="AB337" s="341" t="n"/>
      <c r="AC337" s="339" t="n"/>
      <c r="AD337" s="339" t="n"/>
      <c r="AE337" s="339" t="n"/>
      <c r="AF337" s="339" t="n">
        <v>1</v>
      </c>
      <c r="AG337" s="340" t="n"/>
      <c r="AH337" s="340" t="n"/>
      <c r="AI337" s="341" t="n"/>
    </row>
    <row r="338" ht="20.1" customHeight="1" s="335">
      <c r="A338" s="358" t="n"/>
      <c r="C338" s="339" t="n">
        <v>6</v>
      </c>
      <c r="D338" s="340" t="n"/>
      <c r="E338" s="341" t="n"/>
      <c r="F338" s="344" t="inlineStr">
        <is>
          <t>DIEGO ARMANDO YUCRA SILVESTRE</t>
        </is>
      </c>
      <c r="G338" s="344" t="inlineStr">
        <is>
          <t>CEDULAS DE IDENTIDAD</t>
        </is>
      </c>
      <c r="H338" s="341" t="n"/>
      <c r="I338" s="339" t="inlineStr">
        <is>
          <t>H5-P1</t>
        </is>
      </c>
      <c r="J338" s="339" t="n">
        <v>711249</v>
      </c>
      <c r="K338" s="340" t="n"/>
      <c r="L338" s="341" t="n"/>
      <c r="M338" s="339" t="n">
        <v>711268</v>
      </c>
      <c r="N338" s="339" t="n">
        <v>20</v>
      </c>
      <c r="O338" s="340" t="n"/>
      <c r="P338" s="341" t="n"/>
      <c r="Q338" s="339" t="n">
        <v>711249</v>
      </c>
      <c r="R338" s="339" t="n">
        <v>711268</v>
      </c>
      <c r="S338" s="341" t="n"/>
      <c r="T338" s="346" t="n">
        <v>20</v>
      </c>
      <c r="U338" s="341" t="n"/>
      <c r="V338" s="339" t="n"/>
      <c r="W338" s="339" t="n"/>
      <c r="X338" s="339" t="n"/>
      <c r="Y338" s="339" t="n"/>
      <c r="Z338" s="340" t="n"/>
      <c r="AA338" s="340" t="n"/>
      <c r="AB338" s="341" t="n"/>
      <c r="AC338" s="339" t="n"/>
      <c r="AD338" s="339" t="n"/>
      <c r="AE338" s="339" t="n"/>
      <c r="AF338" s="339" t="n">
        <v>20</v>
      </c>
      <c r="AG338" s="340" t="n"/>
      <c r="AH338" s="340" t="n"/>
      <c r="AI338" s="341" t="n"/>
    </row>
    <row r="339" ht="20.1" customHeight="1" s="335">
      <c r="A339" s="358" t="n"/>
      <c r="C339" s="339" t="n">
        <v>6</v>
      </c>
      <c r="D339" s="340" t="n"/>
      <c r="E339" s="341" t="n"/>
      <c r="F339" s="344" t="inlineStr">
        <is>
          <t>DIEGO ARMANDO YUCRA SILVESTRE</t>
        </is>
      </c>
      <c r="G339" s="344" t="inlineStr">
        <is>
          <t>CEDULAS DE IDENTIDAD</t>
        </is>
      </c>
      <c r="H339" s="341" t="n"/>
      <c r="I339" s="339" t="inlineStr">
        <is>
          <t>H5-P1</t>
        </is>
      </c>
      <c r="J339" s="339" t="n">
        <v>711477</v>
      </c>
      <c r="K339" s="340" t="n"/>
      <c r="L339" s="341" t="n"/>
      <c r="M339" s="339" t="n">
        <v>711500</v>
      </c>
      <c r="N339" s="339" t="n">
        <v>24</v>
      </c>
      <c r="O339" s="340" t="n"/>
      <c r="P339" s="341" t="n"/>
      <c r="Q339" s="339" t="n">
        <v>711477</v>
      </c>
      <c r="R339" s="339" t="n">
        <v>711500</v>
      </c>
      <c r="S339" s="341" t="n"/>
      <c r="T339" s="346" t="n">
        <v>24</v>
      </c>
      <c r="U339" s="341" t="n"/>
      <c r="V339" s="339" t="n"/>
      <c r="W339" s="339" t="n"/>
      <c r="X339" s="339" t="n"/>
      <c r="Y339" s="339" t="n"/>
      <c r="Z339" s="340" t="n"/>
      <c r="AA339" s="340" t="n"/>
      <c r="AB339" s="341" t="n"/>
      <c r="AC339" s="339" t="n"/>
      <c r="AD339" s="339" t="n"/>
      <c r="AE339" s="339" t="n"/>
      <c r="AF339" s="339" t="n">
        <v>24</v>
      </c>
      <c r="AG339" s="340" t="n"/>
      <c r="AH339" s="340" t="n"/>
      <c r="AI339" s="341" t="n"/>
    </row>
    <row r="340" ht="20.1" customHeight="1" s="335">
      <c r="A340" s="358" t="n"/>
      <c r="C340" s="339" t="n">
        <v>6</v>
      </c>
      <c r="D340" s="340" t="n"/>
      <c r="E340" s="341" t="n"/>
      <c r="F340" s="344" t="inlineStr">
        <is>
          <t>DIEGO ARMANDO YUCRA SILVESTRE</t>
        </is>
      </c>
      <c r="G340" s="344" t="inlineStr">
        <is>
          <t>CEDULAS DE IDENTIDAD</t>
        </is>
      </c>
      <c r="H340" s="341" t="n"/>
      <c r="I340" s="339" t="inlineStr">
        <is>
          <t>H5-P1</t>
        </is>
      </c>
      <c r="J340" s="339" t="n">
        <v>711501</v>
      </c>
      <c r="K340" s="340" t="n"/>
      <c r="L340" s="341" t="n"/>
      <c r="M340" s="339" t="n">
        <v>711524</v>
      </c>
      <c r="N340" s="339" t="n">
        <v>24</v>
      </c>
      <c r="O340" s="340" t="n"/>
      <c r="P340" s="341" t="n"/>
      <c r="Q340" s="339" t="n"/>
      <c r="R340" s="339" t="n"/>
      <c r="S340" s="341" t="n"/>
      <c r="T340" s="346" t="n"/>
      <c r="U340" s="341" t="n"/>
      <c r="V340" s="339" t="n"/>
      <c r="W340" s="339" t="n"/>
      <c r="X340" s="339" t="n"/>
      <c r="Y340" s="339" t="n"/>
      <c r="Z340" s="340" t="n"/>
      <c r="AA340" s="340" t="n"/>
      <c r="AB340" s="341" t="n"/>
      <c r="AC340" s="339" t="n">
        <v>711501</v>
      </c>
      <c r="AD340" s="339" t="n">
        <v>711524</v>
      </c>
      <c r="AE340" s="339" t="n">
        <v>24</v>
      </c>
      <c r="AF340" s="339" t="n">
        <v>24</v>
      </c>
      <c r="AG340" s="340" t="n"/>
      <c r="AH340" s="340" t="n"/>
      <c r="AI340" s="341" t="n"/>
    </row>
    <row r="341" ht="20.1" customHeight="1" s="335">
      <c r="A341" s="358" t="n"/>
      <c r="C341" s="339" t="n">
        <v>6</v>
      </c>
      <c r="D341" s="340" t="n"/>
      <c r="E341" s="341" t="n"/>
      <c r="F341" s="344" t="inlineStr">
        <is>
          <t>DIEGO ARMANDO YUCRA SILVESTRE</t>
        </is>
      </c>
      <c r="G341" s="344" t="inlineStr">
        <is>
          <t>LAMINAS PLASTICAS TIPO FUNDA -POUCHE</t>
        </is>
      </c>
      <c r="H341" s="341" t="n"/>
      <c r="I341" s="339" t="inlineStr">
        <is>
          <t>08-L3</t>
        </is>
      </c>
      <c r="J341" s="339" t="n">
        <v>2342694</v>
      </c>
      <c r="K341" s="340" t="n"/>
      <c r="L341" s="341" t="n"/>
      <c r="M341" s="339" t="n">
        <v>2342696</v>
      </c>
      <c r="N341" s="339" t="n">
        <v>3</v>
      </c>
      <c r="O341" s="340" t="n"/>
      <c r="P341" s="341" t="n"/>
      <c r="Q341" s="339" t="n">
        <v>2342694</v>
      </c>
      <c r="R341" s="339" t="n">
        <v>2342696</v>
      </c>
      <c r="S341" s="341" t="n"/>
      <c r="T341" s="346" t="n">
        <v>3</v>
      </c>
      <c r="U341" s="341" t="n"/>
      <c r="V341" s="339" t="n"/>
      <c r="W341" s="339" t="n"/>
      <c r="X341" s="339" t="n"/>
      <c r="Y341" s="339" t="n"/>
      <c r="Z341" s="340" t="n"/>
      <c r="AA341" s="340" t="n"/>
      <c r="AB341" s="341" t="n"/>
      <c r="AC341" s="339" t="n"/>
      <c r="AD341" s="339" t="n"/>
      <c r="AE341" s="339" t="n"/>
      <c r="AF341" s="339" t="n">
        <v>3</v>
      </c>
      <c r="AG341" s="340" t="n"/>
      <c r="AH341" s="340" t="n"/>
      <c r="AI341" s="341" t="n"/>
    </row>
    <row r="342" ht="20.1" customHeight="1" s="335">
      <c r="A342" s="358" t="n"/>
      <c r="C342" s="339" t="n">
        <v>6</v>
      </c>
      <c r="D342" s="340" t="n"/>
      <c r="E342" s="341" t="n"/>
      <c r="F342" s="344" t="inlineStr">
        <is>
          <t>DIEGO ARMANDO YUCRA SILVESTRE</t>
        </is>
      </c>
      <c r="G342" s="344" t="inlineStr">
        <is>
          <t>LAMINAS PLASTICAS TIPO FUNDA -POUCHE</t>
        </is>
      </c>
      <c r="H342" s="341" t="n"/>
      <c r="I342" s="339" t="inlineStr">
        <is>
          <t>08-L3</t>
        </is>
      </c>
      <c r="J342" s="339" t="n">
        <v>2753401</v>
      </c>
      <c r="K342" s="340" t="n"/>
      <c r="L342" s="341" t="n"/>
      <c r="M342" s="339" t="n">
        <v>2753418</v>
      </c>
      <c r="N342" s="339" t="n">
        <v>18</v>
      </c>
      <c r="O342" s="340" t="n"/>
      <c r="P342" s="341" t="n"/>
      <c r="Q342" s="339" t="n">
        <v>2753401</v>
      </c>
      <c r="R342" s="339" t="n">
        <v>2753418</v>
      </c>
      <c r="S342" s="341" t="n"/>
      <c r="T342" s="346" t="n">
        <v>18</v>
      </c>
      <c r="U342" s="341" t="n"/>
      <c r="V342" s="339" t="n"/>
      <c r="W342" s="339" t="n"/>
      <c r="X342" s="339" t="n"/>
      <c r="Y342" s="339" t="n"/>
      <c r="Z342" s="340" t="n"/>
      <c r="AA342" s="340" t="n"/>
      <c r="AB342" s="341" t="n"/>
      <c r="AC342" s="339" t="n"/>
      <c r="AD342" s="339" t="n"/>
      <c r="AE342" s="339" t="n"/>
      <c r="AF342" s="339" t="n">
        <v>18</v>
      </c>
      <c r="AG342" s="340" t="n"/>
      <c r="AH342" s="340" t="n"/>
      <c r="AI342" s="341" t="n"/>
    </row>
    <row r="343" ht="20.1" customHeight="1" s="335">
      <c r="A343" s="358" t="n"/>
      <c r="C343" s="339" t="n">
        <v>6</v>
      </c>
      <c r="D343" s="340" t="n"/>
      <c r="E343" s="341" t="n"/>
      <c r="F343" s="344" t="inlineStr">
        <is>
          <t>DIEGO ARMANDO YUCRA SILVESTRE</t>
        </is>
      </c>
      <c r="G343" s="344" t="inlineStr">
        <is>
          <t>LAMINAS PLASTICAS TIPO FUNDA -POUCHE</t>
        </is>
      </c>
      <c r="H343" s="341" t="n"/>
      <c r="I343" s="339" t="inlineStr">
        <is>
          <t>08-L3</t>
        </is>
      </c>
      <c r="J343" s="339" t="n">
        <v>2753626</v>
      </c>
      <c r="K343" s="340" t="n"/>
      <c r="L343" s="341" t="n"/>
      <c r="M343" s="339" t="n">
        <v>2753649</v>
      </c>
      <c r="N343" s="339" t="n">
        <v>24</v>
      </c>
      <c r="O343" s="340" t="n"/>
      <c r="P343" s="341" t="n"/>
      <c r="Q343" s="339" t="n">
        <v>2753626</v>
      </c>
      <c r="R343" s="339" t="n">
        <v>2753649</v>
      </c>
      <c r="S343" s="341" t="n"/>
      <c r="T343" s="346" t="n">
        <v>24</v>
      </c>
      <c r="U343" s="341" t="n"/>
      <c r="V343" s="339" t="n"/>
      <c r="W343" s="339" t="n"/>
      <c r="X343" s="339" t="n"/>
      <c r="Y343" s="339" t="n"/>
      <c r="Z343" s="340" t="n"/>
      <c r="AA343" s="340" t="n"/>
      <c r="AB343" s="341" t="n"/>
      <c r="AC343" s="339" t="n"/>
      <c r="AD343" s="339" t="n"/>
      <c r="AE343" s="339" t="n"/>
      <c r="AF343" s="339" t="n">
        <v>24</v>
      </c>
      <c r="AG343" s="340" t="n"/>
      <c r="AH343" s="340" t="n"/>
      <c r="AI343" s="341" t="n"/>
    </row>
    <row r="344" ht="20.1" customHeight="1" s="335">
      <c r="A344" s="358" t="n"/>
      <c r="C344" s="339" t="n">
        <v>6</v>
      </c>
      <c r="D344" s="340" t="n"/>
      <c r="E344" s="341" t="n"/>
      <c r="F344" s="344" t="inlineStr">
        <is>
          <t>DIEGO ARMANDO YUCRA SILVESTRE</t>
        </is>
      </c>
      <c r="G344" s="344" t="inlineStr">
        <is>
          <t>LAMINAS PLASTICAS TIPO FUNDA -POUCHE</t>
        </is>
      </c>
      <c r="H344" s="341" t="n"/>
      <c r="I344" s="339" t="inlineStr">
        <is>
          <t>08-L3</t>
        </is>
      </c>
      <c r="J344" s="339" t="n">
        <v>2753650</v>
      </c>
      <c r="K344" s="340" t="n"/>
      <c r="L344" s="341" t="n"/>
      <c r="M344" s="339" t="n">
        <v>2753673</v>
      </c>
      <c r="N344" s="339" t="n">
        <v>24</v>
      </c>
      <c r="O344" s="340" t="n"/>
      <c r="P344" s="341" t="n"/>
      <c r="Q344" s="339" t="n"/>
      <c r="R344" s="339" t="n"/>
      <c r="S344" s="341" t="n"/>
      <c r="T344" s="346" t="n"/>
      <c r="U344" s="341" t="n"/>
      <c r="V344" s="339" t="n"/>
      <c r="W344" s="339" t="n"/>
      <c r="X344" s="339" t="n"/>
      <c r="Y344" s="339" t="n"/>
      <c r="Z344" s="340" t="n"/>
      <c r="AA344" s="340" t="n"/>
      <c r="AB344" s="341" t="n"/>
      <c r="AC344" s="339" t="n">
        <v>2753650</v>
      </c>
      <c r="AD344" s="339" t="n">
        <v>2753673</v>
      </c>
      <c r="AE344" s="339" t="n">
        <v>24</v>
      </c>
      <c r="AF344" s="339" t="n">
        <v>24</v>
      </c>
      <c r="AG344" s="340" t="n"/>
      <c r="AH344" s="340" t="n"/>
      <c r="AI344" s="341" t="n"/>
    </row>
    <row r="345" ht="20.1" customHeight="1" s="335">
      <c r="A345" s="358" t="n"/>
      <c r="C345" s="339" t="n"/>
      <c r="D345" s="340" t="n"/>
      <c r="E345" s="341" t="n"/>
      <c r="F345" s="344" t="n"/>
      <c r="G345" s="344" t="n"/>
      <c r="H345" s="341" t="n"/>
      <c r="I345" s="339" t="n"/>
      <c r="J345" s="339" t="n"/>
      <c r="K345" s="340" t="n"/>
      <c r="L345" s="341" t="n"/>
      <c r="M345" s="339" t="n"/>
      <c r="N345" s="339" t="n"/>
      <c r="O345" s="340" t="n"/>
      <c r="P345" s="341" t="n"/>
      <c r="Q345" s="339" t="n"/>
      <c r="R345" s="339" t="n"/>
      <c r="S345" s="341" t="n"/>
      <c r="T345" s="346" t="n"/>
      <c r="U345" s="341" t="n"/>
      <c r="V345" s="339" t="n"/>
      <c r="W345" s="339" t="n"/>
      <c r="X345" s="339" t="n"/>
      <c r="Y345" s="339" t="n"/>
      <c r="Z345" s="340" t="n"/>
      <c r="AA345" s="340" t="n"/>
      <c r="AB345" s="341" t="n"/>
      <c r="AC345" s="339" t="n"/>
      <c r="AD345" s="339" t="n"/>
      <c r="AE345" s="339" t="n"/>
      <c r="AF345" s="345">
        <f>SUM(T337:U344)*17/2</f>
        <v/>
      </c>
      <c r="AG345" s="340" t="n"/>
      <c r="AH345" s="340" t="n"/>
      <c r="AI345" s="341" t="n"/>
    </row>
    <row r="346" ht="20.1" customHeight="1" s="335">
      <c r="A346" s="358" t="n"/>
      <c r="C346" s="339" t="n">
        <v>5</v>
      </c>
      <c r="D346" s="340" t="n"/>
      <c r="E346" s="341" t="n"/>
      <c r="F346" s="344" t="inlineStr">
        <is>
          <t>MIGUEL ANGEL GARCIA ORTEGA</t>
        </is>
      </c>
      <c r="G346" s="344" t="inlineStr">
        <is>
          <t>CEDULAS DE IDENTIDAD</t>
        </is>
      </c>
      <c r="H346" s="341" t="n"/>
      <c r="I346" s="339" t="inlineStr">
        <is>
          <t>H5-P1</t>
        </is>
      </c>
      <c r="J346" s="339" t="n">
        <v>711228</v>
      </c>
      <c r="K346" s="340" t="n"/>
      <c r="L346" s="341" t="n"/>
      <c r="M346" s="339" t="n">
        <v>711248</v>
      </c>
      <c r="N346" s="339" t="n">
        <v>21</v>
      </c>
      <c r="O346" s="340" t="n"/>
      <c r="P346" s="341" t="n"/>
      <c r="Q346" s="339" t="n">
        <v>711228</v>
      </c>
      <c r="R346" s="339" t="n">
        <v>711248</v>
      </c>
      <c r="S346" s="341" t="n"/>
      <c r="T346" s="346" t="n">
        <v>21</v>
      </c>
      <c r="U346" s="341" t="n"/>
      <c r="V346" s="339" t="n"/>
      <c r="W346" s="339" t="n"/>
      <c r="X346" s="339" t="n"/>
      <c r="Y346" s="339" t="n"/>
      <c r="Z346" s="340" t="n"/>
      <c r="AA346" s="340" t="n"/>
      <c r="AB346" s="341" t="n"/>
      <c r="AC346" s="339" t="n"/>
      <c r="AD346" s="339" t="n"/>
      <c r="AE346" s="339" t="n"/>
      <c r="AF346" s="339" t="n">
        <v>21</v>
      </c>
      <c r="AG346" s="340" t="n"/>
      <c r="AH346" s="340" t="n"/>
      <c r="AI346" s="341" t="n"/>
    </row>
    <row r="347" ht="20.1" customHeight="1" s="335">
      <c r="A347" s="358" t="n"/>
      <c r="C347" s="339" t="n">
        <v>5</v>
      </c>
      <c r="D347" s="340" t="n"/>
      <c r="E347" s="341" t="n"/>
      <c r="F347" s="344" t="inlineStr">
        <is>
          <t>MIGUEL ANGEL GARCIA ORTEGA</t>
        </is>
      </c>
      <c r="G347" s="344" t="inlineStr">
        <is>
          <t>CEDULAS DE IDENTIDAD</t>
        </is>
      </c>
      <c r="H347" s="341" t="n"/>
      <c r="I347" s="339" t="inlineStr">
        <is>
          <t>H5-P1</t>
        </is>
      </c>
      <c r="J347" s="339" t="n">
        <v>711429</v>
      </c>
      <c r="K347" s="340" t="n"/>
      <c r="L347" s="341" t="n"/>
      <c r="M347" s="339" t="n">
        <v>711434</v>
      </c>
      <c r="N347" s="339" t="n">
        <v>6</v>
      </c>
      <c r="O347" s="340" t="n"/>
      <c r="P347" s="341" t="n"/>
      <c r="Q347" s="339" t="n">
        <v>711429</v>
      </c>
      <c r="R347" s="339" t="n">
        <v>711434</v>
      </c>
      <c r="S347" s="341" t="n"/>
      <c r="T347" s="346" t="n">
        <v>6</v>
      </c>
      <c r="U347" s="341" t="n"/>
      <c r="V347" s="339" t="n"/>
      <c r="W347" s="339" t="n"/>
      <c r="X347" s="339" t="n"/>
      <c r="Y347" s="339" t="n"/>
      <c r="Z347" s="340" t="n"/>
      <c r="AA347" s="340" t="n"/>
      <c r="AB347" s="341" t="n"/>
      <c r="AC347" s="339" t="n"/>
      <c r="AD347" s="339" t="n"/>
      <c r="AE347" s="339" t="n"/>
      <c r="AF347" s="339" t="n">
        <v>6</v>
      </c>
      <c r="AG347" s="340" t="n"/>
      <c r="AH347" s="340" t="n"/>
      <c r="AI347" s="341" t="n"/>
    </row>
    <row r="348" ht="20.1" customHeight="1" s="335">
      <c r="A348" s="358" t="n"/>
      <c r="C348" s="339" t="n">
        <v>5</v>
      </c>
      <c r="D348" s="340" t="n"/>
      <c r="E348" s="341" t="n"/>
      <c r="F348" s="344" t="inlineStr">
        <is>
          <t>MIGUEL ANGEL GARCIA ORTEGA</t>
        </is>
      </c>
      <c r="G348" s="344" t="inlineStr">
        <is>
          <t>CEDULAS DE IDENTIDAD</t>
        </is>
      </c>
      <c r="H348" s="341" t="n"/>
      <c r="I348" s="339" t="inlineStr">
        <is>
          <t>H5-P1</t>
        </is>
      </c>
      <c r="J348" s="339" t="n">
        <v>711435</v>
      </c>
      <c r="K348" s="340" t="n"/>
      <c r="L348" s="341" t="n"/>
      <c r="M348" s="339" t="n">
        <v>711435</v>
      </c>
      <c r="N348" s="339" t="n">
        <v>1</v>
      </c>
      <c r="O348" s="340" t="n"/>
      <c r="P348" s="341" t="n"/>
      <c r="Q348" s="339" t="n"/>
      <c r="R348" s="339" t="n"/>
      <c r="S348" s="341" t="n"/>
      <c r="T348" s="346" t="n"/>
      <c r="U348" s="341" t="n"/>
      <c r="V348" s="339" t="n">
        <v>711435</v>
      </c>
      <c r="W348" s="339" t="n">
        <v>711435</v>
      </c>
      <c r="X348" s="339" t="n">
        <v>1</v>
      </c>
      <c r="Y348" s="339" t="inlineStr">
        <is>
          <t>ERROR DE IMPRESIÓN</t>
        </is>
      </c>
      <c r="Z348" s="340" t="n"/>
      <c r="AA348" s="340" t="n"/>
      <c r="AB348" s="341" t="n"/>
      <c r="AC348" s="339" t="n"/>
      <c r="AD348" s="339" t="n"/>
      <c r="AE348" s="339" t="n"/>
      <c r="AF348" s="339" t="n">
        <v>1</v>
      </c>
      <c r="AG348" s="340" t="n"/>
      <c r="AH348" s="340" t="n"/>
      <c r="AI348" s="341" t="n"/>
    </row>
    <row r="349" ht="20.1" customHeight="1" s="335">
      <c r="A349" s="358" t="n"/>
      <c r="C349" s="339" t="n">
        <v>5</v>
      </c>
      <c r="D349" s="340" t="n"/>
      <c r="E349" s="341" t="n"/>
      <c r="F349" s="344" t="inlineStr">
        <is>
          <t>MIGUEL ANGEL GARCIA ORTEGA</t>
        </is>
      </c>
      <c r="G349" s="344" t="inlineStr">
        <is>
          <t>CEDULAS DE IDENTIDAD</t>
        </is>
      </c>
      <c r="H349" s="341" t="n"/>
      <c r="I349" s="339" t="inlineStr">
        <is>
          <t>H5-P1</t>
        </is>
      </c>
      <c r="J349" s="339" t="n">
        <v>711436</v>
      </c>
      <c r="K349" s="340" t="n"/>
      <c r="L349" s="341" t="n"/>
      <c r="M349" s="339" t="n">
        <v>711453</v>
      </c>
      <c r="N349" s="339" t="n">
        <v>18</v>
      </c>
      <c r="O349" s="340" t="n"/>
      <c r="P349" s="341" t="n"/>
      <c r="Q349" s="339" t="n">
        <v>711436</v>
      </c>
      <c r="R349" s="339" t="n">
        <v>711453</v>
      </c>
      <c r="S349" s="341" t="n"/>
      <c r="T349" s="346" t="n">
        <v>18</v>
      </c>
      <c r="U349" s="341" t="n"/>
      <c r="V349" s="339" t="n"/>
      <c r="W349" s="339" t="n"/>
      <c r="X349" s="339" t="n"/>
      <c r="Y349" s="339" t="n"/>
      <c r="Z349" s="340" t="n"/>
      <c r="AA349" s="340" t="n"/>
      <c r="AB349" s="341" t="n"/>
      <c r="AC349" s="339" t="n"/>
      <c r="AD349" s="339" t="n"/>
      <c r="AE349" s="339" t="n"/>
      <c r="AF349" s="339" t="n">
        <v>18</v>
      </c>
      <c r="AG349" s="340" t="n"/>
      <c r="AH349" s="340" t="n"/>
      <c r="AI349" s="341" t="n"/>
    </row>
    <row r="350" ht="20.1" customHeight="1" s="335">
      <c r="A350" s="358" t="n"/>
      <c r="C350" s="339" t="n">
        <v>5</v>
      </c>
      <c r="D350" s="340" t="n"/>
      <c r="E350" s="341" t="n"/>
      <c r="F350" s="344" t="inlineStr">
        <is>
          <t>MIGUEL ANGEL GARCIA ORTEGA</t>
        </is>
      </c>
      <c r="G350" s="344" t="inlineStr">
        <is>
          <t>CEDULAS DE IDENTIDAD</t>
        </is>
      </c>
      <c r="H350" s="341" t="n"/>
      <c r="I350" s="339" t="inlineStr">
        <is>
          <t>H5-P1</t>
        </is>
      </c>
      <c r="J350" s="339" t="n">
        <v>711454</v>
      </c>
      <c r="K350" s="340" t="n"/>
      <c r="L350" s="341" t="n"/>
      <c r="M350" s="339" t="n">
        <v>711476</v>
      </c>
      <c r="N350" s="339" t="n">
        <v>23</v>
      </c>
      <c r="O350" s="340" t="n"/>
      <c r="P350" s="341" t="n"/>
      <c r="Q350" s="339" t="n"/>
      <c r="R350" s="339" t="n"/>
      <c r="S350" s="341" t="n"/>
      <c r="T350" s="346" t="n"/>
      <c r="U350" s="341" t="n"/>
      <c r="V350" s="339" t="n"/>
      <c r="W350" s="339" t="n"/>
      <c r="X350" s="339" t="n"/>
      <c r="Y350" s="339" t="n"/>
      <c r="Z350" s="340" t="n"/>
      <c r="AA350" s="340" t="n"/>
      <c r="AB350" s="341" t="n"/>
      <c r="AC350" s="339" t="n">
        <v>711454</v>
      </c>
      <c r="AD350" s="339" t="n">
        <v>711476</v>
      </c>
      <c r="AE350" s="339" t="n">
        <v>23</v>
      </c>
      <c r="AF350" s="339" t="n">
        <v>23</v>
      </c>
      <c r="AG350" s="340" t="n"/>
      <c r="AH350" s="340" t="n"/>
      <c r="AI350" s="341" t="n"/>
    </row>
    <row r="351" ht="20.1" customHeight="1" s="335">
      <c r="A351" s="358" t="n"/>
      <c r="C351" s="339" t="n">
        <v>5</v>
      </c>
      <c r="D351" s="340" t="n"/>
      <c r="E351" s="341" t="n"/>
      <c r="F351" s="344" t="inlineStr">
        <is>
          <t>MIGUEL ANGEL GARCIA ORTEGA</t>
        </is>
      </c>
      <c r="G351" s="344" t="inlineStr">
        <is>
          <t>LAMINAS PLASTICAS TIPO FUNDA -POUCHE</t>
        </is>
      </c>
      <c r="H351" s="341" t="n"/>
      <c r="I351" s="339" t="inlineStr">
        <is>
          <t>08-L3</t>
        </is>
      </c>
      <c r="J351" s="339" t="n">
        <v>2342780</v>
      </c>
      <c r="K351" s="340" t="n"/>
      <c r="L351" s="341" t="n"/>
      <c r="M351" s="339" t="n">
        <v>2342800</v>
      </c>
      <c r="N351" s="339" t="n">
        <v>21</v>
      </c>
      <c r="O351" s="340" t="n"/>
      <c r="P351" s="341" t="n"/>
      <c r="Q351" s="339" t="n">
        <v>2342780</v>
      </c>
      <c r="R351" s="339" t="n">
        <v>2342800</v>
      </c>
      <c r="S351" s="341" t="n"/>
      <c r="T351" s="346" t="n">
        <v>21</v>
      </c>
      <c r="U351" s="341" t="n"/>
      <c r="V351" s="339" t="n"/>
      <c r="W351" s="339" t="n"/>
      <c r="X351" s="339" t="n"/>
      <c r="Y351" s="339" t="n"/>
      <c r="Z351" s="340" t="n"/>
      <c r="AA351" s="340" t="n"/>
      <c r="AB351" s="341" t="n"/>
      <c r="AC351" s="339" t="n"/>
      <c r="AD351" s="339" t="n"/>
      <c r="AE351" s="339" t="n"/>
      <c r="AF351" s="339" t="n">
        <v>21</v>
      </c>
      <c r="AG351" s="340" t="n"/>
      <c r="AH351" s="340" t="n"/>
      <c r="AI351" s="341" t="n"/>
    </row>
    <row r="352" ht="20.1" customHeight="1" s="335">
      <c r="A352" s="358" t="n"/>
      <c r="C352" s="339" t="n">
        <v>5</v>
      </c>
      <c r="D352" s="340" t="n"/>
      <c r="E352" s="341" t="n"/>
      <c r="F352" s="344" t="inlineStr">
        <is>
          <t>MIGUEL ANGEL GARCIA ORTEGA</t>
        </is>
      </c>
      <c r="G352" s="344" t="inlineStr">
        <is>
          <t>LAMINAS PLASTICAS TIPO FUNDA -POUCHE</t>
        </is>
      </c>
      <c r="H352" s="341" t="n"/>
      <c r="I352" s="339" t="inlineStr">
        <is>
          <t>08-L3</t>
        </is>
      </c>
      <c r="J352" s="339" t="n">
        <v>2753578</v>
      </c>
      <c r="K352" s="340" t="n"/>
      <c r="L352" s="341" t="n"/>
      <c r="M352" s="339" t="n">
        <v>2753601</v>
      </c>
      <c r="N352" s="339" t="n">
        <v>24</v>
      </c>
      <c r="O352" s="340" t="n"/>
      <c r="P352" s="341" t="n"/>
      <c r="Q352" s="339" t="n">
        <v>2753578</v>
      </c>
      <c r="R352" s="339" t="n">
        <v>2753601</v>
      </c>
      <c r="S352" s="341" t="n"/>
      <c r="T352" s="346" t="n">
        <v>24</v>
      </c>
      <c r="U352" s="341" t="n"/>
      <c r="V352" s="339" t="n"/>
      <c r="W352" s="339" t="n"/>
      <c r="X352" s="339" t="n"/>
      <c r="Y352" s="339" t="n"/>
      <c r="Z352" s="340" t="n"/>
      <c r="AA352" s="340" t="n"/>
      <c r="AB352" s="341" t="n"/>
      <c r="AC352" s="339" t="n"/>
      <c r="AD352" s="339" t="n"/>
      <c r="AE352" s="339" t="n"/>
      <c r="AF352" s="339" t="n">
        <v>24</v>
      </c>
      <c r="AG352" s="340" t="n"/>
      <c r="AH352" s="340" t="n"/>
      <c r="AI352" s="341" t="n"/>
    </row>
    <row r="353" ht="20.1" customHeight="1" s="335">
      <c r="A353" s="358" t="n"/>
      <c r="C353" s="339" t="n">
        <v>5</v>
      </c>
      <c r="D353" s="340" t="n"/>
      <c r="E353" s="341" t="n"/>
      <c r="F353" s="344" t="inlineStr">
        <is>
          <t>MIGUEL ANGEL GARCIA ORTEGA</t>
        </is>
      </c>
      <c r="G353" s="344" t="inlineStr">
        <is>
          <t>LAMINAS PLASTICAS TIPO FUNDA -POUCHE</t>
        </is>
      </c>
      <c r="H353" s="341" t="n"/>
      <c r="I353" s="339" t="inlineStr">
        <is>
          <t>08-L3</t>
        </is>
      </c>
      <c r="J353" s="339" t="n">
        <v>2753602</v>
      </c>
      <c r="K353" s="340" t="n"/>
      <c r="L353" s="341" t="n"/>
      <c r="M353" s="339" t="n">
        <v>2753625</v>
      </c>
      <c r="N353" s="339" t="n">
        <v>24</v>
      </c>
      <c r="O353" s="340" t="n"/>
      <c r="P353" s="341" t="n"/>
      <c r="Q353" s="339" t="n"/>
      <c r="R353" s="339" t="n"/>
      <c r="S353" s="341" t="n"/>
      <c r="T353" s="346" t="n"/>
      <c r="U353" s="341" t="n"/>
      <c r="V353" s="339" t="n"/>
      <c r="W353" s="339" t="n"/>
      <c r="X353" s="339" t="n"/>
      <c r="Y353" s="339" t="n"/>
      <c r="Z353" s="340" t="n"/>
      <c r="AA353" s="340" t="n"/>
      <c r="AB353" s="341" t="n"/>
      <c r="AC353" s="339" t="n">
        <v>2753602</v>
      </c>
      <c r="AD353" s="339" t="n">
        <v>2753625</v>
      </c>
      <c r="AE353" s="339" t="n">
        <v>24</v>
      </c>
      <c r="AF353" s="339" t="n">
        <v>24</v>
      </c>
      <c r="AG353" s="340" t="n"/>
      <c r="AH353" s="340" t="n"/>
      <c r="AI353" s="341" t="n"/>
    </row>
    <row r="354" ht="20.1" customHeight="1" s="335">
      <c r="A354" s="358" t="n"/>
      <c r="C354" s="339" t="n"/>
      <c r="D354" s="340" t="n"/>
      <c r="E354" s="341" t="n"/>
      <c r="F354" s="344" t="n"/>
      <c r="G354" s="344" t="n"/>
      <c r="H354" s="341" t="n"/>
      <c r="I354" s="339" t="n"/>
      <c r="J354" s="339" t="n"/>
      <c r="K354" s="340" t="n"/>
      <c r="L354" s="341" t="n"/>
      <c r="M354" s="339" t="n"/>
      <c r="N354" s="339" t="n"/>
      <c r="O354" s="340" t="n"/>
      <c r="P354" s="341" t="n"/>
      <c r="Q354" s="339" t="n"/>
      <c r="R354" s="339" t="n"/>
      <c r="S354" s="341" t="n"/>
      <c r="T354" s="346" t="n"/>
      <c r="U354" s="341" t="n"/>
      <c r="V354" s="339" t="n"/>
      <c r="W354" s="339" t="n"/>
      <c r="X354" s="339" t="n"/>
      <c r="Y354" s="339" t="n"/>
      <c r="Z354" s="340" t="n"/>
      <c r="AA354" s="340" t="n"/>
      <c r="AB354" s="341" t="n"/>
      <c r="AC354" s="339" t="n"/>
      <c r="AD354" s="339" t="n"/>
      <c r="AE354" s="339" t="n"/>
      <c r="AF354" s="345">
        <f>SUM(T346:U353)*17/2</f>
        <v/>
      </c>
      <c r="AG354" s="340" t="n"/>
      <c r="AH354" s="340" t="n"/>
      <c r="AI354" s="341" t="n"/>
    </row>
    <row r="355" ht="20.1" customHeight="1" s="335">
      <c r="A355" s="358" t="n"/>
      <c r="C355" s="339" t="n">
        <v>4</v>
      </c>
      <c r="D355" s="340" t="n"/>
      <c r="E355" s="341" t="n"/>
      <c r="F355" s="344" t="inlineStr">
        <is>
          <t>VERONICA MEDRANO ARIAS</t>
        </is>
      </c>
      <c r="G355" s="344" t="inlineStr">
        <is>
          <t>CEDULAS DE IDENTIDAD</t>
        </is>
      </c>
      <c r="H355" s="341" t="n"/>
      <c r="I355" s="339" t="inlineStr">
        <is>
          <t>H5-P1</t>
        </is>
      </c>
      <c r="J355" s="339" t="n">
        <v>711219</v>
      </c>
      <c r="K355" s="340" t="n"/>
      <c r="L355" s="341" t="n"/>
      <c r="M355" s="339" t="n">
        <v>711224</v>
      </c>
      <c r="N355" s="339" t="n">
        <v>6</v>
      </c>
      <c r="O355" s="340" t="n"/>
      <c r="P355" s="341" t="n"/>
      <c r="Q355" s="339" t="n">
        <v>711219</v>
      </c>
      <c r="R355" s="339" t="n">
        <v>711224</v>
      </c>
      <c r="S355" s="341" t="n"/>
      <c r="T355" s="346" t="n">
        <v>6</v>
      </c>
      <c r="U355" s="341" t="n"/>
      <c r="V355" s="339" t="n"/>
      <c r="W355" s="339" t="n"/>
      <c r="X355" s="339" t="n"/>
      <c r="Y355" s="339" t="n"/>
      <c r="Z355" s="340" t="n"/>
      <c r="AA355" s="340" t="n"/>
      <c r="AB355" s="341" t="n"/>
      <c r="AC355" s="339" t="n"/>
      <c r="AD355" s="339" t="n"/>
      <c r="AE355" s="339" t="n"/>
      <c r="AF355" s="339" t="n">
        <v>6</v>
      </c>
      <c r="AG355" s="340" t="n"/>
      <c r="AH355" s="340" t="n"/>
      <c r="AI355" s="341" t="n"/>
    </row>
    <row r="356" ht="20.1" customHeight="1" s="335">
      <c r="A356" s="358" t="n"/>
      <c r="C356" s="339" t="n">
        <v>4</v>
      </c>
      <c r="D356" s="340" t="n"/>
      <c r="E356" s="341" t="n"/>
      <c r="F356" s="344" t="inlineStr">
        <is>
          <t>VERONICA MEDRANO ARIAS</t>
        </is>
      </c>
      <c r="G356" s="344" t="inlineStr">
        <is>
          <t>CEDULAS DE IDENTIDAD</t>
        </is>
      </c>
      <c r="H356" s="341" t="n"/>
      <c r="I356" s="339" t="inlineStr">
        <is>
          <t>H5-P1</t>
        </is>
      </c>
      <c r="J356" s="339" t="n">
        <v>711369</v>
      </c>
      <c r="K356" s="340" t="n"/>
      <c r="L356" s="341" t="n"/>
      <c r="M356" s="339" t="n">
        <v>711420</v>
      </c>
      <c r="N356" s="339" t="n">
        <v>52</v>
      </c>
      <c r="O356" s="340" t="n"/>
      <c r="P356" s="341" t="n"/>
      <c r="Q356" s="339" t="n">
        <v>711369</v>
      </c>
      <c r="R356" s="339" t="n">
        <v>711420</v>
      </c>
      <c r="S356" s="341" t="n"/>
      <c r="T356" s="346" t="n">
        <v>52</v>
      </c>
      <c r="U356" s="341" t="n"/>
      <c r="V356" s="339" t="n"/>
      <c r="W356" s="339" t="n"/>
      <c r="X356" s="339" t="n"/>
      <c r="Y356" s="339" t="n"/>
      <c r="Z356" s="340" t="n"/>
      <c r="AA356" s="340" t="n"/>
      <c r="AB356" s="341" t="n"/>
      <c r="AC356" s="339" t="n"/>
      <c r="AD356" s="339" t="n"/>
      <c r="AE356" s="339" t="n"/>
      <c r="AF356" s="339" t="n">
        <v>52</v>
      </c>
      <c r="AG356" s="340" t="n"/>
      <c r="AH356" s="340" t="n"/>
      <c r="AI356" s="341" t="n"/>
    </row>
    <row r="357" ht="20.1" customHeight="1" s="335">
      <c r="A357" s="358" t="n"/>
      <c r="C357" s="339" t="n">
        <v>4</v>
      </c>
      <c r="D357" s="340" t="n"/>
      <c r="E357" s="341" t="n"/>
      <c r="F357" s="344" t="inlineStr">
        <is>
          <t>VERONICA MEDRANO ARIAS</t>
        </is>
      </c>
      <c r="G357" s="344" t="inlineStr">
        <is>
          <t>CEDULAS DE IDENTIDAD</t>
        </is>
      </c>
      <c r="H357" s="341" t="n"/>
      <c r="I357" s="339" t="inlineStr">
        <is>
          <t>H5-P1</t>
        </is>
      </c>
      <c r="J357" s="339" t="n">
        <v>711421</v>
      </c>
      <c r="K357" s="340" t="n"/>
      <c r="L357" s="341" t="n"/>
      <c r="M357" s="339" t="n">
        <v>711428</v>
      </c>
      <c r="N357" s="339" t="n">
        <v>8</v>
      </c>
      <c r="O357" s="340" t="n"/>
      <c r="P357" s="341" t="n"/>
      <c r="Q357" s="339" t="n"/>
      <c r="R357" s="339" t="n"/>
      <c r="S357" s="341" t="n"/>
      <c r="T357" s="346" t="n"/>
      <c r="U357" s="341" t="n"/>
      <c r="V357" s="339" t="n"/>
      <c r="W357" s="339" t="n"/>
      <c r="X357" s="339" t="n"/>
      <c r="Y357" s="339" t="n"/>
      <c r="Z357" s="340" t="n"/>
      <c r="AA357" s="340" t="n"/>
      <c r="AB357" s="341" t="n"/>
      <c r="AC357" s="339" t="n">
        <v>711421</v>
      </c>
      <c r="AD357" s="339" t="n">
        <v>711428</v>
      </c>
      <c r="AE357" s="339" t="n">
        <v>8</v>
      </c>
      <c r="AF357" s="339" t="n">
        <v>8</v>
      </c>
      <c r="AG357" s="340" t="n"/>
      <c r="AH357" s="340" t="n"/>
      <c r="AI357" s="341" t="n"/>
    </row>
    <row r="358" ht="20.1" customHeight="1" s="335">
      <c r="A358" s="358" t="n"/>
      <c r="C358" s="339" t="n">
        <v>4</v>
      </c>
      <c r="D358" s="340" t="n"/>
      <c r="E358" s="341" t="n"/>
      <c r="F358" s="344" t="inlineStr">
        <is>
          <t>VERONICA MEDRANO ARIAS</t>
        </is>
      </c>
      <c r="G358" s="344" t="inlineStr">
        <is>
          <t>LAMINAS PLASTICAS TIPO FUNDA -POUCHE</t>
        </is>
      </c>
      <c r="H358" s="341" t="n"/>
      <c r="I358" s="339" t="inlineStr">
        <is>
          <t>08-L3</t>
        </is>
      </c>
      <c r="J358" s="339" t="n">
        <v>2342771</v>
      </c>
      <c r="K358" s="340" t="n"/>
      <c r="L358" s="341" t="n"/>
      <c r="M358" s="339" t="n">
        <v>2342776</v>
      </c>
      <c r="N358" s="339" t="n">
        <v>6</v>
      </c>
      <c r="O358" s="340" t="n"/>
      <c r="P358" s="341" t="n"/>
      <c r="Q358" s="339" t="n">
        <v>2342771</v>
      </c>
      <c r="R358" s="339" t="n">
        <v>2342776</v>
      </c>
      <c r="S358" s="341" t="n"/>
      <c r="T358" s="346" t="n">
        <v>6</v>
      </c>
      <c r="U358" s="341" t="n"/>
      <c r="V358" s="339" t="n"/>
      <c r="W358" s="339" t="n"/>
      <c r="X358" s="339" t="n"/>
      <c r="Y358" s="339" t="n"/>
      <c r="Z358" s="340" t="n"/>
      <c r="AA358" s="340" t="n"/>
      <c r="AB358" s="341" t="n"/>
      <c r="AC358" s="339" t="n"/>
      <c r="AD358" s="339" t="n"/>
      <c r="AE358" s="339" t="n"/>
      <c r="AF358" s="339" t="n">
        <v>6</v>
      </c>
      <c r="AG358" s="340" t="n"/>
      <c r="AH358" s="340" t="n"/>
      <c r="AI358" s="341" t="n"/>
    </row>
    <row r="359" ht="20.1" customHeight="1" s="335">
      <c r="A359" s="358" t="n"/>
      <c r="C359" s="339" t="n">
        <v>4</v>
      </c>
      <c r="D359" s="340" t="n"/>
      <c r="E359" s="341" t="n"/>
      <c r="F359" s="344" t="inlineStr">
        <is>
          <t>VERONICA MEDRANO ARIAS</t>
        </is>
      </c>
      <c r="G359" s="344" t="inlineStr">
        <is>
          <t>LAMINAS PLASTICAS TIPO FUNDA -POUCHE</t>
        </is>
      </c>
      <c r="H359" s="341" t="n"/>
      <c r="I359" s="339" t="inlineStr">
        <is>
          <t>08-L3</t>
        </is>
      </c>
      <c r="J359" s="339" t="n">
        <v>2753518</v>
      </c>
      <c r="K359" s="340" t="n"/>
      <c r="L359" s="341" t="n"/>
      <c r="M359" s="339" t="n">
        <v>2753569</v>
      </c>
      <c r="N359" s="339" t="n">
        <v>52</v>
      </c>
      <c r="O359" s="340" t="n"/>
      <c r="P359" s="341" t="n"/>
      <c r="Q359" s="339" t="n">
        <v>2753518</v>
      </c>
      <c r="R359" s="339" t="n">
        <v>2753569</v>
      </c>
      <c r="S359" s="341" t="n"/>
      <c r="T359" s="346" t="n">
        <v>52</v>
      </c>
      <c r="U359" s="341" t="n"/>
      <c r="V359" s="339" t="n"/>
      <c r="W359" s="339" t="n"/>
      <c r="X359" s="339" t="n"/>
      <c r="Y359" s="339" t="n"/>
      <c r="Z359" s="340" t="n"/>
      <c r="AA359" s="340" t="n"/>
      <c r="AB359" s="341" t="n"/>
      <c r="AC359" s="339" t="n"/>
      <c r="AD359" s="339" t="n"/>
      <c r="AE359" s="339" t="n"/>
      <c r="AF359" s="339" t="n">
        <v>52</v>
      </c>
      <c r="AG359" s="340" t="n"/>
      <c r="AH359" s="340" t="n"/>
      <c r="AI359" s="341" t="n"/>
    </row>
    <row r="360" ht="20.1" customHeight="1" s="335">
      <c r="A360" s="358" t="n"/>
      <c r="C360" s="339" t="n">
        <v>4</v>
      </c>
      <c r="D360" s="340" t="n"/>
      <c r="E360" s="341" t="n"/>
      <c r="F360" s="344" t="inlineStr">
        <is>
          <t>VERONICA MEDRANO ARIAS</t>
        </is>
      </c>
      <c r="G360" s="344" t="inlineStr">
        <is>
          <t>LAMINAS PLASTICAS TIPO FUNDA -POUCHE</t>
        </is>
      </c>
      <c r="H360" s="341" t="n"/>
      <c r="I360" s="339" t="inlineStr">
        <is>
          <t>08-L3</t>
        </is>
      </c>
      <c r="J360" s="339" t="n">
        <v>2753570</v>
      </c>
      <c r="K360" s="340" t="n"/>
      <c r="L360" s="341" t="n"/>
      <c r="M360" s="339" t="n">
        <v>2753577</v>
      </c>
      <c r="N360" s="339" t="n">
        <v>8</v>
      </c>
      <c r="O360" s="340" t="n"/>
      <c r="P360" s="341" t="n"/>
      <c r="Q360" s="339" t="n"/>
      <c r="R360" s="339" t="n"/>
      <c r="S360" s="341" t="n"/>
      <c r="T360" s="346" t="n"/>
      <c r="U360" s="341" t="n"/>
      <c r="V360" s="339" t="n"/>
      <c r="W360" s="339" t="n"/>
      <c r="X360" s="339" t="n"/>
      <c r="Y360" s="339" t="n"/>
      <c r="Z360" s="340" t="n"/>
      <c r="AA360" s="340" t="n"/>
      <c r="AB360" s="341" t="n"/>
      <c r="AC360" s="339" t="n">
        <v>2753570</v>
      </c>
      <c r="AD360" s="339" t="n">
        <v>2753577</v>
      </c>
      <c r="AE360" s="339" t="n">
        <v>8</v>
      </c>
      <c r="AF360" s="339" t="n">
        <v>8</v>
      </c>
      <c r="AG360" s="340" t="n"/>
      <c r="AH360" s="340" t="n"/>
      <c r="AI360" s="341" t="n"/>
    </row>
    <row r="361" ht="20.1" customHeight="1" s="335">
      <c r="A361" s="358" t="n"/>
      <c r="C361" s="339" t="n"/>
      <c r="D361" s="340" t="n"/>
      <c r="E361" s="341" t="n"/>
      <c r="F361" s="344" t="n"/>
      <c r="G361" s="344" t="n"/>
      <c r="H361" s="341" t="n"/>
      <c r="I361" s="339" t="n"/>
      <c r="J361" s="339" t="n"/>
      <c r="K361" s="340" t="n"/>
      <c r="L361" s="341" t="n"/>
      <c r="M361" s="339" t="n"/>
      <c r="N361" s="339" t="n"/>
      <c r="O361" s="340" t="n"/>
      <c r="P361" s="341" t="n"/>
      <c r="Q361" s="339" t="n"/>
      <c r="R361" s="339" t="n"/>
      <c r="S361" s="341" t="n"/>
      <c r="T361" s="346" t="n"/>
      <c r="U361" s="341" t="n"/>
      <c r="V361" s="339" t="n"/>
      <c r="W361" s="339" t="n"/>
      <c r="X361" s="339" t="n"/>
      <c r="Y361" s="339" t="n"/>
      <c r="Z361" s="340" t="n"/>
      <c r="AA361" s="340" t="n"/>
      <c r="AB361" s="341" t="n"/>
      <c r="AC361" s="339" t="n"/>
      <c r="AD361" s="339" t="n"/>
      <c r="AE361" s="339" t="n"/>
      <c r="AF361" s="345">
        <f>SUM(T355:U360)*17/2</f>
        <v/>
      </c>
      <c r="AG361" s="340" t="n"/>
      <c r="AH361" s="340" t="n"/>
      <c r="AI361" s="341" t="n"/>
    </row>
    <row r="362" ht="20.1" customHeight="1" s="335">
      <c r="A362" s="358" t="n"/>
      <c r="C362" s="339" t="n">
        <v>1</v>
      </c>
      <c r="D362" s="340" t="n"/>
      <c r="E362" s="341" t="n"/>
      <c r="F362" s="344" t="inlineStr">
        <is>
          <t>YANINE MARISEL FRANCO OVANDO</t>
        </is>
      </c>
      <c r="G362" s="344" t="inlineStr">
        <is>
          <t>CEDULAS DE IDENTIDAD</t>
        </is>
      </c>
      <c r="H362" s="341" t="n"/>
      <c r="I362" s="339" t="inlineStr">
        <is>
          <t>H5-P1</t>
        </is>
      </c>
      <c r="J362" s="339" t="n">
        <v>711292</v>
      </c>
      <c r="K362" s="340" t="n"/>
      <c r="L362" s="341" t="n"/>
      <c r="M362" s="339" t="n">
        <v>711308</v>
      </c>
      <c r="N362" s="339" t="n">
        <v>17</v>
      </c>
      <c r="O362" s="340" t="n"/>
      <c r="P362" s="341" t="n"/>
      <c r="Q362" s="339" t="n">
        <v>711292</v>
      </c>
      <c r="R362" s="339" t="n">
        <v>711308</v>
      </c>
      <c r="S362" s="341" t="n"/>
      <c r="T362" s="346" t="n">
        <v>17</v>
      </c>
      <c r="U362" s="341" t="n"/>
      <c r="V362" s="339" t="n"/>
      <c r="W362" s="339" t="n"/>
      <c r="X362" s="339" t="n"/>
      <c r="Y362" s="339" t="n"/>
      <c r="Z362" s="340" t="n"/>
      <c r="AA362" s="340" t="n"/>
      <c r="AB362" s="341" t="n"/>
      <c r="AC362" s="339" t="n"/>
      <c r="AD362" s="339" t="n"/>
      <c r="AE362" s="339" t="n"/>
      <c r="AF362" s="339" t="n">
        <v>17</v>
      </c>
      <c r="AG362" s="340" t="n"/>
      <c r="AH362" s="340" t="n"/>
      <c r="AI362" s="341" t="n"/>
    </row>
    <row r="363" ht="20.1" customHeight="1" s="335">
      <c r="A363" s="358" t="n"/>
      <c r="C363" s="339" t="n">
        <v>1</v>
      </c>
      <c r="D363" s="340" t="n"/>
      <c r="E363" s="341" t="n"/>
      <c r="F363" s="344" t="inlineStr">
        <is>
          <t>YANINE MARISEL FRANCO OVANDO</t>
        </is>
      </c>
      <c r="G363" s="344" t="inlineStr">
        <is>
          <t>CEDULAS DE IDENTIDAD</t>
        </is>
      </c>
      <c r="H363" s="341" t="n"/>
      <c r="I363" s="339" t="inlineStr">
        <is>
          <t>H5-P1</t>
        </is>
      </c>
      <c r="J363" s="339" t="n">
        <v>711309</v>
      </c>
      <c r="K363" s="340" t="n"/>
      <c r="L363" s="341" t="n"/>
      <c r="M363" s="339" t="n">
        <v>711335</v>
      </c>
      <c r="N363" s="339" t="n">
        <v>27</v>
      </c>
      <c r="O363" s="340" t="n"/>
      <c r="P363" s="341" t="n"/>
      <c r="Q363" s="339" t="n">
        <v>711309</v>
      </c>
      <c r="R363" s="339" t="n">
        <v>711335</v>
      </c>
      <c r="S363" s="341" t="n"/>
      <c r="T363" s="346" t="n">
        <v>27</v>
      </c>
      <c r="U363" s="341" t="n"/>
      <c r="V363" s="339" t="n"/>
      <c r="W363" s="339" t="n"/>
      <c r="X363" s="339" t="n"/>
      <c r="Y363" s="339" t="n"/>
      <c r="Z363" s="340" t="n"/>
      <c r="AA363" s="340" t="n"/>
      <c r="AB363" s="341" t="n"/>
      <c r="AC363" s="339" t="n"/>
      <c r="AD363" s="339" t="n"/>
      <c r="AE363" s="339" t="n"/>
      <c r="AF363" s="339" t="n">
        <v>27</v>
      </c>
      <c r="AG363" s="340" t="n"/>
      <c r="AH363" s="340" t="n"/>
      <c r="AI363" s="341" t="n"/>
    </row>
    <row r="364" ht="20.1" customHeight="1" s="335">
      <c r="A364" s="358" t="n"/>
      <c r="C364" s="339" t="n">
        <v>1</v>
      </c>
      <c r="D364" s="340" t="n"/>
      <c r="E364" s="341" t="n"/>
      <c r="F364" s="344" t="inlineStr">
        <is>
          <t>YANINE MARISEL FRANCO OVANDO</t>
        </is>
      </c>
      <c r="G364" s="344" t="inlineStr">
        <is>
          <t>CEDULAS DE IDENTIDAD</t>
        </is>
      </c>
      <c r="H364" s="341" t="n"/>
      <c r="I364" s="339" t="inlineStr">
        <is>
          <t>H5-P1</t>
        </is>
      </c>
      <c r="J364" s="339" t="n">
        <v>711336</v>
      </c>
      <c r="K364" s="340" t="n"/>
      <c r="L364" s="341" t="n"/>
      <c r="M364" s="339" t="n">
        <v>711368</v>
      </c>
      <c r="N364" s="339" t="n">
        <v>33</v>
      </c>
      <c r="O364" s="340" t="n"/>
      <c r="P364" s="341" t="n"/>
      <c r="Q364" s="339" t="n"/>
      <c r="R364" s="339" t="n"/>
      <c r="S364" s="341" t="n"/>
      <c r="T364" s="346" t="n"/>
      <c r="U364" s="341" t="n"/>
      <c r="V364" s="339" t="n"/>
      <c r="W364" s="339" t="n"/>
      <c r="X364" s="339" t="n"/>
      <c r="Y364" s="339" t="n"/>
      <c r="Z364" s="340" t="n"/>
      <c r="AA364" s="340" t="n"/>
      <c r="AB364" s="341" t="n"/>
      <c r="AC364" s="339" t="n">
        <v>711336</v>
      </c>
      <c r="AD364" s="339" t="n">
        <v>711368</v>
      </c>
      <c r="AE364" s="339" t="n">
        <v>33</v>
      </c>
      <c r="AF364" s="339" t="n">
        <v>33</v>
      </c>
      <c r="AG364" s="340" t="n"/>
      <c r="AH364" s="340" t="n"/>
      <c r="AI364" s="341" t="n"/>
    </row>
    <row r="365" ht="20.1" customHeight="1" s="335">
      <c r="A365" s="358" t="n"/>
      <c r="C365" s="339" t="n">
        <v>1</v>
      </c>
      <c r="D365" s="340" t="n"/>
      <c r="E365" s="341" t="n"/>
      <c r="F365" s="344" t="inlineStr">
        <is>
          <t>YANINE MARISEL FRANCO OVANDO</t>
        </is>
      </c>
      <c r="G365" s="344" t="inlineStr">
        <is>
          <t>LAMINAS PLASTICAS TIPO FUNDA -POUCHE</t>
        </is>
      </c>
      <c r="H365" s="341" t="n"/>
      <c r="I365" s="339" t="inlineStr">
        <is>
          <t>08-L3</t>
        </is>
      </c>
      <c r="J365" s="339" t="n">
        <v>2753441</v>
      </c>
      <c r="K365" s="340" t="n"/>
      <c r="L365" s="341" t="n"/>
      <c r="M365" s="339" t="n">
        <v>2753457</v>
      </c>
      <c r="N365" s="339" t="n">
        <v>17</v>
      </c>
      <c r="O365" s="340" t="n"/>
      <c r="P365" s="341" t="n"/>
      <c r="Q365" s="339" t="n">
        <v>2753441</v>
      </c>
      <c r="R365" s="339" t="n">
        <v>2753457</v>
      </c>
      <c r="S365" s="341" t="n"/>
      <c r="T365" s="346" t="n">
        <v>17</v>
      </c>
      <c r="U365" s="341" t="n"/>
      <c r="V365" s="339" t="n"/>
      <c r="W365" s="339" t="n"/>
      <c r="X365" s="339" t="n"/>
      <c r="Y365" s="339" t="n"/>
      <c r="Z365" s="340" t="n"/>
      <c r="AA365" s="340" t="n"/>
      <c r="AB365" s="341" t="n"/>
      <c r="AC365" s="339" t="n"/>
      <c r="AD365" s="339" t="n"/>
      <c r="AE365" s="339" t="n"/>
      <c r="AF365" s="339" t="n">
        <v>17</v>
      </c>
      <c r="AG365" s="340" t="n"/>
      <c r="AH365" s="340" t="n"/>
      <c r="AI365" s="341" t="n"/>
    </row>
    <row r="366" ht="20.1" customHeight="1" s="335">
      <c r="A366" s="358" t="n"/>
      <c r="C366" s="339" t="n">
        <v>1</v>
      </c>
      <c r="D366" s="340" t="n"/>
      <c r="E366" s="341" t="n"/>
      <c r="F366" s="344" t="inlineStr">
        <is>
          <t>YANINE MARISEL FRANCO OVANDO</t>
        </is>
      </c>
      <c r="G366" s="344" t="inlineStr">
        <is>
          <t>LAMINAS PLASTICAS TIPO FUNDA -POUCHE</t>
        </is>
      </c>
      <c r="H366" s="341" t="n"/>
      <c r="I366" s="339" t="inlineStr">
        <is>
          <t>08-L3</t>
        </is>
      </c>
      <c r="J366" s="339" t="n">
        <v>2753458</v>
      </c>
      <c r="K366" s="340" t="n"/>
      <c r="L366" s="341" t="n"/>
      <c r="M366" s="339" t="n">
        <v>2753484</v>
      </c>
      <c r="N366" s="339" t="n">
        <v>27</v>
      </c>
      <c r="O366" s="340" t="n"/>
      <c r="P366" s="341" t="n"/>
      <c r="Q366" s="339" t="n">
        <v>2753458</v>
      </c>
      <c r="R366" s="339" t="n">
        <v>2753484</v>
      </c>
      <c r="S366" s="341" t="n"/>
      <c r="T366" s="346" t="n">
        <v>27</v>
      </c>
      <c r="U366" s="341" t="n"/>
      <c r="V366" s="339" t="n"/>
      <c r="W366" s="339" t="n"/>
      <c r="X366" s="339" t="n"/>
      <c r="Y366" s="339" t="n"/>
      <c r="Z366" s="340" t="n"/>
      <c r="AA366" s="340" t="n"/>
      <c r="AB366" s="341" t="n"/>
      <c r="AC366" s="339" t="n"/>
      <c r="AD366" s="339" t="n"/>
      <c r="AE366" s="339" t="n"/>
      <c r="AF366" s="339" t="n">
        <v>27</v>
      </c>
      <c r="AG366" s="340" t="n"/>
      <c r="AH366" s="340" t="n"/>
      <c r="AI366" s="341" t="n"/>
    </row>
    <row r="367" ht="20.1" customHeight="1" s="335">
      <c r="A367" s="358" t="n"/>
      <c r="C367" s="339" t="n">
        <v>1</v>
      </c>
      <c r="D367" s="340" t="n"/>
      <c r="E367" s="341" t="n"/>
      <c r="F367" s="344" t="inlineStr">
        <is>
          <t>YANINE MARISEL FRANCO OVANDO</t>
        </is>
      </c>
      <c r="G367" s="344" t="inlineStr">
        <is>
          <t>LAMINAS PLASTICAS TIPO FUNDA -POUCHE</t>
        </is>
      </c>
      <c r="H367" s="341" t="n"/>
      <c r="I367" s="339" t="inlineStr">
        <is>
          <t>08-L3</t>
        </is>
      </c>
      <c r="J367" s="339" t="n">
        <v>2753485</v>
      </c>
      <c r="K367" s="340" t="n"/>
      <c r="L367" s="341" t="n"/>
      <c r="M367" s="339" t="n">
        <v>2753517</v>
      </c>
      <c r="N367" s="339" t="n">
        <v>33</v>
      </c>
      <c r="O367" s="340" t="n"/>
      <c r="P367" s="341" t="n"/>
      <c r="Q367" s="339" t="n"/>
      <c r="R367" s="339" t="n"/>
      <c r="S367" s="341" t="n"/>
      <c r="T367" s="346" t="n"/>
      <c r="U367" s="341" t="n"/>
      <c r="V367" s="339" t="n"/>
      <c r="W367" s="339" t="n"/>
      <c r="X367" s="339" t="n"/>
      <c r="Y367" s="339" t="n"/>
      <c r="Z367" s="340" t="n"/>
      <c r="AA367" s="340" t="n"/>
      <c r="AB367" s="341" t="n"/>
      <c r="AC367" s="339" t="n">
        <v>2753485</v>
      </c>
      <c r="AD367" s="339" t="n">
        <v>2753517</v>
      </c>
      <c r="AE367" s="339" t="n">
        <v>33</v>
      </c>
      <c r="AF367" s="339" t="n">
        <v>33</v>
      </c>
      <c r="AG367" s="340" t="n"/>
      <c r="AH367" s="340" t="n"/>
      <c r="AI367" s="341" t="n"/>
    </row>
    <row r="368" ht="20.1" customHeight="1" s="335">
      <c r="A368" s="359" t="n"/>
      <c r="C368" s="339" t="n"/>
      <c r="D368" s="340" t="n"/>
      <c r="E368" s="341" t="n"/>
      <c r="F368" s="344" t="n"/>
      <c r="G368" s="344" t="n"/>
      <c r="H368" s="341" t="n"/>
      <c r="I368" s="339" t="n"/>
      <c r="J368" s="339" t="n"/>
      <c r="K368" s="340" t="n"/>
      <c r="L368" s="341" t="n"/>
      <c r="M368" s="339" t="n"/>
      <c r="N368" s="339" t="n"/>
      <c r="O368" s="340" t="n"/>
      <c r="P368" s="341" t="n"/>
      <c r="Q368" s="339" t="n"/>
      <c r="R368" s="339" t="n"/>
      <c r="S368" s="341" t="n"/>
      <c r="T368" s="346" t="n"/>
      <c r="U368" s="341" t="n"/>
      <c r="V368" s="339" t="n"/>
      <c r="W368" s="339" t="n"/>
      <c r="X368" s="339" t="n"/>
      <c r="Y368" s="339" t="n"/>
      <c r="Z368" s="340" t="n"/>
      <c r="AA368" s="340" t="n"/>
      <c r="AB368" s="341" t="n"/>
      <c r="AC368" s="339" t="n"/>
      <c r="AD368" s="339" t="n"/>
      <c r="AE368" s="339" t="n"/>
      <c r="AF368" s="345">
        <f>SUM(T362:U367)*17/2</f>
        <v/>
      </c>
      <c r="AG368" s="340" t="n"/>
      <c r="AH368" s="340" t="n"/>
      <c r="AI368" s="341" t="n"/>
    </row>
    <row r="369" ht="15" customHeight="1" s="335">
      <c r="A369" s="383" t="n"/>
      <c r="C369" s="362" t="inlineStr">
        <is>
          <t xml:space="preserve"> Fecha movimiento: 11/02/2023</t>
        </is>
      </c>
      <c r="D369" s="340" t="n"/>
      <c r="E369" s="340" t="n"/>
      <c r="F369" s="340" t="n"/>
      <c r="G369" s="340" t="n"/>
      <c r="H369" s="341" t="n"/>
      <c r="I369" s="360" t="n"/>
      <c r="J369" s="340" t="n"/>
      <c r="K369" s="340" t="n"/>
      <c r="L369" s="340" t="n"/>
      <c r="M369" s="340" t="n"/>
      <c r="N369" s="340" t="n"/>
      <c r="O369" s="340" t="n"/>
      <c r="P369" s="340" t="n"/>
      <c r="Q369" s="340" t="n"/>
      <c r="R369" s="340" t="n"/>
      <c r="S369" s="340" t="n"/>
      <c r="T369" s="340" t="n"/>
      <c r="U369" s="340" t="n"/>
      <c r="V369" s="340" t="n"/>
      <c r="W369" s="340" t="n"/>
      <c r="X369" s="340" t="n"/>
      <c r="Y369" s="340" t="n"/>
      <c r="Z369" s="340" t="n"/>
      <c r="AA369" s="340" t="n"/>
      <c r="AB369" s="340" t="n"/>
      <c r="AC369" s="340" t="n"/>
      <c r="AD369" s="340" t="n"/>
      <c r="AE369" s="340" t="n"/>
      <c r="AF369" s="340" t="n"/>
      <c r="AG369" s="340" t="n"/>
      <c r="AH369" s="340" t="n"/>
      <c r="AI369" s="341" t="n"/>
    </row>
    <row r="370" ht="20.1" customHeight="1" s="335">
      <c r="A370" s="358" t="n"/>
      <c r="C370" s="339" t="n">
        <v>7</v>
      </c>
      <c r="D370" s="340" t="n"/>
      <c r="E370" s="341" t="n"/>
      <c r="F370" s="344" t="inlineStr">
        <is>
          <t>BOLIVIA MAR PALMERO TILILA</t>
        </is>
      </c>
      <c r="G370" s="344" t="inlineStr">
        <is>
          <t>CEDULAS DE IDENTIDAD</t>
        </is>
      </c>
      <c r="H370" s="341" t="n"/>
      <c r="I370" s="339" t="inlineStr">
        <is>
          <t>H5-P1</t>
        </is>
      </c>
      <c r="J370" s="339" t="n">
        <v>711556</v>
      </c>
      <c r="K370" s="340" t="n"/>
      <c r="L370" s="341" t="n"/>
      <c r="M370" s="339" t="n">
        <v>711566</v>
      </c>
      <c r="N370" s="339" t="n">
        <v>11</v>
      </c>
      <c r="O370" s="340" t="n"/>
      <c r="P370" s="341" t="n"/>
      <c r="Q370" s="339" t="n">
        <v>711556</v>
      </c>
      <c r="R370" s="339" t="n">
        <v>711566</v>
      </c>
      <c r="S370" s="341" t="n"/>
      <c r="T370" s="346" t="n">
        <v>11</v>
      </c>
      <c r="U370" s="341" t="n"/>
      <c r="V370" s="339" t="n"/>
      <c r="W370" s="339" t="n"/>
      <c r="X370" s="339" t="n"/>
      <c r="Y370" s="339" t="n"/>
      <c r="Z370" s="340" t="n"/>
      <c r="AA370" s="340" t="n"/>
      <c r="AB370" s="341" t="n"/>
      <c r="AC370" s="339" t="n"/>
      <c r="AD370" s="339" t="n"/>
      <c r="AE370" s="339" t="n"/>
      <c r="AF370" s="339" t="n">
        <v>11</v>
      </c>
      <c r="AG370" s="340" t="n"/>
      <c r="AH370" s="340" t="n"/>
      <c r="AI370" s="341" t="n"/>
    </row>
    <row r="371" ht="20.1" customHeight="1" s="335">
      <c r="A371" s="358" t="n"/>
      <c r="C371" s="339" t="n">
        <v>7</v>
      </c>
      <c r="D371" s="340" t="n"/>
      <c r="E371" s="341" t="n"/>
      <c r="F371" s="344" t="inlineStr">
        <is>
          <t>BOLIVIA MAR PALMERO TILILA</t>
        </is>
      </c>
      <c r="G371" s="344" t="inlineStr">
        <is>
          <t>CEDULAS DE IDENTIDAD</t>
        </is>
      </c>
      <c r="H371" s="341" t="n"/>
      <c r="I371" s="339" t="inlineStr">
        <is>
          <t>H5-P1</t>
        </is>
      </c>
      <c r="J371" s="339" t="n">
        <v>711567</v>
      </c>
      <c r="K371" s="340" t="n"/>
      <c r="L371" s="341" t="n"/>
      <c r="M371" s="339" t="n">
        <v>711584</v>
      </c>
      <c r="N371" s="339" t="n">
        <v>18</v>
      </c>
      <c r="O371" s="340" t="n"/>
      <c r="P371" s="341" t="n"/>
      <c r="Q371" s="339" t="n"/>
      <c r="R371" s="339" t="n"/>
      <c r="S371" s="341" t="n"/>
      <c r="T371" s="346" t="n"/>
      <c r="U371" s="341" t="n"/>
      <c r="V371" s="339" t="n"/>
      <c r="W371" s="339" t="n"/>
      <c r="X371" s="339" t="n"/>
      <c r="Y371" s="339" t="n"/>
      <c r="Z371" s="340" t="n"/>
      <c r="AA371" s="340" t="n"/>
      <c r="AB371" s="341" t="n"/>
      <c r="AC371" s="339" t="n">
        <v>711567</v>
      </c>
      <c r="AD371" s="339" t="n">
        <v>711584</v>
      </c>
      <c r="AE371" s="339" t="n">
        <v>18</v>
      </c>
      <c r="AF371" s="339" t="n">
        <v>18</v>
      </c>
      <c r="AG371" s="340" t="n"/>
      <c r="AH371" s="340" t="n"/>
      <c r="AI371" s="341" t="n"/>
    </row>
    <row r="372" ht="20.1" customHeight="1" s="335">
      <c r="A372" s="358" t="n"/>
      <c r="C372" s="339" t="n">
        <v>7</v>
      </c>
      <c r="D372" s="340" t="n"/>
      <c r="E372" s="341" t="n"/>
      <c r="F372" s="344" t="inlineStr">
        <is>
          <t>BOLIVIA MAR PALMERO TILILA</t>
        </is>
      </c>
      <c r="G372" s="344" t="inlineStr">
        <is>
          <t>LAMINAS PLASTICAS TIPO FUNDA -POUCHE</t>
        </is>
      </c>
      <c r="H372" s="341" t="n"/>
      <c r="I372" s="339" t="inlineStr">
        <is>
          <t>08-L3</t>
        </is>
      </c>
      <c r="J372" s="339" t="n">
        <v>2753704</v>
      </c>
      <c r="K372" s="340" t="n"/>
      <c r="L372" s="341" t="n"/>
      <c r="M372" s="339" t="n">
        <v>2753714</v>
      </c>
      <c r="N372" s="339" t="n">
        <v>11</v>
      </c>
      <c r="O372" s="340" t="n"/>
      <c r="P372" s="341" t="n"/>
      <c r="Q372" s="339" t="n">
        <v>2753704</v>
      </c>
      <c r="R372" s="339" t="n">
        <v>2753714</v>
      </c>
      <c r="S372" s="341" t="n"/>
      <c r="T372" s="346" t="n">
        <v>11</v>
      </c>
      <c r="U372" s="341" t="n"/>
      <c r="V372" s="339" t="n"/>
      <c r="W372" s="339" t="n"/>
      <c r="X372" s="339" t="n"/>
      <c r="Y372" s="339" t="n"/>
      <c r="Z372" s="340" t="n"/>
      <c r="AA372" s="340" t="n"/>
      <c r="AB372" s="341" t="n"/>
      <c r="AC372" s="339" t="n"/>
      <c r="AD372" s="339" t="n"/>
      <c r="AE372" s="339" t="n"/>
      <c r="AF372" s="339" t="n">
        <v>11</v>
      </c>
      <c r="AG372" s="340" t="n"/>
      <c r="AH372" s="340" t="n"/>
      <c r="AI372" s="341" t="n"/>
    </row>
    <row r="373" ht="20.1" customHeight="1" s="335">
      <c r="A373" s="358" t="n"/>
      <c r="C373" s="339" t="n">
        <v>7</v>
      </c>
      <c r="D373" s="340" t="n"/>
      <c r="E373" s="341" t="n"/>
      <c r="F373" s="344" t="inlineStr">
        <is>
          <t>BOLIVIA MAR PALMERO TILILA</t>
        </is>
      </c>
      <c r="G373" s="344" t="inlineStr">
        <is>
          <t>LAMINAS PLASTICAS TIPO FUNDA -POUCHE</t>
        </is>
      </c>
      <c r="H373" s="341" t="n"/>
      <c r="I373" s="339" t="inlineStr">
        <is>
          <t>08-L3</t>
        </is>
      </c>
      <c r="J373" s="339" t="n">
        <v>2753715</v>
      </c>
      <c r="K373" s="340" t="n"/>
      <c r="L373" s="341" t="n"/>
      <c r="M373" s="339" t="n">
        <v>2753733</v>
      </c>
      <c r="N373" s="339" t="n">
        <v>19</v>
      </c>
      <c r="O373" s="340" t="n"/>
      <c r="P373" s="341" t="n"/>
      <c r="Q373" s="339" t="n"/>
      <c r="R373" s="339" t="n"/>
      <c r="S373" s="341" t="n"/>
      <c r="T373" s="346" t="n"/>
      <c r="U373" s="341" t="n"/>
      <c r="V373" s="339" t="n"/>
      <c r="W373" s="339" t="n"/>
      <c r="X373" s="339" t="n"/>
      <c r="Y373" s="339" t="n"/>
      <c r="Z373" s="340" t="n"/>
      <c r="AA373" s="340" t="n"/>
      <c r="AB373" s="341" t="n"/>
      <c r="AC373" s="339" t="n">
        <v>2753715</v>
      </c>
      <c r="AD373" s="339" t="n">
        <v>2753733</v>
      </c>
      <c r="AE373" s="339" t="n">
        <v>19</v>
      </c>
      <c r="AF373" s="339" t="n">
        <v>19</v>
      </c>
      <c r="AG373" s="340" t="n"/>
      <c r="AH373" s="340" t="n"/>
      <c r="AI373" s="341" t="n"/>
    </row>
    <row r="374" ht="20.1" customHeight="1" s="335">
      <c r="A374" s="358" t="n"/>
      <c r="C374" s="339" t="n"/>
      <c r="D374" s="340" t="n"/>
      <c r="E374" s="341" t="n"/>
      <c r="F374" s="344" t="n"/>
      <c r="G374" s="344" t="n"/>
      <c r="H374" s="341" t="n"/>
      <c r="I374" s="339" t="n"/>
      <c r="J374" s="339" t="n"/>
      <c r="K374" s="340" t="n"/>
      <c r="L374" s="341" t="n"/>
      <c r="M374" s="339" t="n"/>
      <c r="N374" s="339" t="n"/>
      <c r="O374" s="340" t="n"/>
      <c r="P374" s="341" t="n"/>
      <c r="Q374" s="339" t="n"/>
      <c r="R374" s="339" t="n"/>
      <c r="S374" s="341" t="n"/>
      <c r="T374" s="346" t="n"/>
      <c r="U374" s="341" t="n"/>
      <c r="V374" s="339" t="n"/>
      <c r="W374" s="339" t="n"/>
      <c r="X374" s="339" t="n"/>
      <c r="Y374" s="339" t="n"/>
      <c r="Z374" s="340" t="n"/>
      <c r="AA374" s="340" t="n"/>
      <c r="AB374" s="341" t="n"/>
      <c r="AC374" s="339" t="n"/>
      <c r="AD374" s="339" t="n"/>
      <c r="AE374" s="339" t="n"/>
      <c r="AF374" s="345">
        <f>SUM(T370:U373)*17/2</f>
        <v/>
      </c>
      <c r="AG374" s="340" t="n"/>
      <c r="AH374" s="340" t="n"/>
      <c r="AI374" s="341" t="n"/>
    </row>
    <row r="375" ht="20.1" customHeight="1" s="335">
      <c r="A375" s="358" t="n"/>
      <c r="C375" s="339" t="n">
        <v>6</v>
      </c>
      <c r="D375" s="340" t="n"/>
      <c r="E375" s="341" t="n"/>
      <c r="F375" s="344" t="inlineStr">
        <is>
          <t>DIEGO ARMANDO YUCRA SILVESTRE</t>
        </is>
      </c>
      <c r="G375" s="344" t="inlineStr">
        <is>
          <t>CEDULAS DE IDENTIDAD</t>
        </is>
      </c>
      <c r="H375" s="341" t="n"/>
      <c r="I375" s="339" t="inlineStr">
        <is>
          <t>H5-P1</t>
        </is>
      </c>
      <c r="J375" s="339" t="n">
        <v>711501</v>
      </c>
      <c r="K375" s="340" t="n"/>
      <c r="L375" s="341" t="n"/>
      <c r="M375" s="339" t="n">
        <v>711516</v>
      </c>
      <c r="N375" s="339" t="n">
        <v>16</v>
      </c>
      <c r="O375" s="340" t="n"/>
      <c r="P375" s="341" t="n"/>
      <c r="Q375" s="339" t="n">
        <v>711501</v>
      </c>
      <c r="R375" s="339" t="n">
        <v>711516</v>
      </c>
      <c r="S375" s="341" t="n"/>
      <c r="T375" s="346" t="n">
        <v>16</v>
      </c>
      <c r="U375" s="341" t="n"/>
      <c r="V375" s="339" t="n"/>
      <c r="W375" s="339" t="n"/>
      <c r="X375" s="339" t="n"/>
      <c r="Y375" s="339" t="n"/>
      <c r="Z375" s="340" t="n"/>
      <c r="AA375" s="340" t="n"/>
      <c r="AB375" s="341" t="n"/>
      <c r="AC375" s="339" t="n"/>
      <c r="AD375" s="339" t="n"/>
      <c r="AE375" s="339" t="n"/>
      <c r="AF375" s="339" t="n">
        <v>16</v>
      </c>
      <c r="AG375" s="340" t="n"/>
      <c r="AH375" s="340" t="n"/>
      <c r="AI375" s="341" t="n"/>
    </row>
    <row r="376" ht="20.1" customHeight="1" s="335">
      <c r="A376" s="358" t="n"/>
      <c r="C376" s="339" t="n">
        <v>6</v>
      </c>
      <c r="D376" s="340" t="n"/>
      <c r="E376" s="341" t="n"/>
      <c r="F376" s="344" t="inlineStr">
        <is>
          <t>DIEGO ARMANDO YUCRA SILVESTRE</t>
        </is>
      </c>
      <c r="G376" s="344" t="inlineStr">
        <is>
          <t>CEDULAS DE IDENTIDAD</t>
        </is>
      </c>
      <c r="H376" s="341" t="n"/>
      <c r="I376" s="339" t="inlineStr">
        <is>
          <t>H5-P1</t>
        </is>
      </c>
      <c r="J376" s="339" t="n">
        <v>711517</v>
      </c>
      <c r="K376" s="340" t="n"/>
      <c r="L376" s="341" t="n"/>
      <c r="M376" s="339" t="n">
        <v>711524</v>
      </c>
      <c r="N376" s="339" t="n">
        <v>8</v>
      </c>
      <c r="O376" s="340" t="n"/>
      <c r="P376" s="341" t="n"/>
      <c r="Q376" s="339" t="n"/>
      <c r="R376" s="339" t="n"/>
      <c r="S376" s="341" t="n"/>
      <c r="T376" s="346" t="n"/>
      <c r="U376" s="341" t="n"/>
      <c r="V376" s="339" t="n"/>
      <c r="W376" s="339" t="n"/>
      <c r="X376" s="339" t="n"/>
      <c r="Y376" s="339" t="n"/>
      <c r="Z376" s="340" t="n"/>
      <c r="AA376" s="340" t="n"/>
      <c r="AB376" s="341" t="n"/>
      <c r="AC376" s="339" t="n">
        <v>711517</v>
      </c>
      <c r="AD376" s="339" t="n">
        <v>711524</v>
      </c>
      <c r="AE376" s="339" t="n">
        <v>8</v>
      </c>
      <c r="AF376" s="339" t="n">
        <v>8</v>
      </c>
      <c r="AG376" s="340" t="n"/>
      <c r="AH376" s="340" t="n"/>
      <c r="AI376" s="341" t="n"/>
    </row>
    <row r="377" ht="20.1" customHeight="1" s="335">
      <c r="A377" s="358" t="n"/>
      <c r="C377" s="339" t="n">
        <v>6</v>
      </c>
      <c r="D377" s="340" t="n"/>
      <c r="E377" s="341" t="n"/>
      <c r="F377" s="344" t="inlineStr">
        <is>
          <t>DIEGO ARMANDO YUCRA SILVESTRE</t>
        </is>
      </c>
      <c r="G377" s="344" t="inlineStr">
        <is>
          <t>CEDULAS DE IDENTIDAD</t>
        </is>
      </c>
      <c r="H377" s="341" t="n"/>
      <c r="I377" s="339" t="inlineStr">
        <is>
          <t>H5-P1</t>
        </is>
      </c>
      <c r="J377" s="339" t="n">
        <v>711625</v>
      </c>
      <c r="K377" s="340" t="n"/>
      <c r="L377" s="341" t="n"/>
      <c r="M377" s="339" t="n">
        <v>711664</v>
      </c>
      <c r="N377" s="339" t="n">
        <v>40</v>
      </c>
      <c r="O377" s="340" t="n"/>
      <c r="P377" s="341" t="n"/>
      <c r="Q377" s="339" t="n"/>
      <c r="R377" s="339" t="n"/>
      <c r="S377" s="341" t="n"/>
      <c r="T377" s="346" t="n"/>
      <c r="U377" s="341" t="n"/>
      <c r="V377" s="339" t="n"/>
      <c r="W377" s="339" t="n"/>
      <c r="X377" s="339" t="n"/>
      <c r="Y377" s="339" t="n"/>
      <c r="Z377" s="340" t="n"/>
      <c r="AA377" s="340" t="n"/>
      <c r="AB377" s="341" t="n"/>
      <c r="AC377" s="339" t="n">
        <v>711625</v>
      </c>
      <c r="AD377" s="339" t="n">
        <v>711664</v>
      </c>
      <c r="AE377" s="339" t="n">
        <v>40</v>
      </c>
      <c r="AF377" s="339" t="n">
        <v>40</v>
      </c>
      <c r="AG377" s="340" t="n"/>
      <c r="AH377" s="340" t="n"/>
      <c r="AI377" s="341" t="n"/>
    </row>
    <row r="378" ht="20.1" customHeight="1" s="335">
      <c r="A378" s="358" t="n"/>
      <c r="C378" s="339" t="n">
        <v>6</v>
      </c>
      <c r="D378" s="340" t="n"/>
      <c r="E378" s="341" t="n"/>
      <c r="F378" s="344" t="inlineStr">
        <is>
          <t>DIEGO ARMANDO YUCRA SILVESTRE</t>
        </is>
      </c>
      <c r="G378" s="344" t="inlineStr">
        <is>
          <t>LAMINAS PLASTICAS TIPO FUNDA -POUCHE</t>
        </is>
      </c>
      <c r="H378" s="341" t="n"/>
      <c r="I378" s="339" t="inlineStr">
        <is>
          <t>08-L3</t>
        </is>
      </c>
      <c r="J378" s="339" t="n">
        <v>2753650</v>
      </c>
      <c r="K378" s="340" t="n"/>
      <c r="L378" s="341" t="n"/>
      <c r="M378" s="339" t="n">
        <v>2753665</v>
      </c>
      <c r="N378" s="339" t="n">
        <v>16</v>
      </c>
      <c r="O378" s="340" t="n"/>
      <c r="P378" s="341" t="n"/>
      <c r="Q378" s="339" t="n">
        <v>2753650</v>
      </c>
      <c r="R378" s="339" t="n">
        <v>2753665</v>
      </c>
      <c r="S378" s="341" t="n"/>
      <c r="T378" s="346" t="n">
        <v>16</v>
      </c>
      <c r="U378" s="341" t="n"/>
      <c r="V378" s="339" t="n"/>
      <c r="W378" s="339" t="n"/>
      <c r="X378" s="339" t="n"/>
      <c r="Y378" s="339" t="n"/>
      <c r="Z378" s="340" t="n"/>
      <c r="AA378" s="340" t="n"/>
      <c r="AB378" s="341" t="n"/>
      <c r="AC378" s="339" t="n"/>
      <c r="AD378" s="339" t="n"/>
      <c r="AE378" s="339" t="n"/>
      <c r="AF378" s="339" t="n">
        <v>16</v>
      </c>
      <c r="AG378" s="340" t="n"/>
      <c r="AH378" s="340" t="n"/>
      <c r="AI378" s="341" t="n"/>
    </row>
    <row r="379" ht="20.1" customHeight="1" s="335">
      <c r="A379" s="358" t="n"/>
      <c r="C379" s="339" t="n">
        <v>6</v>
      </c>
      <c r="D379" s="340" t="n"/>
      <c r="E379" s="341" t="n"/>
      <c r="F379" s="344" t="inlineStr">
        <is>
          <t>DIEGO ARMANDO YUCRA SILVESTRE</t>
        </is>
      </c>
      <c r="G379" s="344" t="inlineStr">
        <is>
          <t>LAMINAS PLASTICAS TIPO FUNDA -POUCHE</t>
        </is>
      </c>
      <c r="H379" s="341" t="n"/>
      <c r="I379" s="339" t="inlineStr">
        <is>
          <t>08-L3</t>
        </is>
      </c>
      <c r="J379" s="339" t="n">
        <v>2753666</v>
      </c>
      <c r="K379" s="340" t="n"/>
      <c r="L379" s="341" t="n"/>
      <c r="M379" s="339" t="n">
        <v>2753673</v>
      </c>
      <c r="N379" s="339" t="n">
        <v>8</v>
      </c>
      <c r="O379" s="340" t="n"/>
      <c r="P379" s="341" t="n"/>
      <c r="Q379" s="339" t="n"/>
      <c r="R379" s="339" t="n"/>
      <c r="S379" s="341" t="n"/>
      <c r="T379" s="346" t="n"/>
      <c r="U379" s="341" t="n"/>
      <c r="V379" s="339" t="n"/>
      <c r="W379" s="339" t="n"/>
      <c r="X379" s="339" t="n"/>
      <c r="Y379" s="339" t="n"/>
      <c r="Z379" s="340" t="n"/>
      <c r="AA379" s="340" t="n"/>
      <c r="AB379" s="341" t="n"/>
      <c r="AC379" s="339" t="n">
        <v>2753666</v>
      </c>
      <c r="AD379" s="339" t="n">
        <v>2753673</v>
      </c>
      <c r="AE379" s="339" t="n">
        <v>8</v>
      </c>
      <c r="AF379" s="339" t="n">
        <v>8</v>
      </c>
      <c r="AG379" s="340" t="n"/>
      <c r="AH379" s="340" t="n"/>
      <c r="AI379" s="341" t="n"/>
    </row>
    <row r="380" ht="20.1" customHeight="1" s="335">
      <c r="A380" s="358" t="n"/>
      <c r="C380" s="339" t="n">
        <v>6</v>
      </c>
      <c r="D380" s="340" t="n"/>
      <c r="E380" s="341" t="n"/>
      <c r="F380" s="344" t="inlineStr">
        <is>
          <t>DIEGO ARMANDO YUCRA SILVESTRE</t>
        </is>
      </c>
      <c r="G380" s="344" t="inlineStr">
        <is>
          <t>LAMINAS PLASTICAS TIPO FUNDA -POUCHE</t>
        </is>
      </c>
      <c r="H380" s="341" t="n"/>
      <c r="I380" s="339" t="inlineStr">
        <is>
          <t>08-L3</t>
        </is>
      </c>
      <c r="J380" s="339" t="n">
        <v>2753773</v>
      </c>
      <c r="K380" s="340" t="n"/>
      <c r="L380" s="341" t="n"/>
      <c r="M380" s="339" t="n">
        <v>2753812</v>
      </c>
      <c r="N380" s="339" t="n">
        <v>40</v>
      </c>
      <c r="O380" s="340" t="n"/>
      <c r="P380" s="341" t="n"/>
      <c r="Q380" s="339" t="n"/>
      <c r="R380" s="339" t="n"/>
      <c r="S380" s="341" t="n"/>
      <c r="T380" s="346" t="n"/>
      <c r="U380" s="341" t="n"/>
      <c r="V380" s="339" t="n"/>
      <c r="W380" s="339" t="n"/>
      <c r="X380" s="339" t="n"/>
      <c r="Y380" s="339" t="n"/>
      <c r="Z380" s="340" t="n"/>
      <c r="AA380" s="340" t="n"/>
      <c r="AB380" s="341" t="n"/>
      <c r="AC380" s="339" t="n">
        <v>2753773</v>
      </c>
      <c r="AD380" s="339" t="n">
        <v>2753812</v>
      </c>
      <c r="AE380" s="339" t="n">
        <v>40</v>
      </c>
      <c r="AF380" s="339" t="n">
        <v>40</v>
      </c>
      <c r="AG380" s="340" t="n"/>
      <c r="AH380" s="340" t="n"/>
      <c r="AI380" s="341" t="n"/>
    </row>
    <row r="381" ht="20.1" customHeight="1" s="335">
      <c r="A381" s="358" t="n"/>
      <c r="C381" s="339" t="n"/>
      <c r="D381" s="340" t="n"/>
      <c r="E381" s="341" t="n"/>
      <c r="F381" s="344" t="n"/>
      <c r="G381" s="344" t="n"/>
      <c r="H381" s="341" t="n"/>
      <c r="I381" s="339" t="n"/>
      <c r="J381" s="339" t="n"/>
      <c r="K381" s="340" t="n"/>
      <c r="L381" s="341" t="n"/>
      <c r="M381" s="339" t="n"/>
      <c r="N381" s="339" t="n"/>
      <c r="O381" s="340" t="n"/>
      <c r="P381" s="341" t="n"/>
      <c r="Q381" s="339" t="n"/>
      <c r="R381" s="339" t="n"/>
      <c r="S381" s="341" t="n"/>
      <c r="T381" s="346" t="n"/>
      <c r="U381" s="341" t="n"/>
      <c r="V381" s="339" t="n"/>
      <c r="W381" s="339" t="n"/>
      <c r="X381" s="339" t="n"/>
      <c r="Y381" s="339" t="n"/>
      <c r="Z381" s="340" t="n"/>
      <c r="AA381" s="340" t="n"/>
      <c r="AB381" s="341" t="n"/>
      <c r="AC381" s="339" t="n"/>
      <c r="AD381" s="339" t="n"/>
      <c r="AE381" s="339" t="n"/>
      <c r="AF381" s="345">
        <f>SUM(T375:U380)*17/2</f>
        <v/>
      </c>
      <c r="AG381" s="340" t="n"/>
      <c r="AH381" s="340" t="n"/>
      <c r="AI381" s="341" t="n"/>
    </row>
    <row r="382" ht="20.1" customHeight="1" s="335">
      <c r="A382" s="358" t="n"/>
      <c r="C382" s="339" t="n">
        <v>5</v>
      </c>
      <c r="D382" s="340" t="n"/>
      <c r="E382" s="341" t="n"/>
      <c r="F382" s="344" t="inlineStr">
        <is>
          <t>MIGUEL ANGEL GARCIA ORTEGA</t>
        </is>
      </c>
      <c r="G382" s="344" t="inlineStr">
        <is>
          <t>CEDULAS DE IDENTIDAD</t>
        </is>
      </c>
      <c r="H382" s="341" t="n"/>
      <c r="I382" s="339" t="inlineStr">
        <is>
          <t>H5-P1</t>
        </is>
      </c>
      <c r="J382" s="339" t="n">
        <v>711454</v>
      </c>
      <c r="K382" s="340" t="n"/>
      <c r="L382" s="341" t="n"/>
      <c r="M382" s="339" t="n">
        <v>711455</v>
      </c>
      <c r="N382" s="339" t="n">
        <v>2</v>
      </c>
      <c r="O382" s="340" t="n"/>
      <c r="P382" s="341" t="n"/>
      <c r="Q382" s="339" t="n">
        <v>711454</v>
      </c>
      <c r="R382" s="339" t="n">
        <v>711455</v>
      </c>
      <c r="S382" s="341" t="n"/>
      <c r="T382" s="346" t="n">
        <v>2</v>
      </c>
      <c r="U382" s="341" t="n"/>
      <c r="V382" s="339" t="n"/>
      <c r="W382" s="339" t="n"/>
      <c r="X382" s="339" t="n"/>
      <c r="Y382" s="339" t="n"/>
      <c r="Z382" s="340" t="n"/>
      <c r="AA382" s="340" t="n"/>
      <c r="AB382" s="341" t="n"/>
      <c r="AC382" s="339" t="n"/>
      <c r="AD382" s="339" t="n"/>
      <c r="AE382" s="339" t="n"/>
      <c r="AF382" s="339" t="n">
        <v>2</v>
      </c>
      <c r="AG382" s="340" t="n"/>
      <c r="AH382" s="340" t="n"/>
      <c r="AI382" s="341" t="n"/>
    </row>
    <row r="383" ht="20.1" customHeight="1" s="335">
      <c r="A383" s="358" t="n"/>
      <c r="C383" s="339" t="n">
        <v>5</v>
      </c>
      <c r="D383" s="340" t="n"/>
      <c r="E383" s="341" t="n"/>
      <c r="F383" s="344" t="inlineStr">
        <is>
          <t>MIGUEL ANGEL GARCIA ORTEGA</t>
        </is>
      </c>
      <c r="G383" s="344" t="inlineStr">
        <is>
          <t>CEDULAS DE IDENTIDAD</t>
        </is>
      </c>
      <c r="H383" s="341" t="n"/>
      <c r="I383" s="339" t="inlineStr">
        <is>
          <t>H5-P1</t>
        </is>
      </c>
      <c r="J383" s="339" t="n">
        <v>711456</v>
      </c>
      <c r="K383" s="340" t="n"/>
      <c r="L383" s="341" t="n"/>
      <c r="M383" s="339" t="n">
        <v>711456</v>
      </c>
      <c r="N383" s="339" t="n">
        <v>1</v>
      </c>
      <c r="O383" s="340" t="n"/>
      <c r="P383" s="341" t="n"/>
      <c r="Q383" s="339" t="n"/>
      <c r="R383" s="339" t="n"/>
      <c r="S383" s="341" t="n"/>
      <c r="T383" s="346" t="n"/>
      <c r="U383" s="341" t="n"/>
      <c r="V383" s="339" t="n">
        <v>711456</v>
      </c>
      <c r="W383" s="339" t="n">
        <v>711456</v>
      </c>
      <c r="X383" s="339" t="n">
        <v>1</v>
      </c>
      <c r="Y383" s="339" t="inlineStr">
        <is>
          <t>ERROR DE IMPRESIÓN</t>
        </is>
      </c>
      <c r="Z383" s="340" t="n"/>
      <c r="AA383" s="340" t="n"/>
      <c r="AB383" s="341" t="n"/>
      <c r="AC383" s="339" t="n"/>
      <c r="AD383" s="339" t="n"/>
      <c r="AE383" s="339" t="n"/>
      <c r="AF383" s="339" t="n">
        <v>1</v>
      </c>
      <c r="AG383" s="340" t="n"/>
      <c r="AH383" s="340" t="n"/>
      <c r="AI383" s="341" t="n"/>
    </row>
    <row r="384" ht="20.1" customHeight="1" s="335">
      <c r="A384" s="358" t="n"/>
      <c r="C384" s="339" t="n">
        <v>5</v>
      </c>
      <c r="D384" s="340" t="n"/>
      <c r="E384" s="341" t="n"/>
      <c r="F384" s="344" t="inlineStr">
        <is>
          <t>MIGUEL ANGEL GARCIA ORTEGA</t>
        </is>
      </c>
      <c r="G384" s="344" t="inlineStr">
        <is>
          <t>CEDULAS DE IDENTIDAD</t>
        </is>
      </c>
      <c r="H384" s="341" t="n"/>
      <c r="I384" s="339" t="inlineStr">
        <is>
          <t>H5-P1</t>
        </is>
      </c>
      <c r="J384" s="339" t="n">
        <v>711457</v>
      </c>
      <c r="K384" s="340" t="n"/>
      <c r="L384" s="341" t="n"/>
      <c r="M384" s="339" t="n">
        <v>711474</v>
      </c>
      <c r="N384" s="339" t="n">
        <v>18</v>
      </c>
      <c r="O384" s="340" t="n"/>
      <c r="P384" s="341" t="n"/>
      <c r="Q384" s="339" t="n">
        <v>711457</v>
      </c>
      <c r="R384" s="339" t="n">
        <v>711474</v>
      </c>
      <c r="S384" s="341" t="n"/>
      <c r="T384" s="346" t="n">
        <v>18</v>
      </c>
      <c r="U384" s="341" t="n"/>
      <c r="V384" s="339" t="n"/>
      <c r="W384" s="339" t="n"/>
      <c r="X384" s="339" t="n"/>
      <c r="Y384" s="339" t="n"/>
      <c r="Z384" s="340" t="n"/>
      <c r="AA384" s="340" t="n"/>
      <c r="AB384" s="341" t="n"/>
      <c r="AC384" s="339" t="n"/>
      <c r="AD384" s="339" t="n"/>
      <c r="AE384" s="339" t="n"/>
      <c r="AF384" s="339" t="n">
        <v>18</v>
      </c>
      <c r="AG384" s="340" t="n"/>
      <c r="AH384" s="340" t="n"/>
      <c r="AI384" s="341" t="n"/>
    </row>
    <row r="385" ht="20.1" customHeight="1" s="335">
      <c r="A385" s="358" t="n"/>
      <c r="C385" s="339" t="n">
        <v>5</v>
      </c>
      <c r="D385" s="340" t="n"/>
      <c r="E385" s="341" t="n"/>
      <c r="F385" s="344" t="inlineStr">
        <is>
          <t>MIGUEL ANGEL GARCIA ORTEGA</t>
        </is>
      </c>
      <c r="G385" s="344" t="inlineStr">
        <is>
          <t>CEDULAS DE IDENTIDAD</t>
        </is>
      </c>
      <c r="H385" s="341" t="n"/>
      <c r="I385" s="339" t="inlineStr">
        <is>
          <t>H5-P1</t>
        </is>
      </c>
      <c r="J385" s="339" t="n">
        <v>711475</v>
      </c>
      <c r="K385" s="340" t="n"/>
      <c r="L385" s="341" t="n"/>
      <c r="M385" s="339" t="n">
        <v>711476</v>
      </c>
      <c r="N385" s="339" t="n">
        <v>2</v>
      </c>
      <c r="O385" s="340" t="n"/>
      <c r="P385" s="341" t="n"/>
      <c r="Q385" s="339" t="n"/>
      <c r="R385" s="339" t="n"/>
      <c r="S385" s="341" t="n"/>
      <c r="T385" s="346" t="n"/>
      <c r="U385" s="341" t="n"/>
      <c r="V385" s="339" t="n"/>
      <c r="W385" s="339" t="n"/>
      <c r="X385" s="339" t="n"/>
      <c r="Y385" s="339" t="n"/>
      <c r="Z385" s="340" t="n"/>
      <c r="AA385" s="340" t="n"/>
      <c r="AB385" s="341" t="n"/>
      <c r="AC385" s="339" t="n">
        <v>711475</v>
      </c>
      <c r="AD385" s="339" t="n">
        <v>711476</v>
      </c>
      <c r="AE385" s="339" t="n">
        <v>2</v>
      </c>
      <c r="AF385" s="339" t="n">
        <v>2</v>
      </c>
      <c r="AG385" s="340" t="n"/>
      <c r="AH385" s="340" t="n"/>
      <c r="AI385" s="341" t="n"/>
    </row>
    <row r="386" ht="20.1" customHeight="1" s="335">
      <c r="A386" s="358" t="n"/>
      <c r="C386" s="339" t="n">
        <v>5</v>
      </c>
      <c r="D386" s="340" t="n"/>
      <c r="E386" s="341" t="n"/>
      <c r="F386" s="344" t="inlineStr">
        <is>
          <t>MIGUEL ANGEL GARCIA ORTEGA</t>
        </is>
      </c>
      <c r="G386" s="344" t="inlineStr">
        <is>
          <t>CEDULAS DE IDENTIDAD</t>
        </is>
      </c>
      <c r="H386" s="341" t="n"/>
      <c r="I386" s="339" t="inlineStr">
        <is>
          <t>H5-P1</t>
        </is>
      </c>
      <c r="J386" s="339" t="n">
        <v>711585</v>
      </c>
      <c r="K386" s="340" t="n"/>
      <c r="L386" s="341" t="n"/>
      <c r="M386" s="339" t="n">
        <v>711624</v>
      </c>
      <c r="N386" s="339" t="n">
        <v>40</v>
      </c>
      <c r="O386" s="340" t="n"/>
      <c r="P386" s="341" t="n"/>
      <c r="Q386" s="339" t="n"/>
      <c r="R386" s="339" t="n"/>
      <c r="S386" s="341" t="n"/>
      <c r="T386" s="346" t="n"/>
      <c r="U386" s="341" t="n"/>
      <c r="V386" s="339" t="n"/>
      <c r="W386" s="339" t="n"/>
      <c r="X386" s="339" t="n"/>
      <c r="Y386" s="339" t="n"/>
      <c r="Z386" s="340" t="n"/>
      <c r="AA386" s="340" t="n"/>
      <c r="AB386" s="341" t="n"/>
      <c r="AC386" s="339" t="n">
        <v>711585</v>
      </c>
      <c r="AD386" s="339" t="n">
        <v>711624</v>
      </c>
      <c r="AE386" s="339" t="n">
        <v>40</v>
      </c>
      <c r="AF386" s="339" t="n">
        <v>40</v>
      </c>
      <c r="AG386" s="340" t="n"/>
      <c r="AH386" s="340" t="n"/>
      <c r="AI386" s="341" t="n"/>
    </row>
    <row r="387" ht="20.1" customHeight="1" s="335">
      <c r="A387" s="358" t="n"/>
      <c r="C387" s="339" t="n">
        <v>5</v>
      </c>
      <c r="D387" s="340" t="n"/>
      <c r="E387" s="341" t="n"/>
      <c r="F387" s="344" t="inlineStr">
        <is>
          <t>MIGUEL ANGEL GARCIA ORTEGA</t>
        </is>
      </c>
      <c r="G387" s="344" t="inlineStr">
        <is>
          <t>LAMINAS PLASTICAS TIPO FUNDA -POUCHE</t>
        </is>
      </c>
      <c r="H387" s="341" t="n"/>
      <c r="I387" s="339" t="inlineStr">
        <is>
          <t>08-L3</t>
        </is>
      </c>
      <c r="J387" s="339" t="n">
        <v>2753602</v>
      </c>
      <c r="K387" s="340" t="n"/>
      <c r="L387" s="341" t="n"/>
      <c r="M387" s="339" t="n">
        <v>2753603</v>
      </c>
      <c r="N387" s="339" t="n">
        <v>2</v>
      </c>
      <c r="O387" s="340" t="n"/>
      <c r="P387" s="341" t="n"/>
      <c r="Q387" s="339" t="n">
        <v>2753602</v>
      </c>
      <c r="R387" s="339" t="n">
        <v>2753603</v>
      </c>
      <c r="S387" s="341" t="n"/>
      <c r="T387" s="346" t="n">
        <v>2</v>
      </c>
      <c r="U387" s="341" t="n"/>
      <c r="V387" s="339" t="n"/>
      <c r="W387" s="339" t="n"/>
      <c r="X387" s="339" t="n"/>
      <c r="Y387" s="339" t="n"/>
      <c r="Z387" s="340" t="n"/>
      <c r="AA387" s="340" t="n"/>
      <c r="AB387" s="341" t="n"/>
      <c r="AC387" s="339" t="n"/>
      <c r="AD387" s="339" t="n"/>
      <c r="AE387" s="339" t="n"/>
      <c r="AF387" s="339" t="n">
        <v>2</v>
      </c>
      <c r="AG387" s="340" t="n"/>
      <c r="AH387" s="340" t="n"/>
      <c r="AI387" s="341" t="n"/>
    </row>
    <row r="388" ht="20.1" customHeight="1" s="335">
      <c r="A388" s="358" t="n"/>
      <c r="C388" s="339" t="n">
        <v>5</v>
      </c>
      <c r="D388" s="340" t="n"/>
      <c r="E388" s="341" t="n"/>
      <c r="F388" s="344" t="inlineStr">
        <is>
          <t>MIGUEL ANGEL GARCIA ORTEGA</t>
        </is>
      </c>
      <c r="G388" s="344" t="inlineStr">
        <is>
          <t>LAMINAS PLASTICAS TIPO FUNDA -POUCHE</t>
        </is>
      </c>
      <c r="H388" s="341" t="n"/>
      <c r="I388" s="339" t="inlineStr">
        <is>
          <t>08-L3</t>
        </is>
      </c>
      <c r="J388" s="339" t="n">
        <v>2753604</v>
      </c>
      <c r="K388" s="340" t="n"/>
      <c r="L388" s="341" t="n"/>
      <c r="M388" s="339" t="n">
        <v>2753604</v>
      </c>
      <c r="N388" s="339" t="n">
        <v>1</v>
      </c>
      <c r="O388" s="340" t="n"/>
      <c r="P388" s="341" t="n"/>
      <c r="Q388" s="339" t="n"/>
      <c r="R388" s="339" t="n"/>
      <c r="S388" s="341" t="n"/>
      <c r="T388" s="346" t="n"/>
      <c r="U388" s="341" t="n"/>
      <c r="V388" s="339" t="n">
        <v>2753604</v>
      </c>
      <c r="W388" s="339" t="n">
        <v>2753604</v>
      </c>
      <c r="X388" s="339" t="n">
        <v>1</v>
      </c>
      <c r="Y388" s="339" t="inlineStr">
        <is>
          <t>ERROR DE SISTEMA</t>
        </is>
      </c>
      <c r="Z388" s="340" t="n"/>
      <c r="AA388" s="340" t="n"/>
      <c r="AB388" s="341" t="n"/>
      <c r="AC388" s="339" t="n"/>
      <c r="AD388" s="339" t="n"/>
      <c r="AE388" s="339" t="n"/>
      <c r="AF388" s="339" t="n">
        <v>1</v>
      </c>
      <c r="AG388" s="340" t="n"/>
      <c r="AH388" s="340" t="n"/>
      <c r="AI388" s="341" t="n"/>
    </row>
    <row r="389" ht="20.1" customHeight="1" s="335">
      <c r="A389" s="358" t="n"/>
      <c r="C389" s="339" t="n">
        <v>5</v>
      </c>
      <c r="D389" s="340" t="n"/>
      <c r="E389" s="341" t="n"/>
      <c r="F389" s="344" t="inlineStr">
        <is>
          <t>MIGUEL ANGEL GARCIA ORTEGA</t>
        </is>
      </c>
      <c r="G389" s="344" t="inlineStr">
        <is>
          <t>LAMINAS PLASTICAS TIPO FUNDA -POUCHE</t>
        </is>
      </c>
      <c r="H389" s="341" t="n"/>
      <c r="I389" s="339" t="inlineStr">
        <is>
          <t>08-L3</t>
        </is>
      </c>
      <c r="J389" s="339" t="n">
        <v>2753605</v>
      </c>
      <c r="K389" s="340" t="n"/>
      <c r="L389" s="341" t="n"/>
      <c r="M389" s="339" t="n">
        <v>2753622</v>
      </c>
      <c r="N389" s="339" t="n">
        <v>18</v>
      </c>
      <c r="O389" s="340" t="n"/>
      <c r="P389" s="341" t="n"/>
      <c r="Q389" s="339" t="n">
        <v>2753605</v>
      </c>
      <c r="R389" s="339" t="n">
        <v>2753622</v>
      </c>
      <c r="S389" s="341" t="n"/>
      <c r="T389" s="346" t="n">
        <v>18</v>
      </c>
      <c r="U389" s="341" t="n"/>
      <c r="V389" s="339" t="n"/>
      <c r="W389" s="339" t="n"/>
      <c r="X389" s="339" t="n"/>
      <c r="Y389" s="339" t="n"/>
      <c r="Z389" s="340" t="n"/>
      <c r="AA389" s="340" t="n"/>
      <c r="AB389" s="341" t="n"/>
      <c r="AC389" s="339" t="n"/>
      <c r="AD389" s="339" t="n"/>
      <c r="AE389" s="339" t="n"/>
      <c r="AF389" s="339" t="n">
        <v>18</v>
      </c>
      <c r="AG389" s="340" t="n"/>
      <c r="AH389" s="340" t="n"/>
      <c r="AI389" s="341" t="n"/>
    </row>
    <row r="390" ht="20.1" customHeight="1" s="335">
      <c r="A390" s="358" t="n"/>
      <c r="C390" s="339" t="n">
        <v>5</v>
      </c>
      <c r="D390" s="340" t="n"/>
      <c r="E390" s="341" t="n"/>
      <c r="F390" s="344" t="inlineStr">
        <is>
          <t>MIGUEL ANGEL GARCIA ORTEGA</t>
        </is>
      </c>
      <c r="G390" s="344" t="inlineStr">
        <is>
          <t>LAMINAS PLASTICAS TIPO FUNDA -POUCHE</t>
        </is>
      </c>
      <c r="H390" s="341" t="n"/>
      <c r="I390" s="339" t="inlineStr">
        <is>
          <t>08-L3</t>
        </is>
      </c>
      <c r="J390" s="339" t="n">
        <v>2753623</v>
      </c>
      <c r="K390" s="340" t="n"/>
      <c r="L390" s="341" t="n"/>
      <c r="M390" s="339" t="n">
        <v>2753625</v>
      </c>
      <c r="N390" s="339" t="n">
        <v>3</v>
      </c>
      <c r="O390" s="340" t="n"/>
      <c r="P390" s="341" t="n"/>
      <c r="Q390" s="339" t="n"/>
      <c r="R390" s="339" t="n"/>
      <c r="S390" s="341" t="n"/>
      <c r="T390" s="346" t="n"/>
      <c r="U390" s="341" t="n"/>
      <c r="V390" s="339" t="n"/>
      <c r="W390" s="339" t="n"/>
      <c r="X390" s="339" t="n"/>
      <c r="Y390" s="339" t="n"/>
      <c r="Z390" s="340" t="n"/>
      <c r="AA390" s="340" t="n"/>
      <c r="AB390" s="341" t="n"/>
      <c r="AC390" s="339" t="n">
        <v>2753623</v>
      </c>
      <c r="AD390" s="339" t="n">
        <v>2753625</v>
      </c>
      <c r="AE390" s="339" t="n">
        <v>3</v>
      </c>
      <c r="AF390" s="339" t="n">
        <v>3</v>
      </c>
      <c r="AG390" s="340" t="n"/>
      <c r="AH390" s="340" t="n"/>
      <c r="AI390" s="341" t="n"/>
    </row>
    <row r="391" ht="20.1" customHeight="1" s="335">
      <c r="A391" s="358" t="n"/>
      <c r="C391" s="339" t="n">
        <v>5</v>
      </c>
      <c r="D391" s="340" t="n"/>
      <c r="E391" s="341" t="n"/>
      <c r="F391" s="344" t="inlineStr">
        <is>
          <t>MIGUEL ANGEL GARCIA ORTEGA</t>
        </is>
      </c>
      <c r="G391" s="344" t="inlineStr">
        <is>
          <t>LAMINAS PLASTICAS TIPO FUNDA -POUCHE</t>
        </is>
      </c>
      <c r="H391" s="341" t="n"/>
      <c r="I391" s="339" t="inlineStr">
        <is>
          <t>08-L3</t>
        </is>
      </c>
      <c r="J391" s="339" t="n">
        <v>2753734</v>
      </c>
      <c r="K391" s="340" t="n"/>
      <c r="L391" s="341" t="n"/>
      <c r="M391" s="339" t="n">
        <v>2753772</v>
      </c>
      <c r="N391" s="339" t="n">
        <v>39</v>
      </c>
      <c r="O391" s="340" t="n"/>
      <c r="P391" s="341" t="n"/>
      <c r="Q391" s="339" t="n"/>
      <c r="R391" s="339" t="n"/>
      <c r="S391" s="341" t="n"/>
      <c r="T391" s="346" t="n"/>
      <c r="U391" s="341" t="n"/>
      <c r="V391" s="339" t="n"/>
      <c r="W391" s="339" t="n"/>
      <c r="X391" s="339" t="n"/>
      <c r="Y391" s="339" t="n"/>
      <c r="Z391" s="340" t="n"/>
      <c r="AA391" s="340" t="n"/>
      <c r="AB391" s="341" t="n"/>
      <c r="AC391" s="339" t="n">
        <v>2753734</v>
      </c>
      <c r="AD391" s="339" t="n">
        <v>2753772</v>
      </c>
      <c r="AE391" s="339" t="n">
        <v>39</v>
      </c>
      <c r="AF391" s="339" t="n">
        <v>39</v>
      </c>
      <c r="AG391" s="340" t="n"/>
      <c r="AH391" s="340" t="n"/>
      <c r="AI391" s="341" t="n"/>
    </row>
    <row r="392" ht="20.1" customHeight="1" s="335">
      <c r="A392" s="358" t="n"/>
      <c r="C392" s="339" t="n"/>
      <c r="D392" s="340" t="n"/>
      <c r="E392" s="341" t="n"/>
      <c r="F392" s="344" t="n"/>
      <c r="G392" s="344" t="n"/>
      <c r="H392" s="341" t="n"/>
      <c r="I392" s="339" t="n"/>
      <c r="J392" s="339" t="n"/>
      <c r="K392" s="340" t="n"/>
      <c r="L392" s="341" t="n"/>
      <c r="M392" s="339" t="n"/>
      <c r="N392" s="339" t="n"/>
      <c r="O392" s="340" t="n"/>
      <c r="P392" s="341" t="n"/>
      <c r="Q392" s="339" t="n"/>
      <c r="R392" s="339" t="n"/>
      <c r="S392" s="341" t="n"/>
      <c r="T392" s="346" t="n"/>
      <c r="U392" s="341" t="n"/>
      <c r="V392" s="339" t="n"/>
      <c r="W392" s="339" t="n"/>
      <c r="X392" s="339" t="n"/>
      <c r="Y392" s="339" t="n"/>
      <c r="Z392" s="340" t="n"/>
      <c r="AA392" s="340" t="n"/>
      <c r="AB392" s="341" t="n"/>
      <c r="AC392" s="339" t="n"/>
      <c r="AD392" s="339" t="n"/>
      <c r="AE392" s="339" t="n"/>
      <c r="AF392" s="345">
        <f>SUM(T382:U391)*17/2</f>
        <v/>
      </c>
      <c r="AG392" s="340" t="n"/>
      <c r="AH392" s="340" t="n"/>
      <c r="AI392" s="341" t="n"/>
    </row>
    <row r="393" ht="20.1" customHeight="1" s="335">
      <c r="A393" s="358" t="n"/>
      <c r="C393" s="339" t="n">
        <v>1</v>
      </c>
      <c r="D393" s="340" t="n"/>
      <c r="E393" s="341" t="n"/>
      <c r="F393" s="344" t="inlineStr">
        <is>
          <t>YANINE MARISEL FRANCO OVANDO</t>
        </is>
      </c>
      <c r="G393" s="344" t="inlineStr">
        <is>
          <t>CEDULAS DE IDENTIDAD</t>
        </is>
      </c>
      <c r="H393" s="341" t="n"/>
      <c r="I393" s="339" t="inlineStr">
        <is>
          <t>H5-P1</t>
        </is>
      </c>
      <c r="J393" s="339" t="n">
        <v>711336</v>
      </c>
      <c r="K393" s="340" t="n"/>
      <c r="L393" s="341" t="n"/>
      <c r="M393" s="339" t="n">
        <v>711345</v>
      </c>
      <c r="N393" s="339" t="n">
        <v>10</v>
      </c>
      <c r="O393" s="340" t="n"/>
      <c r="P393" s="341" t="n"/>
      <c r="Q393" s="339" t="n">
        <v>711336</v>
      </c>
      <c r="R393" s="339" t="n">
        <v>711345</v>
      </c>
      <c r="S393" s="341" t="n"/>
      <c r="T393" s="346" t="n">
        <v>10</v>
      </c>
      <c r="U393" s="341" t="n"/>
      <c r="V393" s="339" t="n"/>
      <c r="W393" s="339" t="n"/>
      <c r="X393" s="339" t="n"/>
      <c r="Y393" s="339" t="n"/>
      <c r="Z393" s="340" t="n"/>
      <c r="AA393" s="340" t="n"/>
      <c r="AB393" s="341" t="n"/>
      <c r="AC393" s="339" t="n"/>
      <c r="AD393" s="339" t="n"/>
      <c r="AE393" s="339" t="n"/>
      <c r="AF393" s="339" t="n">
        <v>10</v>
      </c>
      <c r="AG393" s="340" t="n"/>
      <c r="AH393" s="340" t="n"/>
      <c r="AI393" s="341" t="n"/>
    </row>
    <row r="394" ht="20.1" customHeight="1" s="335">
      <c r="A394" s="358" t="n"/>
      <c r="C394" s="339" t="n">
        <v>1</v>
      </c>
      <c r="D394" s="340" t="n"/>
      <c r="E394" s="341" t="n"/>
      <c r="F394" s="344" t="inlineStr">
        <is>
          <t>YANINE MARISEL FRANCO OVANDO</t>
        </is>
      </c>
      <c r="G394" s="344" t="inlineStr">
        <is>
          <t>CEDULAS DE IDENTIDAD</t>
        </is>
      </c>
      <c r="H394" s="341" t="n"/>
      <c r="I394" s="339" t="inlineStr">
        <is>
          <t>H5-P1</t>
        </is>
      </c>
      <c r="J394" s="339" t="n">
        <v>711346</v>
      </c>
      <c r="K394" s="340" t="n"/>
      <c r="L394" s="341" t="n"/>
      <c r="M394" s="339" t="n">
        <v>711368</v>
      </c>
      <c r="N394" s="339" t="n">
        <v>23</v>
      </c>
      <c r="O394" s="340" t="n"/>
      <c r="P394" s="341" t="n"/>
      <c r="Q394" s="339" t="n"/>
      <c r="R394" s="339" t="n"/>
      <c r="S394" s="341" t="n"/>
      <c r="T394" s="346" t="n"/>
      <c r="U394" s="341" t="n"/>
      <c r="V394" s="339" t="n"/>
      <c r="W394" s="339" t="n"/>
      <c r="X394" s="339" t="n"/>
      <c r="Y394" s="339" t="n"/>
      <c r="Z394" s="340" t="n"/>
      <c r="AA394" s="340" t="n"/>
      <c r="AB394" s="341" t="n"/>
      <c r="AC394" s="339" t="n">
        <v>711346</v>
      </c>
      <c r="AD394" s="339" t="n">
        <v>711368</v>
      </c>
      <c r="AE394" s="339" t="n">
        <v>23</v>
      </c>
      <c r="AF394" s="339" t="n">
        <v>23</v>
      </c>
      <c r="AG394" s="340" t="n"/>
      <c r="AH394" s="340" t="n"/>
      <c r="AI394" s="341" t="n"/>
    </row>
    <row r="395" ht="20.1" customHeight="1" s="335">
      <c r="A395" s="358" t="n"/>
      <c r="C395" s="339" t="n">
        <v>1</v>
      </c>
      <c r="D395" s="340" t="n"/>
      <c r="E395" s="341" t="n"/>
      <c r="F395" s="344" t="inlineStr">
        <is>
          <t>YANINE MARISEL FRANCO OVANDO</t>
        </is>
      </c>
      <c r="G395" s="344" t="inlineStr">
        <is>
          <t>LAMINAS PLASTICAS TIPO FUNDA -POUCHE</t>
        </is>
      </c>
      <c r="H395" s="341" t="n"/>
      <c r="I395" s="339" t="inlineStr">
        <is>
          <t>08-L3</t>
        </is>
      </c>
      <c r="J395" s="339" t="n">
        <v>2753485</v>
      </c>
      <c r="K395" s="340" t="n"/>
      <c r="L395" s="341" t="n"/>
      <c r="M395" s="339" t="n">
        <v>2753494</v>
      </c>
      <c r="N395" s="339" t="n">
        <v>10</v>
      </c>
      <c r="O395" s="340" t="n"/>
      <c r="P395" s="341" t="n"/>
      <c r="Q395" s="339" t="n">
        <v>2753485</v>
      </c>
      <c r="R395" s="339" t="n">
        <v>2753494</v>
      </c>
      <c r="S395" s="341" t="n"/>
      <c r="T395" s="346" t="n">
        <v>10</v>
      </c>
      <c r="U395" s="341" t="n"/>
      <c r="V395" s="339" t="n"/>
      <c r="W395" s="339" t="n"/>
      <c r="X395" s="339" t="n"/>
      <c r="Y395" s="339" t="n"/>
      <c r="Z395" s="340" t="n"/>
      <c r="AA395" s="340" t="n"/>
      <c r="AB395" s="341" t="n"/>
      <c r="AC395" s="339" t="n"/>
      <c r="AD395" s="339" t="n"/>
      <c r="AE395" s="339" t="n"/>
      <c r="AF395" s="339" t="n">
        <v>10</v>
      </c>
      <c r="AG395" s="340" t="n"/>
      <c r="AH395" s="340" t="n"/>
      <c r="AI395" s="341" t="n"/>
    </row>
    <row r="396" ht="20.1" customHeight="1" s="335">
      <c r="A396" s="358" t="n"/>
      <c r="C396" s="339" t="n">
        <v>1</v>
      </c>
      <c r="D396" s="340" t="n"/>
      <c r="E396" s="341" t="n"/>
      <c r="F396" s="344" t="inlineStr">
        <is>
          <t>YANINE MARISEL FRANCO OVANDO</t>
        </is>
      </c>
      <c r="G396" s="344" t="inlineStr">
        <is>
          <t>LAMINAS PLASTICAS TIPO FUNDA -POUCHE</t>
        </is>
      </c>
      <c r="H396" s="341" t="n"/>
      <c r="I396" s="339" t="inlineStr">
        <is>
          <t>08-L3</t>
        </is>
      </c>
      <c r="J396" s="339" t="n">
        <v>2753495</v>
      </c>
      <c r="K396" s="340" t="n"/>
      <c r="L396" s="341" t="n"/>
      <c r="M396" s="339" t="n">
        <v>2753517</v>
      </c>
      <c r="N396" s="339" t="n">
        <v>23</v>
      </c>
      <c r="O396" s="340" t="n"/>
      <c r="P396" s="341" t="n"/>
      <c r="Q396" s="339" t="n"/>
      <c r="R396" s="339" t="n"/>
      <c r="S396" s="341" t="n"/>
      <c r="T396" s="346" t="n"/>
      <c r="U396" s="341" t="n"/>
      <c r="V396" s="339" t="n"/>
      <c r="W396" s="339" t="n"/>
      <c r="X396" s="339" t="n"/>
      <c r="Y396" s="339" t="n"/>
      <c r="Z396" s="340" t="n"/>
      <c r="AA396" s="340" t="n"/>
      <c r="AB396" s="341" t="n"/>
      <c r="AC396" s="339" t="n">
        <v>2753495</v>
      </c>
      <c r="AD396" s="339" t="n">
        <v>2753517</v>
      </c>
      <c r="AE396" s="339" t="n">
        <v>23</v>
      </c>
      <c r="AF396" s="339" t="n">
        <v>23</v>
      </c>
      <c r="AG396" s="340" t="n"/>
      <c r="AH396" s="340" t="n"/>
      <c r="AI396" s="341" t="n"/>
    </row>
    <row r="397" ht="20.1" customHeight="1" s="335">
      <c r="A397" s="359" t="n"/>
      <c r="C397" s="339" t="n"/>
      <c r="D397" s="340" t="n"/>
      <c r="E397" s="341" t="n"/>
      <c r="F397" s="344" t="n"/>
      <c r="G397" s="344" t="n"/>
      <c r="H397" s="341" t="n"/>
      <c r="I397" s="339" t="n"/>
      <c r="J397" s="339" t="n"/>
      <c r="K397" s="340" t="n"/>
      <c r="L397" s="341" t="n"/>
      <c r="M397" s="339" t="n"/>
      <c r="N397" s="339" t="n"/>
      <c r="O397" s="340" t="n"/>
      <c r="P397" s="341" t="n"/>
      <c r="Q397" s="339" t="n"/>
      <c r="R397" s="339" t="n"/>
      <c r="S397" s="341" t="n"/>
      <c r="T397" s="346" t="n"/>
      <c r="U397" s="341" t="n"/>
      <c r="V397" s="339" t="n"/>
      <c r="W397" s="339" t="n"/>
      <c r="X397" s="339" t="n"/>
      <c r="Y397" s="339" t="n"/>
      <c r="Z397" s="340" t="n"/>
      <c r="AA397" s="340" t="n"/>
      <c r="AB397" s="341" t="n"/>
      <c r="AC397" s="339" t="n"/>
      <c r="AD397" s="339" t="n"/>
      <c r="AE397" s="339" t="n"/>
      <c r="AF397" s="345">
        <f>SUM(T393:U396)*17/2</f>
        <v/>
      </c>
      <c r="AG397" s="340" t="n"/>
      <c r="AH397" s="340" t="n"/>
      <c r="AI397" s="341" t="n"/>
    </row>
    <row r="398" ht="15" customHeight="1" s="335">
      <c r="A398" s="383" t="n"/>
      <c r="C398" s="362" t="inlineStr">
        <is>
          <t xml:space="preserve"> Fecha movimiento: 13/02/2023</t>
        </is>
      </c>
      <c r="D398" s="340" t="n"/>
      <c r="E398" s="340" t="n"/>
      <c r="F398" s="340" t="n"/>
      <c r="G398" s="340" t="n"/>
      <c r="H398" s="341" t="n"/>
      <c r="I398" s="360" t="n"/>
      <c r="J398" s="340" t="n"/>
      <c r="K398" s="340" t="n"/>
      <c r="L398" s="340" t="n"/>
      <c r="M398" s="340" t="n"/>
      <c r="N398" s="340" t="n"/>
      <c r="O398" s="340" t="n"/>
      <c r="P398" s="340" t="n"/>
      <c r="Q398" s="340" t="n"/>
      <c r="R398" s="340" t="n"/>
      <c r="S398" s="340" t="n"/>
      <c r="T398" s="340" t="n"/>
      <c r="U398" s="340" t="n"/>
      <c r="V398" s="340" t="n"/>
      <c r="W398" s="340" t="n"/>
      <c r="X398" s="340" t="n"/>
      <c r="Y398" s="340" t="n"/>
      <c r="Z398" s="340" t="n"/>
      <c r="AA398" s="340" t="n"/>
      <c r="AB398" s="340" t="n"/>
      <c r="AC398" s="340" t="n"/>
      <c r="AD398" s="340" t="n"/>
      <c r="AE398" s="340" t="n"/>
      <c r="AF398" s="340" t="n"/>
      <c r="AG398" s="340" t="n"/>
      <c r="AH398" s="340" t="n"/>
      <c r="AI398" s="341" t="n"/>
    </row>
    <row r="399" ht="20.1" customHeight="1" s="335">
      <c r="A399" s="358" t="n"/>
      <c r="C399" s="339" t="n">
        <v>2</v>
      </c>
      <c r="D399" s="340" t="n"/>
      <c r="E399" s="341" t="n"/>
      <c r="F399" s="344" t="inlineStr">
        <is>
          <t>ANELY CACERES PECHO</t>
        </is>
      </c>
      <c r="G399" s="344" t="inlineStr">
        <is>
          <t>CEDULAS DE IDENTIDAD</t>
        </is>
      </c>
      <c r="H399" s="341" t="n"/>
      <c r="I399" s="339" t="inlineStr">
        <is>
          <t>H5-P1</t>
        </is>
      </c>
      <c r="J399" s="339" t="n">
        <v>711346</v>
      </c>
      <c r="K399" s="340" t="n"/>
      <c r="L399" s="341" t="n"/>
      <c r="M399" s="339" t="n">
        <v>711368</v>
      </c>
      <c r="N399" s="339" t="n">
        <v>23</v>
      </c>
      <c r="O399" s="340" t="n"/>
      <c r="P399" s="341" t="n"/>
      <c r="Q399" s="339" t="n">
        <v>711346</v>
      </c>
      <c r="R399" s="339" t="n">
        <v>711368</v>
      </c>
      <c r="S399" s="341" t="n"/>
      <c r="T399" s="346" t="n">
        <v>23</v>
      </c>
      <c r="U399" s="341" t="n"/>
      <c r="V399" s="339" t="n"/>
      <c r="W399" s="339" t="n"/>
      <c r="X399" s="339" t="n"/>
      <c r="Y399" s="339" t="n"/>
      <c r="Z399" s="340" t="n"/>
      <c r="AA399" s="340" t="n"/>
      <c r="AB399" s="341" t="n"/>
      <c r="AC399" s="339" t="n"/>
      <c r="AD399" s="339" t="n"/>
      <c r="AE399" s="339" t="n"/>
      <c r="AF399" s="339" t="n">
        <v>23</v>
      </c>
      <c r="AG399" s="340" t="n"/>
      <c r="AH399" s="340" t="n"/>
      <c r="AI399" s="341" t="n"/>
    </row>
    <row r="400" ht="20.1" customHeight="1" s="335">
      <c r="A400" s="358" t="n"/>
      <c r="C400" s="339" t="n">
        <v>2</v>
      </c>
      <c r="D400" s="340" t="n"/>
      <c r="E400" s="341" t="n"/>
      <c r="F400" s="344" t="inlineStr">
        <is>
          <t>ANELY CACERES PECHO</t>
        </is>
      </c>
      <c r="G400" s="344" t="inlineStr">
        <is>
          <t>CEDULAS DE IDENTIDAD</t>
        </is>
      </c>
      <c r="H400" s="341" t="n"/>
      <c r="I400" s="339" t="inlineStr">
        <is>
          <t>H5-P1</t>
        </is>
      </c>
      <c r="J400" s="339" t="n">
        <v>711665</v>
      </c>
      <c r="K400" s="340" t="n"/>
      <c r="L400" s="341" t="n"/>
      <c r="M400" s="339" t="n">
        <v>711705</v>
      </c>
      <c r="N400" s="339" t="n">
        <v>41</v>
      </c>
      <c r="O400" s="340" t="n"/>
      <c r="P400" s="341" t="n"/>
      <c r="Q400" s="339" t="n">
        <v>711665</v>
      </c>
      <c r="R400" s="339" t="n">
        <v>711705</v>
      </c>
      <c r="S400" s="341" t="n"/>
      <c r="T400" s="346" t="n">
        <v>41</v>
      </c>
      <c r="U400" s="341" t="n"/>
      <c r="V400" s="339" t="n"/>
      <c r="W400" s="339" t="n"/>
      <c r="X400" s="339" t="n"/>
      <c r="Y400" s="339" t="n"/>
      <c r="Z400" s="340" t="n"/>
      <c r="AA400" s="340" t="n"/>
      <c r="AB400" s="341" t="n"/>
      <c r="AC400" s="339" t="n"/>
      <c r="AD400" s="339" t="n"/>
      <c r="AE400" s="339" t="n"/>
      <c r="AF400" s="339" t="n">
        <v>41</v>
      </c>
      <c r="AG400" s="340" t="n"/>
      <c r="AH400" s="340" t="n"/>
      <c r="AI400" s="341" t="n"/>
    </row>
    <row r="401" ht="20.1" customHeight="1" s="335">
      <c r="A401" s="358" t="n"/>
      <c r="C401" s="339" t="n">
        <v>2</v>
      </c>
      <c r="D401" s="340" t="n"/>
      <c r="E401" s="341" t="n"/>
      <c r="F401" s="344" t="inlineStr">
        <is>
          <t>ANELY CACERES PECHO</t>
        </is>
      </c>
      <c r="G401" s="344" t="inlineStr">
        <is>
          <t>CEDULAS DE IDENTIDAD</t>
        </is>
      </c>
      <c r="H401" s="341" t="n"/>
      <c r="I401" s="339" t="inlineStr">
        <is>
          <t>H5-P1</t>
        </is>
      </c>
      <c r="J401" s="339" t="n">
        <v>711706</v>
      </c>
      <c r="K401" s="340" t="n"/>
      <c r="L401" s="341" t="n"/>
      <c r="M401" s="339" t="n">
        <v>711712</v>
      </c>
      <c r="N401" s="339" t="n">
        <v>7</v>
      </c>
      <c r="O401" s="340" t="n"/>
      <c r="P401" s="341" t="n"/>
      <c r="Q401" s="339" t="n"/>
      <c r="R401" s="339" t="n"/>
      <c r="S401" s="341" t="n"/>
      <c r="T401" s="346" t="n"/>
      <c r="U401" s="341" t="n"/>
      <c r="V401" s="339" t="n"/>
      <c r="W401" s="339" t="n"/>
      <c r="X401" s="339" t="n"/>
      <c r="Y401" s="339" t="n"/>
      <c r="Z401" s="340" t="n"/>
      <c r="AA401" s="340" t="n"/>
      <c r="AB401" s="341" t="n"/>
      <c r="AC401" s="339" t="n">
        <v>711706</v>
      </c>
      <c r="AD401" s="339" t="n">
        <v>711712</v>
      </c>
      <c r="AE401" s="339" t="n">
        <v>7</v>
      </c>
      <c r="AF401" s="339" t="n">
        <v>7</v>
      </c>
      <c r="AG401" s="340" t="n"/>
      <c r="AH401" s="340" t="n"/>
      <c r="AI401" s="341" t="n"/>
    </row>
    <row r="402" ht="20.1" customHeight="1" s="335">
      <c r="A402" s="358" t="n"/>
      <c r="C402" s="339" t="n">
        <v>2</v>
      </c>
      <c r="D402" s="340" t="n"/>
      <c r="E402" s="341" t="n"/>
      <c r="F402" s="344" t="inlineStr">
        <is>
          <t>ANELY CACERES PECHO</t>
        </is>
      </c>
      <c r="G402" s="344" t="inlineStr">
        <is>
          <t>LAMINAS PLASTICAS TIPO FUNDA -POUCHE</t>
        </is>
      </c>
      <c r="H402" s="341" t="n"/>
      <c r="I402" s="339" t="inlineStr">
        <is>
          <t>08-L3</t>
        </is>
      </c>
      <c r="J402" s="339" t="n">
        <v>2753495</v>
      </c>
      <c r="K402" s="340" t="n"/>
      <c r="L402" s="341" t="n"/>
      <c r="M402" s="339" t="n">
        <v>2753517</v>
      </c>
      <c r="N402" s="339" t="n">
        <v>23</v>
      </c>
      <c r="O402" s="340" t="n"/>
      <c r="P402" s="341" t="n"/>
      <c r="Q402" s="339" t="n">
        <v>2753495</v>
      </c>
      <c r="R402" s="339" t="n">
        <v>2753517</v>
      </c>
      <c r="S402" s="341" t="n"/>
      <c r="T402" s="346" t="n">
        <v>23</v>
      </c>
      <c r="U402" s="341" t="n"/>
      <c r="V402" s="339" t="n"/>
      <c r="W402" s="339" t="n"/>
      <c r="X402" s="339" t="n"/>
      <c r="Y402" s="339" t="n"/>
      <c r="Z402" s="340" t="n"/>
      <c r="AA402" s="340" t="n"/>
      <c r="AB402" s="341" t="n"/>
      <c r="AC402" s="339" t="n"/>
      <c r="AD402" s="339" t="n"/>
      <c r="AE402" s="339" t="n"/>
      <c r="AF402" s="339" t="n">
        <v>23</v>
      </c>
      <c r="AG402" s="340" t="n"/>
      <c r="AH402" s="340" t="n"/>
      <c r="AI402" s="341" t="n"/>
    </row>
    <row r="403" ht="20.1" customHeight="1" s="335">
      <c r="A403" s="358" t="n"/>
      <c r="C403" s="339" t="n">
        <v>2</v>
      </c>
      <c r="D403" s="340" t="n"/>
      <c r="E403" s="341" t="n"/>
      <c r="F403" s="344" t="inlineStr">
        <is>
          <t>ANELY CACERES PECHO</t>
        </is>
      </c>
      <c r="G403" s="344" t="inlineStr">
        <is>
          <t>LAMINAS PLASTICAS TIPO FUNDA -POUCHE</t>
        </is>
      </c>
      <c r="H403" s="341" t="n"/>
      <c r="I403" s="339" t="inlineStr">
        <is>
          <t>08-L3</t>
        </is>
      </c>
      <c r="J403" s="339" t="n">
        <v>2753813</v>
      </c>
      <c r="K403" s="340" t="n"/>
      <c r="L403" s="341" t="n"/>
      <c r="M403" s="339" t="n">
        <v>2753853</v>
      </c>
      <c r="N403" s="339" t="n">
        <v>41</v>
      </c>
      <c r="O403" s="340" t="n"/>
      <c r="P403" s="341" t="n"/>
      <c r="Q403" s="339" t="n">
        <v>2753813</v>
      </c>
      <c r="R403" s="339" t="n">
        <v>2753853</v>
      </c>
      <c r="S403" s="341" t="n"/>
      <c r="T403" s="346" t="n">
        <v>41</v>
      </c>
      <c r="U403" s="341" t="n"/>
      <c r="V403" s="339" t="n"/>
      <c r="W403" s="339" t="n"/>
      <c r="X403" s="339" t="n"/>
      <c r="Y403" s="339" t="n"/>
      <c r="Z403" s="340" t="n"/>
      <c r="AA403" s="340" t="n"/>
      <c r="AB403" s="341" t="n"/>
      <c r="AC403" s="339" t="n"/>
      <c r="AD403" s="339" t="n"/>
      <c r="AE403" s="339" t="n"/>
      <c r="AF403" s="339" t="n">
        <v>41</v>
      </c>
      <c r="AG403" s="340" t="n"/>
      <c r="AH403" s="340" t="n"/>
      <c r="AI403" s="341" t="n"/>
    </row>
    <row r="404" ht="20.1" customHeight="1" s="335">
      <c r="A404" s="358" t="n"/>
      <c r="C404" s="339" t="n">
        <v>2</v>
      </c>
      <c r="D404" s="340" t="n"/>
      <c r="E404" s="341" t="n"/>
      <c r="F404" s="344" t="inlineStr">
        <is>
          <t>ANELY CACERES PECHO</t>
        </is>
      </c>
      <c r="G404" s="344" t="inlineStr">
        <is>
          <t>LAMINAS PLASTICAS TIPO FUNDA -POUCHE</t>
        </is>
      </c>
      <c r="H404" s="341" t="n"/>
      <c r="I404" s="339" t="inlineStr">
        <is>
          <t>08-L3</t>
        </is>
      </c>
      <c r="J404" s="339" t="n">
        <v>2753854</v>
      </c>
      <c r="K404" s="340" t="n"/>
      <c r="L404" s="341" t="n"/>
      <c r="M404" s="339" t="n">
        <v>2753860</v>
      </c>
      <c r="N404" s="339" t="n">
        <v>7</v>
      </c>
      <c r="O404" s="340" t="n"/>
      <c r="P404" s="341" t="n"/>
      <c r="Q404" s="339" t="n"/>
      <c r="R404" s="339" t="n"/>
      <c r="S404" s="341" t="n"/>
      <c r="T404" s="346" t="n"/>
      <c r="U404" s="341" t="n"/>
      <c r="V404" s="339" t="n"/>
      <c r="W404" s="339" t="n"/>
      <c r="X404" s="339" t="n"/>
      <c r="Y404" s="339" t="n"/>
      <c r="Z404" s="340" t="n"/>
      <c r="AA404" s="340" t="n"/>
      <c r="AB404" s="341" t="n"/>
      <c r="AC404" s="339" t="n">
        <v>2753854</v>
      </c>
      <c r="AD404" s="339" t="n">
        <v>2753860</v>
      </c>
      <c r="AE404" s="339" t="n">
        <v>7</v>
      </c>
      <c r="AF404" s="339" t="n">
        <v>7</v>
      </c>
      <c r="AG404" s="340" t="n"/>
      <c r="AH404" s="340" t="n"/>
      <c r="AI404" s="341" t="n"/>
    </row>
    <row r="405" ht="20.1" customHeight="1" s="335">
      <c r="A405" s="358" t="n"/>
      <c r="C405" s="339" t="n"/>
      <c r="D405" s="340" t="n"/>
      <c r="E405" s="341" t="n"/>
      <c r="F405" s="344" t="n"/>
      <c r="G405" s="344" t="n"/>
      <c r="H405" s="341" t="n"/>
      <c r="I405" s="339" t="n"/>
      <c r="J405" s="339" t="n"/>
      <c r="K405" s="340" t="n"/>
      <c r="L405" s="341" t="n"/>
      <c r="M405" s="339" t="n"/>
      <c r="N405" s="339" t="n"/>
      <c r="O405" s="340" t="n"/>
      <c r="P405" s="341" t="n"/>
      <c r="Q405" s="339" t="n"/>
      <c r="R405" s="339" t="n"/>
      <c r="S405" s="341" t="n"/>
      <c r="T405" s="346" t="n"/>
      <c r="U405" s="341" t="n"/>
      <c r="V405" s="339" t="n"/>
      <c r="W405" s="339" t="n"/>
      <c r="X405" s="339" t="n"/>
      <c r="Y405" s="339" t="n"/>
      <c r="Z405" s="340" t="n"/>
      <c r="AA405" s="340" t="n"/>
      <c r="AB405" s="341" t="n"/>
      <c r="AC405" s="339" t="n"/>
      <c r="AD405" s="339" t="n"/>
      <c r="AE405" s="339" t="n"/>
      <c r="AF405" s="345">
        <f>SUM(T399:U404)*17/2</f>
        <v/>
      </c>
      <c r="AG405" s="340" t="n"/>
      <c r="AH405" s="340" t="n"/>
      <c r="AI405" s="341" t="n"/>
    </row>
    <row r="406" ht="20.1" customHeight="1" s="335">
      <c r="A406" s="358" t="n"/>
      <c r="C406" s="339" t="n">
        <v>7</v>
      </c>
      <c r="D406" s="340" t="n"/>
      <c r="E406" s="341" t="n"/>
      <c r="F406" s="344" t="inlineStr">
        <is>
          <t>BOLIVIA MAR PALMERO TILILA</t>
        </is>
      </c>
      <c r="G406" s="344" t="inlineStr">
        <is>
          <t>CEDULAS DE IDENTIDAD</t>
        </is>
      </c>
      <c r="H406" s="341" t="n"/>
      <c r="I406" s="339" t="inlineStr">
        <is>
          <t>H5-P1</t>
        </is>
      </c>
      <c r="J406" s="339" t="n">
        <v>711567</v>
      </c>
      <c r="K406" s="340" t="n"/>
      <c r="L406" s="341" t="n"/>
      <c r="M406" s="339" t="n">
        <v>711584</v>
      </c>
      <c r="N406" s="339" t="n">
        <v>18</v>
      </c>
      <c r="O406" s="340" t="n"/>
      <c r="P406" s="341" t="n"/>
      <c r="Q406" s="339" t="n">
        <v>711567</v>
      </c>
      <c r="R406" s="339" t="n">
        <v>711584</v>
      </c>
      <c r="S406" s="341" t="n"/>
      <c r="T406" s="346" t="n">
        <v>18</v>
      </c>
      <c r="U406" s="341" t="n"/>
      <c r="V406" s="339" t="n"/>
      <c r="W406" s="339" t="n"/>
      <c r="X406" s="339" t="n"/>
      <c r="Y406" s="339" t="n"/>
      <c r="Z406" s="340" t="n"/>
      <c r="AA406" s="340" t="n"/>
      <c r="AB406" s="341" t="n"/>
      <c r="AC406" s="339" t="n"/>
      <c r="AD406" s="339" t="n"/>
      <c r="AE406" s="339" t="n"/>
      <c r="AF406" s="339" t="n">
        <v>18</v>
      </c>
      <c r="AG406" s="340" t="n"/>
      <c r="AH406" s="340" t="n"/>
      <c r="AI406" s="341" t="n"/>
    </row>
    <row r="407" ht="20.1" customHeight="1" s="335">
      <c r="A407" s="358" t="n"/>
      <c r="C407" s="339" t="n">
        <v>7</v>
      </c>
      <c r="D407" s="340" t="n"/>
      <c r="E407" s="341" t="n"/>
      <c r="F407" s="344" t="inlineStr">
        <is>
          <t>BOLIVIA MAR PALMERO TILILA</t>
        </is>
      </c>
      <c r="G407" s="344" t="inlineStr">
        <is>
          <t>CEDULAS DE IDENTIDAD</t>
        </is>
      </c>
      <c r="H407" s="341" t="n"/>
      <c r="I407" s="339" t="inlineStr">
        <is>
          <t>H5-P1</t>
        </is>
      </c>
      <c r="J407" s="339" t="n">
        <v>711821</v>
      </c>
      <c r="K407" s="340" t="n"/>
      <c r="L407" s="341" t="n"/>
      <c r="M407" s="339" t="n">
        <v>711831</v>
      </c>
      <c r="N407" s="339" t="n">
        <v>11</v>
      </c>
      <c r="O407" s="340" t="n"/>
      <c r="P407" s="341" t="n"/>
      <c r="Q407" s="339" t="n">
        <v>711821</v>
      </c>
      <c r="R407" s="339" t="n">
        <v>711831</v>
      </c>
      <c r="S407" s="341" t="n"/>
      <c r="T407" s="346" t="n">
        <v>11</v>
      </c>
      <c r="U407" s="341" t="n"/>
      <c r="V407" s="339" t="n"/>
      <c r="W407" s="339" t="n"/>
      <c r="X407" s="339" t="n"/>
      <c r="Y407" s="339" t="n"/>
      <c r="Z407" s="340" t="n"/>
      <c r="AA407" s="340" t="n"/>
      <c r="AB407" s="341" t="n"/>
      <c r="AC407" s="339" t="n"/>
      <c r="AD407" s="339" t="n"/>
      <c r="AE407" s="339" t="n"/>
      <c r="AF407" s="339" t="n">
        <v>11</v>
      </c>
      <c r="AG407" s="340" t="n"/>
      <c r="AH407" s="340" t="n"/>
      <c r="AI407" s="341" t="n"/>
    </row>
    <row r="408" ht="20.1" customHeight="1" s="335">
      <c r="A408" s="358" t="n"/>
      <c r="C408" s="339" t="n">
        <v>7</v>
      </c>
      <c r="D408" s="340" t="n"/>
      <c r="E408" s="341" t="n"/>
      <c r="F408" s="344" t="inlineStr">
        <is>
          <t>BOLIVIA MAR PALMERO TILILA</t>
        </is>
      </c>
      <c r="G408" s="344" t="inlineStr">
        <is>
          <t>CEDULAS DE IDENTIDAD</t>
        </is>
      </c>
      <c r="H408" s="341" t="n"/>
      <c r="I408" s="339" t="inlineStr">
        <is>
          <t>H5-P1</t>
        </is>
      </c>
      <c r="J408" s="339" t="n">
        <v>711832</v>
      </c>
      <c r="K408" s="340" t="n"/>
      <c r="L408" s="341" t="n"/>
      <c r="M408" s="339" t="n">
        <v>711880</v>
      </c>
      <c r="N408" s="339" t="n">
        <v>49</v>
      </c>
      <c r="O408" s="340" t="n"/>
      <c r="P408" s="341" t="n"/>
      <c r="Q408" s="339" t="n"/>
      <c r="R408" s="339" t="n"/>
      <c r="S408" s="341" t="n"/>
      <c r="T408" s="346" t="n"/>
      <c r="U408" s="341" t="n"/>
      <c r="V408" s="339" t="n"/>
      <c r="W408" s="339" t="n"/>
      <c r="X408" s="339" t="n"/>
      <c r="Y408" s="339" t="n"/>
      <c r="Z408" s="340" t="n"/>
      <c r="AA408" s="340" t="n"/>
      <c r="AB408" s="341" t="n"/>
      <c r="AC408" s="339" t="n">
        <v>711832</v>
      </c>
      <c r="AD408" s="339" t="n">
        <v>711880</v>
      </c>
      <c r="AE408" s="339" t="n">
        <v>49</v>
      </c>
      <c r="AF408" s="339" t="n">
        <v>49</v>
      </c>
      <c r="AG408" s="340" t="n"/>
      <c r="AH408" s="340" t="n"/>
      <c r="AI408" s="341" t="n"/>
    </row>
    <row r="409" ht="20.1" customHeight="1" s="335">
      <c r="A409" s="358" t="n"/>
      <c r="C409" s="339" t="n">
        <v>7</v>
      </c>
      <c r="D409" s="340" t="n"/>
      <c r="E409" s="341" t="n"/>
      <c r="F409" s="344" t="inlineStr">
        <is>
          <t>BOLIVIA MAR PALMERO TILILA</t>
        </is>
      </c>
      <c r="G409" s="344" t="inlineStr">
        <is>
          <t>LAMINAS PLASTICAS TIPO FUNDA -POUCHE</t>
        </is>
      </c>
      <c r="H409" s="341" t="n"/>
      <c r="I409" s="339" t="inlineStr">
        <is>
          <t>08-L3</t>
        </is>
      </c>
      <c r="J409" s="339" t="n">
        <v>2753715</v>
      </c>
      <c r="K409" s="340" t="n"/>
      <c r="L409" s="341" t="n"/>
      <c r="M409" s="339" t="n">
        <v>2753733</v>
      </c>
      <c r="N409" s="339" t="n">
        <v>19</v>
      </c>
      <c r="O409" s="340" t="n"/>
      <c r="P409" s="341" t="n"/>
      <c r="Q409" s="339" t="n">
        <v>2753715</v>
      </c>
      <c r="R409" s="339" t="n">
        <v>2753733</v>
      </c>
      <c r="S409" s="341" t="n"/>
      <c r="T409" s="346" t="n">
        <v>19</v>
      </c>
      <c r="U409" s="341" t="n"/>
      <c r="V409" s="339" t="n"/>
      <c r="W409" s="339" t="n"/>
      <c r="X409" s="339" t="n"/>
      <c r="Y409" s="339" t="n"/>
      <c r="Z409" s="340" t="n"/>
      <c r="AA409" s="340" t="n"/>
      <c r="AB409" s="341" t="n"/>
      <c r="AC409" s="339" t="n"/>
      <c r="AD409" s="339" t="n"/>
      <c r="AE409" s="339" t="n"/>
      <c r="AF409" s="339" t="n">
        <v>19</v>
      </c>
      <c r="AG409" s="340" t="n"/>
      <c r="AH409" s="340" t="n"/>
      <c r="AI409" s="341" t="n"/>
    </row>
    <row r="410" ht="20.1" customHeight="1" s="335">
      <c r="A410" s="358" t="n"/>
      <c r="C410" s="339" t="n">
        <v>7</v>
      </c>
      <c r="D410" s="340" t="n"/>
      <c r="E410" s="341" t="n"/>
      <c r="F410" s="344" t="inlineStr">
        <is>
          <t>BOLIVIA MAR PALMERO TILILA</t>
        </is>
      </c>
      <c r="G410" s="344" t="inlineStr">
        <is>
          <t>LAMINAS PLASTICAS TIPO FUNDA -POUCHE</t>
        </is>
      </c>
      <c r="H410" s="341" t="n"/>
      <c r="I410" s="339" t="inlineStr">
        <is>
          <t>08-L3</t>
        </is>
      </c>
      <c r="J410" s="339" t="n">
        <v>2753969</v>
      </c>
      <c r="K410" s="340" t="n"/>
      <c r="L410" s="341" t="n"/>
      <c r="M410" s="339" t="n">
        <v>2753978</v>
      </c>
      <c r="N410" s="339" t="n">
        <v>10</v>
      </c>
      <c r="O410" s="340" t="n"/>
      <c r="P410" s="341" t="n"/>
      <c r="Q410" s="339" t="n">
        <v>2753969</v>
      </c>
      <c r="R410" s="339" t="n">
        <v>2753978</v>
      </c>
      <c r="S410" s="341" t="n"/>
      <c r="T410" s="346" t="n">
        <v>10</v>
      </c>
      <c r="U410" s="341" t="n"/>
      <c r="V410" s="339" t="n"/>
      <c r="W410" s="339" t="n"/>
      <c r="X410" s="339" t="n"/>
      <c r="Y410" s="339" t="n"/>
      <c r="Z410" s="340" t="n"/>
      <c r="AA410" s="340" t="n"/>
      <c r="AB410" s="341" t="n"/>
      <c r="AC410" s="339" t="n"/>
      <c r="AD410" s="339" t="n"/>
      <c r="AE410" s="339" t="n"/>
      <c r="AF410" s="339" t="n">
        <v>10</v>
      </c>
      <c r="AG410" s="340" t="n"/>
      <c r="AH410" s="340" t="n"/>
      <c r="AI410" s="341" t="n"/>
    </row>
    <row r="411" ht="20.1" customHeight="1" s="335">
      <c r="A411" s="358" t="n"/>
      <c r="C411" s="339" t="n">
        <v>7</v>
      </c>
      <c r="D411" s="340" t="n"/>
      <c r="E411" s="341" t="n"/>
      <c r="F411" s="344" t="inlineStr">
        <is>
          <t>BOLIVIA MAR PALMERO TILILA</t>
        </is>
      </c>
      <c r="G411" s="344" t="inlineStr">
        <is>
          <t>LAMINAS PLASTICAS TIPO FUNDA -POUCHE</t>
        </is>
      </c>
      <c r="H411" s="341" t="n"/>
      <c r="I411" s="339" t="inlineStr">
        <is>
          <t>08-L3</t>
        </is>
      </c>
      <c r="J411" s="339" t="n">
        <v>2753979</v>
      </c>
      <c r="K411" s="340" t="n"/>
      <c r="L411" s="341" t="n"/>
      <c r="M411" s="339" t="n">
        <v>2754027</v>
      </c>
      <c r="N411" s="339" t="n">
        <v>49</v>
      </c>
      <c r="O411" s="340" t="n"/>
      <c r="P411" s="341" t="n"/>
      <c r="Q411" s="339" t="n"/>
      <c r="R411" s="339" t="n"/>
      <c r="S411" s="341" t="n"/>
      <c r="T411" s="346" t="n"/>
      <c r="U411" s="341" t="n"/>
      <c r="V411" s="339" t="n"/>
      <c r="W411" s="339" t="n"/>
      <c r="X411" s="339" t="n"/>
      <c r="Y411" s="339" t="n"/>
      <c r="Z411" s="340" t="n"/>
      <c r="AA411" s="340" t="n"/>
      <c r="AB411" s="341" t="n"/>
      <c r="AC411" s="339" t="n">
        <v>2753979</v>
      </c>
      <c r="AD411" s="339" t="n">
        <v>2754027</v>
      </c>
      <c r="AE411" s="339" t="n">
        <v>49</v>
      </c>
      <c r="AF411" s="339" t="n">
        <v>49</v>
      </c>
      <c r="AG411" s="340" t="n"/>
      <c r="AH411" s="340" t="n"/>
      <c r="AI411" s="341" t="n"/>
    </row>
    <row r="412" ht="20.1" customHeight="1" s="335">
      <c r="A412" s="358" t="n"/>
      <c r="C412" s="339" t="n"/>
      <c r="D412" s="340" t="n"/>
      <c r="E412" s="341" t="n"/>
      <c r="F412" s="344" t="n"/>
      <c r="G412" s="344" t="n"/>
      <c r="H412" s="341" t="n"/>
      <c r="I412" s="339" t="n"/>
      <c r="J412" s="339" t="n"/>
      <c r="K412" s="340" t="n"/>
      <c r="L412" s="341" t="n"/>
      <c r="M412" s="339" t="n"/>
      <c r="N412" s="339" t="n"/>
      <c r="O412" s="340" t="n"/>
      <c r="P412" s="341" t="n"/>
      <c r="Q412" s="339" t="n"/>
      <c r="R412" s="339" t="n"/>
      <c r="S412" s="341" t="n"/>
      <c r="T412" s="346" t="n"/>
      <c r="U412" s="341" t="n"/>
      <c r="V412" s="339" t="n"/>
      <c r="W412" s="339" t="n"/>
      <c r="X412" s="339" t="n"/>
      <c r="Y412" s="339" t="n"/>
      <c r="Z412" s="340" t="n"/>
      <c r="AA412" s="340" t="n"/>
      <c r="AB412" s="341" t="n"/>
      <c r="AC412" s="339" t="n"/>
      <c r="AD412" s="339" t="n"/>
      <c r="AE412" s="339" t="n"/>
      <c r="AF412" s="345">
        <f>SUM(T406:U411)*17/2</f>
        <v/>
      </c>
      <c r="AG412" s="340" t="n"/>
      <c r="AH412" s="340" t="n"/>
      <c r="AI412" s="341" t="n"/>
    </row>
    <row r="413" ht="20.1" customHeight="1" s="335">
      <c r="A413" s="358" t="n"/>
      <c r="C413" s="339" t="n">
        <v>6</v>
      </c>
      <c r="D413" s="340" t="n"/>
      <c r="E413" s="341" t="n"/>
      <c r="F413" s="344" t="inlineStr">
        <is>
          <t>DIEGO ARMANDO YUCRA SILVESTRE</t>
        </is>
      </c>
      <c r="G413" s="344" t="inlineStr">
        <is>
          <t>CEDULAS DE IDENTIDAD</t>
        </is>
      </c>
      <c r="H413" s="341" t="n"/>
      <c r="I413" s="339" t="inlineStr">
        <is>
          <t>H5-P1</t>
        </is>
      </c>
      <c r="J413" s="339" t="n">
        <v>711517</v>
      </c>
      <c r="K413" s="340" t="n"/>
      <c r="L413" s="341" t="n"/>
      <c r="M413" s="339" t="n">
        <v>711518</v>
      </c>
      <c r="N413" s="339" t="n">
        <v>2</v>
      </c>
      <c r="O413" s="340" t="n"/>
      <c r="P413" s="341" t="n"/>
      <c r="Q413" s="339" t="n">
        <v>711517</v>
      </c>
      <c r="R413" s="339" t="n">
        <v>711518</v>
      </c>
      <c r="S413" s="341" t="n"/>
      <c r="T413" s="346" t="n">
        <v>2</v>
      </c>
      <c r="U413" s="341" t="n"/>
      <c r="V413" s="339" t="n"/>
      <c r="W413" s="339" t="n"/>
      <c r="X413" s="339" t="n"/>
      <c r="Y413" s="339" t="n"/>
      <c r="Z413" s="340" t="n"/>
      <c r="AA413" s="340" t="n"/>
      <c r="AB413" s="341" t="n"/>
      <c r="AC413" s="339" t="n"/>
      <c r="AD413" s="339" t="n"/>
      <c r="AE413" s="339" t="n"/>
      <c r="AF413" s="339" t="n">
        <v>2</v>
      </c>
      <c r="AG413" s="340" t="n"/>
      <c r="AH413" s="340" t="n"/>
      <c r="AI413" s="341" t="n"/>
    </row>
    <row r="414" ht="20.1" customHeight="1" s="335">
      <c r="A414" s="358" t="n"/>
      <c r="C414" s="339" t="n">
        <v>6</v>
      </c>
      <c r="D414" s="340" t="n"/>
      <c r="E414" s="341" t="n"/>
      <c r="F414" s="344" t="inlineStr">
        <is>
          <t>DIEGO ARMANDO YUCRA SILVESTRE</t>
        </is>
      </c>
      <c r="G414" s="344" t="inlineStr">
        <is>
          <t>CEDULAS DE IDENTIDAD</t>
        </is>
      </c>
      <c r="H414" s="341" t="n"/>
      <c r="I414" s="339" t="inlineStr">
        <is>
          <t>H5-P1</t>
        </is>
      </c>
      <c r="J414" s="339" t="n">
        <v>711519</v>
      </c>
      <c r="K414" s="340" t="n"/>
      <c r="L414" s="341" t="n"/>
      <c r="M414" s="339" t="n">
        <v>711524</v>
      </c>
      <c r="N414" s="339" t="n">
        <v>6</v>
      </c>
      <c r="O414" s="340" t="n"/>
      <c r="P414" s="341" t="n"/>
      <c r="Q414" s="339" t="n"/>
      <c r="R414" s="339" t="n"/>
      <c r="S414" s="341" t="n"/>
      <c r="T414" s="346" t="n"/>
      <c r="U414" s="341" t="n"/>
      <c r="V414" s="339" t="n"/>
      <c r="W414" s="339" t="n"/>
      <c r="X414" s="339" t="n"/>
      <c r="Y414" s="339" t="n"/>
      <c r="Z414" s="340" t="n"/>
      <c r="AA414" s="340" t="n"/>
      <c r="AB414" s="341" t="n"/>
      <c r="AC414" s="339" t="n">
        <v>711519</v>
      </c>
      <c r="AD414" s="339" t="n">
        <v>711524</v>
      </c>
      <c r="AE414" s="339" t="n">
        <v>6</v>
      </c>
      <c r="AF414" s="339" t="n">
        <v>6</v>
      </c>
      <c r="AG414" s="340" t="n"/>
      <c r="AH414" s="340" t="n"/>
      <c r="AI414" s="341" t="n"/>
    </row>
    <row r="415" ht="20.1" customHeight="1" s="335">
      <c r="A415" s="358" t="n"/>
      <c r="C415" s="339" t="n">
        <v>6</v>
      </c>
      <c r="D415" s="340" t="n"/>
      <c r="E415" s="341" t="n"/>
      <c r="F415" s="344" t="inlineStr">
        <is>
          <t>DIEGO ARMANDO YUCRA SILVESTRE</t>
        </is>
      </c>
      <c r="G415" s="344" t="inlineStr">
        <is>
          <t>CEDULAS DE IDENTIDAD</t>
        </is>
      </c>
      <c r="H415" s="341" t="n"/>
      <c r="I415" s="339" t="inlineStr">
        <is>
          <t>H5-P1</t>
        </is>
      </c>
      <c r="J415" s="339" t="n">
        <v>711625</v>
      </c>
      <c r="K415" s="340" t="n"/>
      <c r="L415" s="341" t="n"/>
      <c r="M415" s="339" t="n">
        <v>711664</v>
      </c>
      <c r="N415" s="339" t="n">
        <v>40</v>
      </c>
      <c r="O415" s="340" t="n"/>
      <c r="P415" s="341" t="n"/>
      <c r="Q415" s="339" t="n"/>
      <c r="R415" s="339" t="n"/>
      <c r="S415" s="341" t="n"/>
      <c r="T415" s="346" t="n"/>
      <c r="U415" s="341" t="n"/>
      <c r="V415" s="339" t="n"/>
      <c r="W415" s="339" t="n"/>
      <c r="X415" s="339" t="n"/>
      <c r="Y415" s="339" t="n"/>
      <c r="Z415" s="340" t="n"/>
      <c r="AA415" s="340" t="n"/>
      <c r="AB415" s="341" t="n"/>
      <c r="AC415" s="339" t="n">
        <v>711625</v>
      </c>
      <c r="AD415" s="339" t="n">
        <v>711664</v>
      </c>
      <c r="AE415" s="339" t="n">
        <v>40</v>
      </c>
      <c r="AF415" s="339" t="n">
        <v>40</v>
      </c>
      <c r="AG415" s="340" t="n"/>
      <c r="AH415" s="340" t="n"/>
      <c r="AI415" s="341" t="n"/>
    </row>
    <row r="416" ht="20.1" customHeight="1" s="335">
      <c r="A416" s="358" t="n"/>
      <c r="C416" s="339" t="n">
        <v>6</v>
      </c>
      <c r="D416" s="340" t="n"/>
      <c r="E416" s="341" t="n"/>
      <c r="F416" s="344" t="inlineStr">
        <is>
          <t>DIEGO ARMANDO YUCRA SILVESTRE</t>
        </is>
      </c>
      <c r="G416" s="344" t="inlineStr">
        <is>
          <t>CEDULAS DE IDENTIDAD</t>
        </is>
      </c>
      <c r="H416" s="341" t="n"/>
      <c r="I416" s="339" t="inlineStr">
        <is>
          <t>H5-P1</t>
        </is>
      </c>
      <c r="J416" s="339" t="n">
        <v>711801</v>
      </c>
      <c r="K416" s="340" t="n"/>
      <c r="L416" s="341" t="n"/>
      <c r="M416" s="339" t="n">
        <v>711820</v>
      </c>
      <c r="N416" s="339" t="n">
        <v>20</v>
      </c>
      <c r="O416" s="340" t="n"/>
      <c r="P416" s="341" t="n"/>
      <c r="Q416" s="339" t="n"/>
      <c r="R416" s="339" t="n"/>
      <c r="S416" s="341" t="n"/>
      <c r="T416" s="346" t="n"/>
      <c r="U416" s="341" t="n"/>
      <c r="V416" s="339" t="n"/>
      <c r="W416" s="339" t="n"/>
      <c r="X416" s="339" t="n"/>
      <c r="Y416" s="339" t="n"/>
      <c r="Z416" s="340" t="n"/>
      <c r="AA416" s="340" t="n"/>
      <c r="AB416" s="341" t="n"/>
      <c r="AC416" s="339" t="n">
        <v>711801</v>
      </c>
      <c r="AD416" s="339" t="n">
        <v>711820</v>
      </c>
      <c r="AE416" s="339" t="n">
        <v>20</v>
      </c>
      <c r="AF416" s="339" t="n">
        <v>20</v>
      </c>
      <c r="AG416" s="340" t="n"/>
      <c r="AH416" s="340" t="n"/>
      <c r="AI416" s="341" t="n"/>
    </row>
    <row r="417" ht="20.1" customHeight="1" s="335">
      <c r="A417" s="358" t="n"/>
      <c r="C417" s="339" t="n">
        <v>6</v>
      </c>
      <c r="D417" s="340" t="n"/>
      <c r="E417" s="341" t="n"/>
      <c r="F417" s="344" t="inlineStr">
        <is>
          <t>DIEGO ARMANDO YUCRA SILVESTRE</t>
        </is>
      </c>
      <c r="G417" s="344" t="inlineStr">
        <is>
          <t>LAMINAS PLASTICAS TIPO FUNDA -POUCHE</t>
        </is>
      </c>
      <c r="H417" s="341" t="n"/>
      <c r="I417" s="339" t="inlineStr">
        <is>
          <t>08-L3</t>
        </is>
      </c>
      <c r="J417" s="339" t="n">
        <v>2753666</v>
      </c>
      <c r="K417" s="340" t="n"/>
      <c r="L417" s="341" t="n"/>
      <c r="M417" s="339" t="n">
        <v>2753667</v>
      </c>
      <c r="N417" s="339" t="n">
        <v>2</v>
      </c>
      <c r="O417" s="340" t="n"/>
      <c r="P417" s="341" t="n"/>
      <c r="Q417" s="339" t="n">
        <v>2753666</v>
      </c>
      <c r="R417" s="339" t="n">
        <v>2753667</v>
      </c>
      <c r="S417" s="341" t="n"/>
      <c r="T417" s="346" t="n">
        <v>2</v>
      </c>
      <c r="U417" s="341" t="n"/>
      <c r="V417" s="339" t="n"/>
      <c r="W417" s="339" t="n"/>
      <c r="X417" s="339" t="n"/>
      <c r="Y417" s="339" t="n"/>
      <c r="Z417" s="340" t="n"/>
      <c r="AA417" s="340" t="n"/>
      <c r="AB417" s="341" t="n"/>
      <c r="AC417" s="339" t="n"/>
      <c r="AD417" s="339" t="n"/>
      <c r="AE417" s="339" t="n"/>
      <c r="AF417" s="339" t="n">
        <v>2</v>
      </c>
      <c r="AG417" s="340" t="n"/>
      <c r="AH417" s="340" t="n"/>
      <c r="AI417" s="341" t="n"/>
    </row>
    <row r="418" ht="20.1" customHeight="1" s="335">
      <c r="A418" s="358" t="n"/>
      <c r="C418" s="339" t="n">
        <v>6</v>
      </c>
      <c r="D418" s="340" t="n"/>
      <c r="E418" s="341" t="n"/>
      <c r="F418" s="344" t="inlineStr">
        <is>
          <t>DIEGO ARMANDO YUCRA SILVESTRE</t>
        </is>
      </c>
      <c r="G418" s="344" t="inlineStr">
        <is>
          <t>LAMINAS PLASTICAS TIPO FUNDA -POUCHE</t>
        </is>
      </c>
      <c r="H418" s="341" t="n"/>
      <c r="I418" s="339" t="inlineStr">
        <is>
          <t>08-L3</t>
        </is>
      </c>
      <c r="J418" s="339" t="n">
        <v>2753668</v>
      </c>
      <c r="K418" s="340" t="n"/>
      <c r="L418" s="341" t="n"/>
      <c r="M418" s="339" t="n">
        <v>2753673</v>
      </c>
      <c r="N418" s="339" t="n">
        <v>6</v>
      </c>
      <c r="O418" s="340" t="n"/>
      <c r="P418" s="341" t="n"/>
      <c r="Q418" s="339" t="n"/>
      <c r="R418" s="339" t="n"/>
      <c r="S418" s="341" t="n"/>
      <c r="T418" s="346" t="n"/>
      <c r="U418" s="341" t="n"/>
      <c r="V418" s="339" t="n"/>
      <c r="W418" s="339" t="n"/>
      <c r="X418" s="339" t="n"/>
      <c r="Y418" s="339" t="n"/>
      <c r="Z418" s="340" t="n"/>
      <c r="AA418" s="340" t="n"/>
      <c r="AB418" s="341" t="n"/>
      <c r="AC418" s="339" t="n">
        <v>2753668</v>
      </c>
      <c r="AD418" s="339" t="n">
        <v>2753673</v>
      </c>
      <c r="AE418" s="339" t="n">
        <v>6</v>
      </c>
      <c r="AF418" s="339" t="n">
        <v>6</v>
      </c>
      <c r="AG418" s="340" t="n"/>
      <c r="AH418" s="340" t="n"/>
      <c r="AI418" s="341" t="n"/>
    </row>
    <row r="419" ht="20.1" customHeight="1" s="335">
      <c r="A419" s="358" t="n"/>
      <c r="C419" s="339" t="n">
        <v>6</v>
      </c>
      <c r="D419" s="340" t="n"/>
      <c r="E419" s="341" t="n"/>
      <c r="F419" s="344" t="inlineStr">
        <is>
          <t>DIEGO ARMANDO YUCRA SILVESTRE</t>
        </is>
      </c>
      <c r="G419" s="344" t="inlineStr">
        <is>
          <t>LAMINAS PLASTICAS TIPO FUNDA -POUCHE</t>
        </is>
      </c>
      <c r="H419" s="341" t="n"/>
      <c r="I419" s="339" t="inlineStr">
        <is>
          <t>08-L3</t>
        </is>
      </c>
      <c r="J419" s="339" t="n">
        <v>2753773</v>
      </c>
      <c r="K419" s="340" t="n"/>
      <c r="L419" s="341" t="n"/>
      <c r="M419" s="339" t="n">
        <v>2753812</v>
      </c>
      <c r="N419" s="339" t="n">
        <v>40</v>
      </c>
      <c r="O419" s="340" t="n"/>
      <c r="P419" s="341" t="n"/>
      <c r="Q419" s="339" t="n"/>
      <c r="R419" s="339" t="n"/>
      <c r="S419" s="341" t="n"/>
      <c r="T419" s="346" t="n"/>
      <c r="U419" s="341" t="n"/>
      <c r="V419" s="339" t="n"/>
      <c r="W419" s="339" t="n"/>
      <c r="X419" s="339" t="n"/>
      <c r="Y419" s="339" t="n"/>
      <c r="Z419" s="340" t="n"/>
      <c r="AA419" s="340" t="n"/>
      <c r="AB419" s="341" t="n"/>
      <c r="AC419" s="339" t="n">
        <v>2753773</v>
      </c>
      <c r="AD419" s="339" t="n">
        <v>2753812</v>
      </c>
      <c r="AE419" s="339" t="n">
        <v>40</v>
      </c>
      <c r="AF419" s="339" t="n">
        <v>40</v>
      </c>
      <c r="AG419" s="340" t="n"/>
      <c r="AH419" s="340" t="n"/>
      <c r="AI419" s="341" t="n"/>
    </row>
    <row r="420" ht="20.1" customHeight="1" s="335">
      <c r="A420" s="358" t="n"/>
      <c r="C420" s="339" t="n">
        <v>6</v>
      </c>
      <c r="D420" s="340" t="n"/>
      <c r="E420" s="341" t="n"/>
      <c r="F420" s="344" t="inlineStr">
        <is>
          <t>DIEGO ARMANDO YUCRA SILVESTRE</t>
        </is>
      </c>
      <c r="G420" s="344" t="inlineStr">
        <is>
          <t>LAMINAS PLASTICAS TIPO FUNDA -POUCHE</t>
        </is>
      </c>
      <c r="H420" s="341" t="n"/>
      <c r="I420" s="339" t="inlineStr">
        <is>
          <t>08-L3</t>
        </is>
      </c>
      <c r="J420" s="339" t="n">
        <v>2753949</v>
      </c>
      <c r="K420" s="340" t="n"/>
      <c r="L420" s="341" t="n"/>
      <c r="M420" s="339" t="n">
        <v>2753968</v>
      </c>
      <c r="N420" s="339" t="n">
        <v>20</v>
      </c>
      <c r="O420" s="340" t="n"/>
      <c r="P420" s="341" t="n"/>
      <c r="Q420" s="339" t="n"/>
      <c r="R420" s="339" t="n"/>
      <c r="S420" s="341" t="n"/>
      <c r="T420" s="346" t="n"/>
      <c r="U420" s="341" t="n"/>
      <c r="V420" s="339" t="n"/>
      <c r="W420" s="339" t="n"/>
      <c r="X420" s="339" t="n"/>
      <c r="Y420" s="339" t="n"/>
      <c r="Z420" s="340" t="n"/>
      <c r="AA420" s="340" t="n"/>
      <c r="AB420" s="341" t="n"/>
      <c r="AC420" s="339" t="n">
        <v>2753949</v>
      </c>
      <c r="AD420" s="339" t="n">
        <v>2753968</v>
      </c>
      <c r="AE420" s="339" t="n">
        <v>20</v>
      </c>
      <c r="AF420" s="339" t="n">
        <v>20</v>
      </c>
      <c r="AG420" s="340" t="n"/>
      <c r="AH420" s="340" t="n"/>
      <c r="AI420" s="341" t="n"/>
    </row>
    <row r="421" ht="20.1" customHeight="1" s="335">
      <c r="A421" s="358" t="n"/>
      <c r="C421" s="339" t="n"/>
      <c r="D421" s="340" t="n"/>
      <c r="E421" s="341" t="n"/>
      <c r="F421" s="344" t="n"/>
      <c r="G421" s="344" t="n"/>
      <c r="H421" s="341" t="n"/>
      <c r="I421" s="339" t="n"/>
      <c r="J421" s="339" t="n"/>
      <c r="K421" s="340" t="n"/>
      <c r="L421" s="341" t="n"/>
      <c r="M421" s="339" t="n"/>
      <c r="N421" s="339" t="n"/>
      <c r="O421" s="340" t="n"/>
      <c r="P421" s="341" t="n"/>
      <c r="Q421" s="339" t="n"/>
      <c r="R421" s="339" t="n"/>
      <c r="S421" s="341" t="n"/>
      <c r="T421" s="346" t="n"/>
      <c r="U421" s="341" t="n"/>
      <c r="V421" s="339" t="n"/>
      <c r="W421" s="339" t="n"/>
      <c r="X421" s="339" t="n"/>
      <c r="Y421" s="339" t="n"/>
      <c r="Z421" s="340" t="n"/>
      <c r="AA421" s="340" t="n"/>
      <c r="AB421" s="341" t="n"/>
      <c r="AC421" s="339" t="n"/>
      <c r="AD421" s="339" t="n"/>
      <c r="AE421" s="339" t="n"/>
      <c r="AF421" s="345">
        <f>SUM(T413:U420)*17/2</f>
        <v/>
      </c>
      <c r="AG421" s="340" t="n"/>
      <c r="AH421" s="340" t="n"/>
      <c r="AI421" s="341" t="n"/>
    </row>
    <row r="422" ht="20.1" customHeight="1" s="335">
      <c r="A422" s="358" t="n"/>
      <c r="C422" s="339" t="n">
        <v>3</v>
      </c>
      <c r="D422" s="340" t="n"/>
      <c r="E422" s="341" t="n"/>
      <c r="F422" s="344" t="inlineStr">
        <is>
          <t>IVAR LIMBERT FLORES AYAVIRI</t>
        </is>
      </c>
      <c r="G422" s="344" t="inlineStr">
        <is>
          <t>CEDULAS DE IDENTIDAD</t>
        </is>
      </c>
      <c r="H422" s="341" t="n"/>
      <c r="I422" s="339" t="inlineStr">
        <is>
          <t>H5-P1</t>
        </is>
      </c>
      <c r="J422" s="339" t="n">
        <v>711160</v>
      </c>
      <c r="K422" s="340" t="n"/>
      <c r="L422" s="341" t="n"/>
      <c r="M422" s="339" t="n">
        <v>711184</v>
      </c>
      <c r="N422" s="339" t="n">
        <v>25</v>
      </c>
      <c r="O422" s="340" t="n"/>
      <c r="P422" s="341" t="n"/>
      <c r="Q422" s="339" t="n">
        <v>711160</v>
      </c>
      <c r="R422" s="339" t="n">
        <v>711184</v>
      </c>
      <c r="S422" s="341" t="n"/>
      <c r="T422" s="346" t="n">
        <v>25</v>
      </c>
      <c r="U422" s="341" t="n"/>
      <c r="V422" s="339" t="n"/>
      <c r="W422" s="339" t="n"/>
      <c r="X422" s="339" t="n"/>
      <c r="Y422" s="339" t="n"/>
      <c r="Z422" s="340" t="n"/>
      <c r="AA422" s="340" t="n"/>
      <c r="AB422" s="341" t="n"/>
      <c r="AC422" s="339" t="n"/>
      <c r="AD422" s="339" t="n"/>
      <c r="AE422" s="339" t="n"/>
      <c r="AF422" s="339" t="n">
        <v>25</v>
      </c>
      <c r="AG422" s="340" t="n"/>
      <c r="AH422" s="340" t="n"/>
      <c r="AI422" s="341" t="n"/>
    </row>
    <row r="423" ht="20.1" customHeight="1" s="335">
      <c r="A423" s="358" t="n"/>
      <c r="C423" s="339" t="n">
        <v>3</v>
      </c>
      <c r="D423" s="340" t="n"/>
      <c r="E423" s="341" t="n"/>
      <c r="F423" s="344" t="inlineStr">
        <is>
          <t>IVAR LIMBERT FLORES AYAVIRI</t>
        </is>
      </c>
      <c r="G423" s="344" t="inlineStr">
        <is>
          <t>CEDULAS DE IDENTIDAD</t>
        </is>
      </c>
      <c r="H423" s="341" t="n"/>
      <c r="I423" s="339" t="inlineStr">
        <is>
          <t>H5-P1</t>
        </is>
      </c>
      <c r="J423" s="339" t="n">
        <v>711881</v>
      </c>
      <c r="K423" s="340" t="n"/>
      <c r="L423" s="341" t="n"/>
      <c r="M423" s="339" t="n">
        <v>711899</v>
      </c>
      <c r="N423" s="339" t="n">
        <v>19</v>
      </c>
      <c r="O423" s="340" t="n"/>
      <c r="P423" s="341" t="n"/>
      <c r="Q423" s="339" t="n">
        <v>711881</v>
      </c>
      <c r="R423" s="339" t="n">
        <v>711899</v>
      </c>
      <c r="S423" s="341" t="n"/>
      <c r="T423" s="346" t="n">
        <v>19</v>
      </c>
      <c r="U423" s="341" t="n"/>
      <c r="V423" s="339" t="n"/>
      <c r="W423" s="339" t="n"/>
      <c r="X423" s="339" t="n"/>
      <c r="Y423" s="339" t="n"/>
      <c r="Z423" s="340" t="n"/>
      <c r="AA423" s="340" t="n"/>
      <c r="AB423" s="341" t="n"/>
      <c r="AC423" s="339" t="n"/>
      <c r="AD423" s="339" t="n"/>
      <c r="AE423" s="339" t="n"/>
      <c r="AF423" s="339" t="n">
        <v>19</v>
      </c>
      <c r="AG423" s="340" t="n"/>
      <c r="AH423" s="340" t="n"/>
      <c r="AI423" s="341" t="n"/>
    </row>
    <row r="424" ht="20.1" customHeight="1" s="335">
      <c r="A424" s="358" t="n"/>
      <c r="C424" s="339" t="n">
        <v>3</v>
      </c>
      <c r="D424" s="340" t="n"/>
      <c r="E424" s="341" t="n"/>
      <c r="F424" s="344" t="inlineStr">
        <is>
          <t>IVAR LIMBERT FLORES AYAVIRI</t>
        </is>
      </c>
      <c r="G424" s="344" t="inlineStr">
        <is>
          <t>CEDULAS DE IDENTIDAD</t>
        </is>
      </c>
      <c r="H424" s="341" t="n"/>
      <c r="I424" s="339" t="inlineStr">
        <is>
          <t>H5-P1</t>
        </is>
      </c>
      <c r="J424" s="339" t="n">
        <v>711900</v>
      </c>
      <c r="K424" s="340" t="n"/>
      <c r="L424" s="341" t="n"/>
      <c r="M424" s="339" t="n">
        <v>711920</v>
      </c>
      <c r="N424" s="339" t="n">
        <v>21</v>
      </c>
      <c r="O424" s="340" t="n"/>
      <c r="P424" s="341" t="n"/>
      <c r="Q424" s="339" t="n"/>
      <c r="R424" s="339" t="n"/>
      <c r="S424" s="341" t="n"/>
      <c r="T424" s="346" t="n"/>
      <c r="U424" s="341" t="n"/>
      <c r="V424" s="339" t="n"/>
      <c r="W424" s="339" t="n"/>
      <c r="X424" s="339" t="n"/>
      <c r="Y424" s="339" t="n"/>
      <c r="Z424" s="340" t="n"/>
      <c r="AA424" s="340" t="n"/>
      <c r="AB424" s="341" t="n"/>
      <c r="AC424" s="339" t="n">
        <v>711900</v>
      </c>
      <c r="AD424" s="339" t="n">
        <v>711920</v>
      </c>
      <c r="AE424" s="339" t="n">
        <v>21</v>
      </c>
      <c r="AF424" s="339" t="n">
        <v>21</v>
      </c>
      <c r="AG424" s="340" t="n"/>
      <c r="AH424" s="340" t="n"/>
      <c r="AI424" s="341" t="n"/>
    </row>
    <row r="425" ht="20.1" customHeight="1" s="335">
      <c r="A425" s="358" t="n"/>
      <c r="C425" s="339" t="n">
        <v>3</v>
      </c>
      <c r="D425" s="340" t="n"/>
      <c r="E425" s="341" t="n"/>
      <c r="F425" s="344" t="inlineStr">
        <is>
          <t>IVAR LIMBERT FLORES AYAVIRI</t>
        </is>
      </c>
      <c r="G425" s="344" t="inlineStr">
        <is>
          <t>LAMINAS PLASTICAS TIPO FUNDA -POUCHE</t>
        </is>
      </c>
      <c r="H425" s="341" t="n"/>
      <c r="I425" s="339" t="inlineStr">
        <is>
          <t>08-L3</t>
        </is>
      </c>
      <c r="J425" s="339" t="n">
        <v>2342710</v>
      </c>
      <c r="K425" s="340" t="n"/>
      <c r="L425" s="341" t="n"/>
      <c r="M425" s="339" t="n">
        <v>2342736</v>
      </c>
      <c r="N425" s="339" t="n">
        <v>27</v>
      </c>
      <c r="O425" s="340" t="n"/>
      <c r="P425" s="341" t="n"/>
      <c r="Q425" s="339" t="n">
        <v>2342710</v>
      </c>
      <c r="R425" s="339" t="n">
        <v>2342736</v>
      </c>
      <c r="S425" s="341" t="n"/>
      <c r="T425" s="346" t="n">
        <v>27</v>
      </c>
      <c r="U425" s="341" t="n"/>
      <c r="V425" s="339" t="n"/>
      <c r="W425" s="339" t="n"/>
      <c r="X425" s="339" t="n"/>
      <c r="Y425" s="339" t="n"/>
      <c r="Z425" s="340" t="n"/>
      <c r="AA425" s="340" t="n"/>
      <c r="AB425" s="341" t="n"/>
      <c r="AC425" s="339" t="n"/>
      <c r="AD425" s="339" t="n"/>
      <c r="AE425" s="339" t="n"/>
      <c r="AF425" s="339" t="n">
        <v>27</v>
      </c>
      <c r="AG425" s="340" t="n"/>
      <c r="AH425" s="340" t="n"/>
      <c r="AI425" s="341" t="n"/>
    </row>
    <row r="426" ht="20.1" customHeight="1" s="335">
      <c r="A426" s="358" t="n"/>
      <c r="C426" s="339" t="n">
        <v>3</v>
      </c>
      <c r="D426" s="340" t="n"/>
      <c r="E426" s="341" t="n"/>
      <c r="F426" s="344" t="inlineStr">
        <is>
          <t>IVAR LIMBERT FLORES AYAVIRI</t>
        </is>
      </c>
      <c r="G426" s="344" t="inlineStr">
        <is>
          <t>LAMINAS PLASTICAS TIPO FUNDA -POUCHE</t>
        </is>
      </c>
      <c r="H426" s="341" t="n"/>
      <c r="I426" s="339" t="inlineStr">
        <is>
          <t>08-L3</t>
        </is>
      </c>
      <c r="J426" s="339" t="n">
        <v>2754028</v>
      </c>
      <c r="K426" s="340" t="n"/>
      <c r="L426" s="341" t="n"/>
      <c r="M426" s="339" t="n">
        <v>2754044</v>
      </c>
      <c r="N426" s="339" t="n">
        <v>17</v>
      </c>
      <c r="O426" s="340" t="n"/>
      <c r="P426" s="341" t="n"/>
      <c r="Q426" s="339" t="n">
        <v>2754028</v>
      </c>
      <c r="R426" s="339" t="n">
        <v>2754044</v>
      </c>
      <c r="S426" s="341" t="n"/>
      <c r="T426" s="346" t="n">
        <v>17</v>
      </c>
      <c r="U426" s="341" t="n"/>
      <c r="V426" s="339" t="n"/>
      <c r="W426" s="339" t="n"/>
      <c r="X426" s="339" t="n"/>
      <c r="Y426" s="339" t="n"/>
      <c r="Z426" s="340" t="n"/>
      <c r="AA426" s="340" t="n"/>
      <c r="AB426" s="341" t="n"/>
      <c r="AC426" s="339" t="n"/>
      <c r="AD426" s="339" t="n"/>
      <c r="AE426" s="339" t="n"/>
      <c r="AF426" s="339" t="n">
        <v>17</v>
      </c>
      <c r="AG426" s="340" t="n"/>
      <c r="AH426" s="340" t="n"/>
      <c r="AI426" s="341" t="n"/>
    </row>
    <row r="427" ht="20.1" customHeight="1" s="335">
      <c r="A427" s="358" t="n"/>
      <c r="C427" s="339" t="n">
        <v>3</v>
      </c>
      <c r="D427" s="340" t="n"/>
      <c r="E427" s="341" t="n"/>
      <c r="F427" s="344" t="inlineStr">
        <is>
          <t>IVAR LIMBERT FLORES AYAVIRI</t>
        </is>
      </c>
      <c r="G427" s="344" t="inlineStr">
        <is>
          <t>LAMINAS PLASTICAS TIPO FUNDA -POUCHE</t>
        </is>
      </c>
      <c r="H427" s="341" t="n"/>
      <c r="I427" s="339" t="inlineStr">
        <is>
          <t>08-L3</t>
        </is>
      </c>
      <c r="J427" s="339" t="n">
        <v>2754045</v>
      </c>
      <c r="K427" s="340" t="n"/>
      <c r="L427" s="341" t="n"/>
      <c r="M427" s="339" t="n">
        <v>2754065</v>
      </c>
      <c r="N427" s="339" t="n">
        <v>21</v>
      </c>
      <c r="O427" s="340" t="n"/>
      <c r="P427" s="341" t="n"/>
      <c r="Q427" s="339" t="n"/>
      <c r="R427" s="339" t="n"/>
      <c r="S427" s="341" t="n"/>
      <c r="T427" s="346" t="n"/>
      <c r="U427" s="341" t="n"/>
      <c r="V427" s="339" t="n"/>
      <c r="W427" s="339" t="n"/>
      <c r="X427" s="339" t="n"/>
      <c r="Y427" s="339" t="n"/>
      <c r="Z427" s="340" t="n"/>
      <c r="AA427" s="340" t="n"/>
      <c r="AB427" s="341" t="n"/>
      <c r="AC427" s="339" t="n">
        <v>2754045</v>
      </c>
      <c r="AD427" s="339" t="n">
        <v>2754065</v>
      </c>
      <c r="AE427" s="339" t="n">
        <v>21</v>
      </c>
      <c r="AF427" s="339" t="n">
        <v>21</v>
      </c>
      <c r="AG427" s="340" t="n"/>
      <c r="AH427" s="340" t="n"/>
      <c r="AI427" s="341" t="n"/>
    </row>
    <row r="428" ht="20.1" customHeight="1" s="335">
      <c r="A428" s="358" t="n"/>
      <c r="C428" s="339" t="n"/>
      <c r="D428" s="340" t="n"/>
      <c r="E428" s="341" t="n"/>
      <c r="F428" s="344" t="n"/>
      <c r="G428" s="344" t="n"/>
      <c r="H428" s="341" t="n"/>
      <c r="I428" s="339" t="n"/>
      <c r="J428" s="339" t="n"/>
      <c r="K428" s="340" t="n"/>
      <c r="L428" s="341" t="n"/>
      <c r="M428" s="339" t="n"/>
      <c r="N428" s="339" t="n"/>
      <c r="O428" s="340" t="n"/>
      <c r="P428" s="341" t="n"/>
      <c r="Q428" s="339" t="n"/>
      <c r="R428" s="339" t="n"/>
      <c r="S428" s="341" t="n"/>
      <c r="T428" s="346" t="n"/>
      <c r="U428" s="341" t="n"/>
      <c r="V428" s="339" t="n"/>
      <c r="W428" s="339" t="n"/>
      <c r="X428" s="339" t="n"/>
      <c r="Y428" s="339" t="n"/>
      <c r="Z428" s="340" t="n"/>
      <c r="AA428" s="340" t="n"/>
      <c r="AB428" s="341" t="n"/>
      <c r="AC428" s="339" t="n"/>
      <c r="AD428" s="339" t="n"/>
      <c r="AE428" s="339" t="n"/>
      <c r="AF428" s="345">
        <f>SUM(T422:U427)*17/2</f>
        <v/>
      </c>
      <c r="AG428" s="340" t="n"/>
      <c r="AH428" s="340" t="n"/>
      <c r="AI428" s="341" t="n"/>
    </row>
    <row r="429" ht="20.1" customHeight="1" s="335">
      <c r="A429" s="358" t="n"/>
      <c r="C429" s="339" t="n">
        <v>5</v>
      </c>
      <c r="D429" s="340" t="n"/>
      <c r="E429" s="341" t="n"/>
      <c r="F429" s="344" t="inlineStr">
        <is>
          <t>MIGUEL ANGEL GARCIA ORTEGA</t>
        </is>
      </c>
      <c r="G429" s="344" t="inlineStr">
        <is>
          <t>CEDULAS DE IDENTIDAD</t>
        </is>
      </c>
      <c r="H429" s="341" t="n"/>
      <c r="I429" s="339" t="inlineStr">
        <is>
          <t>H5-P1</t>
        </is>
      </c>
      <c r="J429" s="339" t="n">
        <v>711475</v>
      </c>
      <c r="K429" s="340" t="n"/>
      <c r="L429" s="341" t="n"/>
      <c r="M429" s="339" t="n">
        <v>711476</v>
      </c>
      <c r="N429" s="339" t="n">
        <v>2</v>
      </c>
      <c r="O429" s="340" t="n"/>
      <c r="P429" s="341" t="n"/>
      <c r="Q429" s="339" t="n">
        <v>711475</v>
      </c>
      <c r="R429" s="339" t="n">
        <v>711476</v>
      </c>
      <c r="S429" s="341" t="n"/>
      <c r="T429" s="346" t="n">
        <v>2</v>
      </c>
      <c r="U429" s="341" t="n"/>
      <c r="V429" s="339" t="n"/>
      <c r="W429" s="339" t="n"/>
      <c r="X429" s="339" t="n"/>
      <c r="Y429" s="339" t="n"/>
      <c r="Z429" s="340" t="n"/>
      <c r="AA429" s="340" t="n"/>
      <c r="AB429" s="341" t="n"/>
      <c r="AC429" s="339" t="n"/>
      <c r="AD429" s="339" t="n"/>
      <c r="AE429" s="339" t="n"/>
      <c r="AF429" s="339" t="n">
        <v>2</v>
      </c>
      <c r="AG429" s="340" t="n"/>
      <c r="AH429" s="340" t="n"/>
      <c r="AI429" s="341" t="n"/>
    </row>
    <row r="430" ht="20.1" customHeight="1" s="335">
      <c r="A430" s="358" t="n"/>
      <c r="C430" s="339" t="n">
        <v>5</v>
      </c>
      <c r="D430" s="340" t="n"/>
      <c r="E430" s="341" t="n"/>
      <c r="F430" s="344" t="inlineStr">
        <is>
          <t>MIGUEL ANGEL GARCIA ORTEGA</t>
        </is>
      </c>
      <c r="G430" s="344" t="inlineStr">
        <is>
          <t>CEDULAS DE IDENTIDAD</t>
        </is>
      </c>
      <c r="H430" s="341" t="n"/>
      <c r="I430" s="339" t="inlineStr">
        <is>
          <t>H5-P1</t>
        </is>
      </c>
      <c r="J430" s="339" t="n">
        <v>711585</v>
      </c>
      <c r="K430" s="340" t="n"/>
      <c r="L430" s="341" t="n"/>
      <c r="M430" s="339" t="n">
        <v>711616</v>
      </c>
      <c r="N430" s="339" t="n">
        <v>32</v>
      </c>
      <c r="O430" s="340" t="n"/>
      <c r="P430" s="341" t="n"/>
      <c r="Q430" s="339" t="n">
        <v>711585</v>
      </c>
      <c r="R430" s="339" t="n">
        <v>711616</v>
      </c>
      <c r="S430" s="341" t="n"/>
      <c r="T430" s="346" t="n">
        <v>32</v>
      </c>
      <c r="U430" s="341" t="n"/>
      <c r="V430" s="339" t="n"/>
      <c r="W430" s="339" t="n"/>
      <c r="X430" s="339" t="n"/>
      <c r="Y430" s="339" t="n"/>
      <c r="Z430" s="340" t="n"/>
      <c r="AA430" s="340" t="n"/>
      <c r="AB430" s="341" t="n"/>
      <c r="AC430" s="339" t="n"/>
      <c r="AD430" s="339" t="n"/>
      <c r="AE430" s="339" t="n"/>
      <c r="AF430" s="339" t="n">
        <v>32</v>
      </c>
      <c r="AG430" s="340" t="n"/>
      <c r="AH430" s="340" t="n"/>
      <c r="AI430" s="341" t="n"/>
    </row>
    <row r="431" ht="20.1" customHeight="1" s="335">
      <c r="A431" s="358" t="n"/>
      <c r="C431" s="339" t="n">
        <v>5</v>
      </c>
      <c r="D431" s="340" t="n"/>
      <c r="E431" s="341" t="n"/>
      <c r="F431" s="344" t="inlineStr">
        <is>
          <t>MIGUEL ANGEL GARCIA ORTEGA</t>
        </is>
      </c>
      <c r="G431" s="344" t="inlineStr">
        <is>
          <t>CEDULAS DE IDENTIDAD</t>
        </is>
      </c>
      <c r="H431" s="341" t="n"/>
      <c r="I431" s="339" t="inlineStr">
        <is>
          <t>H5-P1</t>
        </is>
      </c>
      <c r="J431" s="339" t="n">
        <v>711617</v>
      </c>
      <c r="K431" s="340" t="n"/>
      <c r="L431" s="341" t="n"/>
      <c r="M431" s="339" t="n">
        <v>711617</v>
      </c>
      <c r="N431" s="339" t="n">
        <v>1</v>
      </c>
      <c r="O431" s="340" t="n"/>
      <c r="P431" s="341" t="n"/>
      <c r="Q431" s="339" t="n"/>
      <c r="R431" s="339" t="n"/>
      <c r="S431" s="341" t="n"/>
      <c r="T431" s="346" t="n"/>
      <c r="U431" s="341" t="n"/>
      <c r="V431" s="339" t="n">
        <v>711617</v>
      </c>
      <c r="W431" s="339" t="n">
        <v>711617</v>
      </c>
      <c r="X431" s="339" t="n">
        <v>1</v>
      </c>
      <c r="Y431" s="339" t="inlineStr">
        <is>
          <t>ERROR DE IMPRESIÓN</t>
        </is>
      </c>
      <c r="Z431" s="340" t="n"/>
      <c r="AA431" s="340" t="n"/>
      <c r="AB431" s="341" t="n"/>
      <c r="AC431" s="339" t="n"/>
      <c r="AD431" s="339" t="n"/>
      <c r="AE431" s="339" t="n"/>
      <c r="AF431" s="339" t="n">
        <v>1</v>
      </c>
      <c r="AG431" s="340" t="n"/>
      <c r="AH431" s="340" t="n"/>
      <c r="AI431" s="341" t="n"/>
    </row>
    <row r="432" ht="20.1" customHeight="1" s="335">
      <c r="A432" s="358" t="n"/>
      <c r="C432" s="339" t="n">
        <v>5</v>
      </c>
      <c r="D432" s="340" t="n"/>
      <c r="E432" s="341" t="n"/>
      <c r="F432" s="344" t="inlineStr">
        <is>
          <t>MIGUEL ANGEL GARCIA ORTEGA</t>
        </is>
      </c>
      <c r="G432" s="344" t="inlineStr">
        <is>
          <t>CEDULAS DE IDENTIDAD</t>
        </is>
      </c>
      <c r="H432" s="341" t="n"/>
      <c r="I432" s="339" t="inlineStr">
        <is>
          <t>H5-P1</t>
        </is>
      </c>
      <c r="J432" s="339" t="n">
        <v>711618</v>
      </c>
      <c r="K432" s="340" t="n"/>
      <c r="L432" s="341" t="n"/>
      <c r="M432" s="339" t="n">
        <v>711624</v>
      </c>
      <c r="N432" s="339" t="n">
        <v>7</v>
      </c>
      <c r="O432" s="340" t="n"/>
      <c r="P432" s="341" t="n"/>
      <c r="Q432" s="339" t="n">
        <v>711618</v>
      </c>
      <c r="R432" s="339" t="n">
        <v>711624</v>
      </c>
      <c r="S432" s="341" t="n"/>
      <c r="T432" s="346" t="n">
        <v>7</v>
      </c>
      <c r="U432" s="341" t="n"/>
      <c r="V432" s="339" t="n"/>
      <c r="W432" s="339" t="n"/>
      <c r="X432" s="339" t="n"/>
      <c r="Y432" s="339" t="n"/>
      <c r="Z432" s="340" t="n"/>
      <c r="AA432" s="340" t="n"/>
      <c r="AB432" s="341" t="n"/>
      <c r="AC432" s="339" t="n"/>
      <c r="AD432" s="339" t="n"/>
      <c r="AE432" s="339" t="n"/>
      <c r="AF432" s="339" t="n">
        <v>7</v>
      </c>
      <c r="AG432" s="340" t="n"/>
      <c r="AH432" s="340" t="n"/>
      <c r="AI432" s="341" t="n"/>
    </row>
    <row r="433" ht="20.1" customHeight="1" s="335">
      <c r="A433" s="358" t="n"/>
      <c r="C433" s="339" t="n">
        <v>5</v>
      </c>
      <c r="D433" s="340" t="n"/>
      <c r="E433" s="341" t="n"/>
      <c r="F433" s="344" t="inlineStr">
        <is>
          <t>MIGUEL ANGEL GARCIA ORTEGA</t>
        </is>
      </c>
      <c r="G433" s="344" t="inlineStr">
        <is>
          <t>CEDULAS DE IDENTIDAD</t>
        </is>
      </c>
      <c r="H433" s="341" t="n"/>
      <c r="I433" s="339" t="inlineStr">
        <is>
          <t>H5-P1</t>
        </is>
      </c>
      <c r="J433" s="339" t="n">
        <v>711773</v>
      </c>
      <c r="K433" s="340" t="n"/>
      <c r="L433" s="341" t="n"/>
      <c r="M433" s="339" t="n">
        <v>711773</v>
      </c>
      <c r="N433" s="339" t="n">
        <v>1</v>
      </c>
      <c r="O433" s="340" t="n"/>
      <c r="P433" s="341" t="n"/>
      <c r="Q433" s="339" t="n"/>
      <c r="R433" s="339" t="n"/>
      <c r="S433" s="341" t="n"/>
      <c r="T433" s="346" t="n"/>
      <c r="U433" s="341" t="n"/>
      <c r="V433" s="339" t="n">
        <v>711773</v>
      </c>
      <c r="W433" s="339" t="n">
        <v>711773</v>
      </c>
      <c r="X433" s="339" t="n">
        <v>1</v>
      </c>
      <c r="Y433" s="339" t="inlineStr">
        <is>
          <t>ERROR DE IMPRESIÓN</t>
        </is>
      </c>
      <c r="Z433" s="340" t="n"/>
      <c r="AA433" s="340" t="n"/>
      <c r="AB433" s="341" t="n"/>
      <c r="AC433" s="339" t="n"/>
      <c r="AD433" s="339" t="n"/>
      <c r="AE433" s="339" t="n"/>
      <c r="AF433" s="339" t="n">
        <v>1</v>
      </c>
      <c r="AG433" s="340" t="n"/>
      <c r="AH433" s="340" t="n"/>
      <c r="AI433" s="341" t="n"/>
    </row>
    <row r="434" ht="20.1" customHeight="1" s="335">
      <c r="A434" s="358" t="n"/>
      <c r="C434" s="339" t="n">
        <v>5</v>
      </c>
      <c r="D434" s="340" t="n"/>
      <c r="E434" s="341" t="n"/>
      <c r="F434" s="344" t="inlineStr">
        <is>
          <t>MIGUEL ANGEL GARCIA ORTEGA</t>
        </is>
      </c>
      <c r="G434" s="344" t="inlineStr">
        <is>
          <t>CEDULAS DE IDENTIDAD</t>
        </is>
      </c>
      <c r="H434" s="341" t="n"/>
      <c r="I434" s="339" t="inlineStr">
        <is>
          <t>H5-P1</t>
        </is>
      </c>
      <c r="J434" s="339" t="n">
        <v>711774</v>
      </c>
      <c r="K434" s="340" t="n"/>
      <c r="L434" s="341" t="n"/>
      <c r="M434" s="339" t="n">
        <v>711776</v>
      </c>
      <c r="N434" s="339" t="n">
        <v>3</v>
      </c>
      <c r="O434" s="340" t="n"/>
      <c r="P434" s="341" t="n"/>
      <c r="Q434" s="339" t="n">
        <v>711774</v>
      </c>
      <c r="R434" s="339" t="n">
        <v>711776</v>
      </c>
      <c r="S434" s="341" t="n"/>
      <c r="T434" s="346" t="n">
        <v>3</v>
      </c>
      <c r="U434" s="341" t="n"/>
      <c r="V434" s="339" t="n"/>
      <c r="W434" s="339" t="n"/>
      <c r="X434" s="339" t="n"/>
      <c r="Y434" s="339" t="n"/>
      <c r="Z434" s="340" t="n"/>
      <c r="AA434" s="340" t="n"/>
      <c r="AB434" s="341" t="n"/>
      <c r="AC434" s="339" t="n"/>
      <c r="AD434" s="339" t="n"/>
      <c r="AE434" s="339" t="n"/>
      <c r="AF434" s="339" t="n">
        <v>3</v>
      </c>
      <c r="AG434" s="340" t="n"/>
      <c r="AH434" s="340" t="n"/>
      <c r="AI434" s="341" t="n"/>
    </row>
    <row r="435" ht="20.1" customHeight="1" s="335">
      <c r="A435" s="358" t="n"/>
      <c r="C435" s="339" t="n">
        <v>5</v>
      </c>
      <c r="D435" s="340" t="n"/>
      <c r="E435" s="341" t="n"/>
      <c r="F435" s="344" t="inlineStr">
        <is>
          <t>MIGUEL ANGEL GARCIA ORTEGA</t>
        </is>
      </c>
      <c r="G435" s="344" t="inlineStr">
        <is>
          <t>CEDULAS DE IDENTIDAD</t>
        </is>
      </c>
      <c r="H435" s="341" t="n"/>
      <c r="I435" s="339" t="inlineStr">
        <is>
          <t>H5-P1</t>
        </is>
      </c>
      <c r="J435" s="339" t="n">
        <v>711777</v>
      </c>
      <c r="K435" s="340" t="n"/>
      <c r="L435" s="341" t="n"/>
      <c r="M435" s="339" t="n">
        <v>711777</v>
      </c>
      <c r="N435" s="339" t="n">
        <v>1</v>
      </c>
      <c r="O435" s="340" t="n"/>
      <c r="P435" s="341" t="n"/>
      <c r="Q435" s="339" t="n"/>
      <c r="R435" s="339" t="n"/>
      <c r="S435" s="341" t="n"/>
      <c r="T435" s="346" t="n"/>
      <c r="U435" s="341" t="n"/>
      <c r="V435" s="339" t="n">
        <v>711777</v>
      </c>
      <c r="W435" s="339" t="n">
        <v>711777</v>
      </c>
      <c r="X435" s="339" t="n">
        <v>1</v>
      </c>
      <c r="Y435" s="339" t="inlineStr">
        <is>
          <t>ERROR DE IMPRESIÓN</t>
        </is>
      </c>
      <c r="Z435" s="340" t="n"/>
      <c r="AA435" s="340" t="n"/>
      <c r="AB435" s="341" t="n"/>
      <c r="AC435" s="339" t="n"/>
      <c r="AD435" s="339" t="n"/>
      <c r="AE435" s="339" t="n"/>
      <c r="AF435" s="339" t="n">
        <v>1</v>
      </c>
      <c r="AG435" s="340" t="n"/>
      <c r="AH435" s="340" t="n"/>
      <c r="AI435" s="341" t="n"/>
    </row>
    <row r="436" ht="20.1" customHeight="1" s="335">
      <c r="A436" s="358" t="n"/>
      <c r="C436" s="339" t="n">
        <v>5</v>
      </c>
      <c r="D436" s="340" t="n"/>
      <c r="E436" s="341" t="n"/>
      <c r="F436" s="344" t="inlineStr">
        <is>
          <t>MIGUEL ANGEL GARCIA ORTEGA</t>
        </is>
      </c>
      <c r="G436" s="344" t="inlineStr">
        <is>
          <t>CEDULAS DE IDENTIDAD</t>
        </is>
      </c>
      <c r="H436" s="341" t="n"/>
      <c r="I436" s="339" t="inlineStr">
        <is>
          <t>H5-P1</t>
        </is>
      </c>
      <c r="J436" s="339" t="n">
        <v>711778</v>
      </c>
      <c r="K436" s="340" t="n"/>
      <c r="L436" s="341" t="n"/>
      <c r="M436" s="339" t="n">
        <v>711780</v>
      </c>
      <c r="N436" s="339" t="n">
        <v>3</v>
      </c>
      <c r="O436" s="340" t="n"/>
      <c r="P436" s="341" t="n"/>
      <c r="Q436" s="339" t="n">
        <v>711778</v>
      </c>
      <c r="R436" s="339" t="n">
        <v>711780</v>
      </c>
      <c r="S436" s="341" t="n"/>
      <c r="T436" s="346" t="n">
        <v>3</v>
      </c>
      <c r="U436" s="341" t="n"/>
      <c r="V436" s="339" t="n"/>
      <c r="W436" s="339" t="n"/>
      <c r="X436" s="339" t="n"/>
      <c r="Y436" s="339" t="n"/>
      <c r="Z436" s="340" t="n"/>
      <c r="AA436" s="340" t="n"/>
      <c r="AB436" s="341" t="n"/>
      <c r="AC436" s="339" t="n"/>
      <c r="AD436" s="339" t="n"/>
      <c r="AE436" s="339" t="n"/>
      <c r="AF436" s="339" t="n">
        <v>3</v>
      </c>
      <c r="AG436" s="340" t="n"/>
      <c r="AH436" s="340" t="n"/>
      <c r="AI436" s="341" t="n"/>
    </row>
    <row r="437" ht="20.1" customHeight="1" s="335">
      <c r="A437" s="358" t="n"/>
      <c r="C437" s="339" t="n">
        <v>5</v>
      </c>
      <c r="D437" s="340" t="n"/>
      <c r="E437" s="341" t="n"/>
      <c r="F437" s="344" t="inlineStr">
        <is>
          <t>MIGUEL ANGEL GARCIA ORTEGA</t>
        </is>
      </c>
      <c r="G437" s="344" t="inlineStr">
        <is>
          <t>CEDULAS DE IDENTIDAD</t>
        </is>
      </c>
      <c r="H437" s="341" t="n"/>
      <c r="I437" s="339" t="inlineStr">
        <is>
          <t>H5-P1</t>
        </is>
      </c>
      <c r="J437" s="339" t="n">
        <v>711781</v>
      </c>
      <c r="K437" s="340" t="n"/>
      <c r="L437" s="341" t="n"/>
      <c r="M437" s="339" t="n">
        <v>711781</v>
      </c>
      <c r="N437" s="339" t="n">
        <v>1</v>
      </c>
      <c r="O437" s="340" t="n"/>
      <c r="P437" s="341" t="n"/>
      <c r="Q437" s="339" t="n"/>
      <c r="R437" s="339" t="n"/>
      <c r="S437" s="341" t="n"/>
      <c r="T437" s="346" t="n"/>
      <c r="U437" s="341" t="n"/>
      <c r="V437" s="339" t="n">
        <v>711781</v>
      </c>
      <c r="W437" s="339" t="n">
        <v>711781</v>
      </c>
      <c r="X437" s="339" t="n">
        <v>1</v>
      </c>
      <c r="Y437" s="339" t="inlineStr">
        <is>
          <t>ERROR DE IMPRESIÓN</t>
        </is>
      </c>
      <c r="Z437" s="340" t="n"/>
      <c r="AA437" s="340" t="n"/>
      <c r="AB437" s="341" t="n"/>
      <c r="AC437" s="339" t="n"/>
      <c r="AD437" s="339" t="n"/>
      <c r="AE437" s="339" t="n"/>
      <c r="AF437" s="339" t="n">
        <v>1</v>
      </c>
      <c r="AG437" s="340" t="n"/>
      <c r="AH437" s="340" t="n"/>
      <c r="AI437" s="341" t="n"/>
    </row>
    <row r="438" ht="20.1" customHeight="1" s="335">
      <c r="A438" s="358" t="n"/>
      <c r="C438" s="339" t="n">
        <v>5</v>
      </c>
      <c r="D438" s="340" t="n"/>
      <c r="E438" s="341" t="n"/>
      <c r="F438" s="344" t="inlineStr">
        <is>
          <t>MIGUEL ANGEL GARCIA ORTEGA</t>
        </is>
      </c>
      <c r="G438" s="344" t="inlineStr">
        <is>
          <t>CEDULAS DE IDENTIDAD</t>
        </is>
      </c>
      <c r="H438" s="341" t="n"/>
      <c r="I438" s="339" t="inlineStr">
        <is>
          <t>H5-P1</t>
        </is>
      </c>
      <c r="J438" s="339" t="n">
        <v>711782</v>
      </c>
      <c r="K438" s="340" t="n"/>
      <c r="L438" s="341" t="n"/>
      <c r="M438" s="339" t="n">
        <v>711784</v>
      </c>
      <c r="N438" s="339" t="n">
        <v>3</v>
      </c>
      <c r="O438" s="340" t="n"/>
      <c r="P438" s="341" t="n"/>
      <c r="Q438" s="339" t="n">
        <v>711782</v>
      </c>
      <c r="R438" s="339" t="n">
        <v>711784</v>
      </c>
      <c r="S438" s="341" t="n"/>
      <c r="T438" s="346" t="n">
        <v>3</v>
      </c>
      <c r="U438" s="341" t="n"/>
      <c r="V438" s="339" t="n"/>
      <c r="W438" s="339" t="n"/>
      <c r="X438" s="339" t="n"/>
      <c r="Y438" s="339" t="n"/>
      <c r="Z438" s="340" t="n"/>
      <c r="AA438" s="340" t="n"/>
      <c r="AB438" s="341" t="n"/>
      <c r="AC438" s="339" t="n"/>
      <c r="AD438" s="339" t="n"/>
      <c r="AE438" s="339" t="n"/>
      <c r="AF438" s="339" t="n">
        <v>3</v>
      </c>
      <c r="AG438" s="340" t="n"/>
      <c r="AH438" s="340" t="n"/>
      <c r="AI438" s="341" t="n"/>
    </row>
    <row r="439" ht="20.1" customHeight="1" s="335">
      <c r="A439" s="358" t="n"/>
      <c r="C439" s="339" t="n">
        <v>5</v>
      </c>
      <c r="D439" s="340" t="n"/>
      <c r="E439" s="341" t="n"/>
      <c r="F439" s="344" t="inlineStr">
        <is>
          <t>MIGUEL ANGEL GARCIA ORTEGA</t>
        </is>
      </c>
      <c r="G439" s="344" t="inlineStr">
        <is>
          <t>CEDULAS DE IDENTIDAD</t>
        </is>
      </c>
      <c r="H439" s="341" t="n"/>
      <c r="I439" s="339" t="inlineStr">
        <is>
          <t>H5-P1</t>
        </is>
      </c>
      <c r="J439" s="339" t="n">
        <v>711785</v>
      </c>
      <c r="K439" s="340" t="n"/>
      <c r="L439" s="341" t="n"/>
      <c r="M439" s="339" t="n">
        <v>711785</v>
      </c>
      <c r="N439" s="339" t="n">
        <v>1</v>
      </c>
      <c r="O439" s="340" t="n"/>
      <c r="P439" s="341" t="n"/>
      <c r="Q439" s="339" t="n"/>
      <c r="R439" s="339" t="n"/>
      <c r="S439" s="341" t="n"/>
      <c r="T439" s="346" t="n"/>
      <c r="U439" s="341" t="n"/>
      <c r="V439" s="339" t="n">
        <v>711785</v>
      </c>
      <c r="W439" s="339" t="n">
        <v>711785</v>
      </c>
      <c r="X439" s="339" t="n">
        <v>1</v>
      </c>
      <c r="Y439" s="339" t="inlineStr">
        <is>
          <t>ERROR DE IMPRESIÓN</t>
        </is>
      </c>
      <c r="Z439" s="340" t="n"/>
      <c r="AA439" s="340" t="n"/>
      <c r="AB439" s="341" t="n"/>
      <c r="AC439" s="339" t="n"/>
      <c r="AD439" s="339" t="n"/>
      <c r="AE439" s="339" t="n"/>
      <c r="AF439" s="339" t="n">
        <v>1</v>
      </c>
      <c r="AG439" s="340" t="n"/>
      <c r="AH439" s="340" t="n"/>
      <c r="AI439" s="341" t="n"/>
    </row>
    <row r="440" ht="20.1" customHeight="1" s="335">
      <c r="A440" s="358" t="n"/>
      <c r="C440" s="339" t="n">
        <v>5</v>
      </c>
      <c r="D440" s="340" t="n"/>
      <c r="E440" s="341" t="n"/>
      <c r="F440" s="344" t="inlineStr">
        <is>
          <t>MIGUEL ANGEL GARCIA ORTEGA</t>
        </is>
      </c>
      <c r="G440" s="344" t="inlineStr">
        <is>
          <t>CEDULAS DE IDENTIDAD</t>
        </is>
      </c>
      <c r="H440" s="341" t="n"/>
      <c r="I440" s="339" t="inlineStr">
        <is>
          <t>H5-P1</t>
        </is>
      </c>
      <c r="J440" s="339" t="n">
        <v>711786</v>
      </c>
      <c r="K440" s="340" t="n"/>
      <c r="L440" s="341" t="n"/>
      <c r="M440" s="339" t="n">
        <v>711787</v>
      </c>
      <c r="N440" s="339" t="n">
        <v>2</v>
      </c>
      <c r="O440" s="340" t="n"/>
      <c r="P440" s="341" t="n"/>
      <c r="Q440" s="339" t="n">
        <v>711786</v>
      </c>
      <c r="R440" s="339" t="n">
        <v>711787</v>
      </c>
      <c r="S440" s="341" t="n"/>
      <c r="T440" s="346" t="n">
        <v>2</v>
      </c>
      <c r="U440" s="341" t="n"/>
      <c r="V440" s="339" t="n"/>
      <c r="W440" s="339" t="n"/>
      <c r="X440" s="339" t="n"/>
      <c r="Y440" s="339" t="n"/>
      <c r="Z440" s="340" t="n"/>
      <c r="AA440" s="340" t="n"/>
      <c r="AB440" s="341" t="n"/>
      <c r="AC440" s="339" t="n"/>
      <c r="AD440" s="339" t="n"/>
      <c r="AE440" s="339" t="n"/>
      <c r="AF440" s="339" t="n">
        <v>2</v>
      </c>
      <c r="AG440" s="340" t="n"/>
      <c r="AH440" s="340" t="n"/>
      <c r="AI440" s="341" t="n"/>
    </row>
    <row r="441" ht="20.1" customHeight="1" s="335">
      <c r="A441" s="358" t="n"/>
      <c r="C441" s="339" t="n">
        <v>5</v>
      </c>
      <c r="D441" s="340" t="n"/>
      <c r="E441" s="341" t="n"/>
      <c r="F441" s="344" t="inlineStr">
        <is>
          <t>MIGUEL ANGEL GARCIA ORTEGA</t>
        </is>
      </c>
      <c r="G441" s="344" t="inlineStr">
        <is>
          <t>CEDULAS DE IDENTIDAD</t>
        </is>
      </c>
      <c r="H441" s="341" t="n"/>
      <c r="I441" s="339" t="inlineStr">
        <is>
          <t>H5-P1</t>
        </is>
      </c>
      <c r="J441" s="339" t="n">
        <v>711788</v>
      </c>
      <c r="K441" s="340" t="n"/>
      <c r="L441" s="341" t="n"/>
      <c r="M441" s="339" t="n">
        <v>711800</v>
      </c>
      <c r="N441" s="339" t="n">
        <v>13</v>
      </c>
      <c r="O441" s="340" t="n"/>
      <c r="P441" s="341" t="n"/>
      <c r="Q441" s="339" t="n"/>
      <c r="R441" s="339" t="n"/>
      <c r="S441" s="341" t="n"/>
      <c r="T441" s="346" t="n"/>
      <c r="U441" s="341" t="n"/>
      <c r="V441" s="339" t="n"/>
      <c r="W441" s="339" t="n"/>
      <c r="X441" s="339" t="n"/>
      <c r="Y441" s="339" t="n"/>
      <c r="Z441" s="340" t="n"/>
      <c r="AA441" s="340" t="n"/>
      <c r="AB441" s="341" t="n"/>
      <c r="AC441" s="339" t="n">
        <v>711788</v>
      </c>
      <c r="AD441" s="339" t="n">
        <v>711800</v>
      </c>
      <c r="AE441" s="339" t="n">
        <v>13</v>
      </c>
      <c r="AF441" s="339" t="n">
        <v>13</v>
      </c>
      <c r="AG441" s="340" t="n"/>
      <c r="AH441" s="340" t="n"/>
      <c r="AI441" s="341" t="n"/>
    </row>
    <row r="442" ht="20.1" customHeight="1" s="335">
      <c r="A442" s="358" t="n"/>
      <c r="C442" s="339" t="n">
        <v>5</v>
      </c>
      <c r="D442" s="340" t="n"/>
      <c r="E442" s="341" t="n"/>
      <c r="F442" s="344" t="inlineStr">
        <is>
          <t>MIGUEL ANGEL GARCIA ORTEGA</t>
        </is>
      </c>
      <c r="G442" s="344" t="inlineStr">
        <is>
          <t>LAMINAS PLASTICAS TIPO FUNDA -POUCHE</t>
        </is>
      </c>
      <c r="H442" s="341" t="n"/>
      <c r="I442" s="339" t="inlineStr">
        <is>
          <t>08-L3</t>
        </is>
      </c>
      <c r="J442" s="339" t="n">
        <v>2753623</v>
      </c>
      <c r="K442" s="340" t="n"/>
      <c r="L442" s="341" t="n"/>
      <c r="M442" s="339" t="n">
        <v>2753625</v>
      </c>
      <c r="N442" s="339" t="n">
        <v>3</v>
      </c>
      <c r="O442" s="340" t="n"/>
      <c r="P442" s="341" t="n"/>
      <c r="Q442" s="339" t="n">
        <v>2753623</v>
      </c>
      <c r="R442" s="339" t="n">
        <v>2753625</v>
      </c>
      <c r="S442" s="341" t="n"/>
      <c r="T442" s="346" t="n">
        <v>3</v>
      </c>
      <c r="U442" s="341" t="n"/>
      <c r="V442" s="339" t="n"/>
      <c r="W442" s="339" t="n"/>
      <c r="X442" s="339" t="n"/>
      <c r="Y442" s="339" t="n"/>
      <c r="Z442" s="340" t="n"/>
      <c r="AA442" s="340" t="n"/>
      <c r="AB442" s="341" t="n"/>
      <c r="AC442" s="339" t="n"/>
      <c r="AD442" s="339" t="n"/>
      <c r="AE442" s="339" t="n"/>
      <c r="AF442" s="339" t="n">
        <v>3</v>
      </c>
      <c r="AG442" s="340" t="n"/>
      <c r="AH442" s="340" t="n"/>
      <c r="AI442" s="341" t="n"/>
    </row>
    <row r="443" ht="20.1" customHeight="1" s="335">
      <c r="A443" s="358" t="n"/>
      <c r="C443" s="339" t="n">
        <v>5</v>
      </c>
      <c r="D443" s="340" t="n"/>
      <c r="E443" s="341" t="n"/>
      <c r="F443" s="344" t="inlineStr">
        <is>
          <t>MIGUEL ANGEL GARCIA ORTEGA</t>
        </is>
      </c>
      <c r="G443" s="344" t="inlineStr">
        <is>
          <t>LAMINAS PLASTICAS TIPO FUNDA -POUCHE</t>
        </is>
      </c>
      <c r="H443" s="341" t="n"/>
      <c r="I443" s="339" t="inlineStr">
        <is>
          <t>08-L3</t>
        </is>
      </c>
      <c r="J443" s="339" t="n">
        <v>2753734</v>
      </c>
      <c r="K443" s="340" t="n"/>
      <c r="L443" s="341" t="n"/>
      <c r="M443" s="339" t="n">
        <v>2753771</v>
      </c>
      <c r="N443" s="339" t="n">
        <v>38</v>
      </c>
      <c r="O443" s="340" t="n"/>
      <c r="P443" s="341" t="n"/>
      <c r="Q443" s="339" t="n">
        <v>2753734</v>
      </c>
      <c r="R443" s="339" t="n">
        <v>2753771</v>
      </c>
      <c r="S443" s="341" t="n"/>
      <c r="T443" s="346" t="n">
        <v>38</v>
      </c>
      <c r="U443" s="341" t="n"/>
      <c r="V443" s="339" t="n"/>
      <c r="W443" s="339" t="n"/>
      <c r="X443" s="339" t="n"/>
      <c r="Y443" s="339" t="n"/>
      <c r="Z443" s="340" t="n"/>
      <c r="AA443" s="340" t="n"/>
      <c r="AB443" s="341" t="n"/>
      <c r="AC443" s="339" t="n"/>
      <c r="AD443" s="339" t="n"/>
      <c r="AE443" s="339" t="n"/>
      <c r="AF443" s="339" t="n">
        <v>38</v>
      </c>
      <c r="AG443" s="340" t="n"/>
      <c r="AH443" s="340" t="n"/>
      <c r="AI443" s="341" t="n"/>
    </row>
    <row r="444" ht="20.1" customHeight="1" s="335">
      <c r="A444" s="358" t="n"/>
      <c r="C444" s="339" t="n">
        <v>5</v>
      </c>
      <c r="D444" s="340" t="n"/>
      <c r="E444" s="341" t="n"/>
      <c r="F444" s="344" t="inlineStr">
        <is>
          <t>MIGUEL ANGEL GARCIA ORTEGA</t>
        </is>
      </c>
      <c r="G444" s="344" t="inlineStr">
        <is>
          <t>LAMINAS PLASTICAS TIPO FUNDA -POUCHE</t>
        </is>
      </c>
      <c r="H444" s="341" t="n"/>
      <c r="I444" s="339" t="inlineStr">
        <is>
          <t>08-L3</t>
        </is>
      </c>
      <c r="J444" s="339" t="n">
        <v>2753772</v>
      </c>
      <c r="K444" s="340" t="n"/>
      <c r="L444" s="341" t="n"/>
      <c r="M444" s="339" t="n">
        <v>2753772</v>
      </c>
      <c r="N444" s="339" t="n">
        <v>1</v>
      </c>
      <c r="O444" s="340" t="n"/>
      <c r="P444" s="341" t="n"/>
      <c r="Q444" s="339" t="n"/>
      <c r="R444" s="339" t="n"/>
      <c r="S444" s="341" t="n"/>
      <c r="T444" s="346" t="n"/>
      <c r="U444" s="341" t="n"/>
      <c r="V444" s="339" t="n">
        <v>2753772</v>
      </c>
      <c r="W444" s="339" t="n">
        <v>2753772</v>
      </c>
      <c r="X444" s="339" t="n">
        <v>1</v>
      </c>
      <c r="Y444" s="339" t="inlineStr">
        <is>
          <t>ERROR DE SISTEMA</t>
        </is>
      </c>
      <c r="Z444" s="340" t="n"/>
      <c r="AA444" s="340" t="n"/>
      <c r="AB444" s="341" t="n"/>
      <c r="AC444" s="339" t="n"/>
      <c r="AD444" s="339" t="n"/>
      <c r="AE444" s="339" t="n"/>
      <c r="AF444" s="339" t="n">
        <v>1</v>
      </c>
      <c r="AG444" s="340" t="n"/>
      <c r="AH444" s="340" t="n"/>
      <c r="AI444" s="341" t="n"/>
    </row>
    <row r="445" ht="20.1" customHeight="1" s="335">
      <c r="A445" s="358" t="n"/>
      <c r="C445" s="339" t="n">
        <v>5</v>
      </c>
      <c r="D445" s="340" t="n"/>
      <c r="E445" s="341" t="n"/>
      <c r="F445" s="344" t="inlineStr">
        <is>
          <t>MIGUEL ANGEL GARCIA ORTEGA</t>
        </is>
      </c>
      <c r="G445" s="344" t="inlineStr">
        <is>
          <t>LAMINAS PLASTICAS TIPO FUNDA -POUCHE</t>
        </is>
      </c>
      <c r="H445" s="341" t="n"/>
      <c r="I445" s="339" t="inlineStr">
        <is>
          <t>08-L3</t>
        </is>
      </c>
      <c r="J445" s="339" t="n">
        <v>2753921</v>
      </c>
      <c r="K445" s="340" t="n"/>
      <c r="L445" s="341" t="n"/>
      <c r="M445" s="339" t="n">
        <v>2753931</v>
      </c>
      <c r="N445" s="339" t="n">
        <v>11</v>
      </c>
      <c r="O445" s="340" t="n"/>
      <c r="P445" s="341" t="n"/>
      <c r="Q445" s="339" t="n">
        <v>2753921</v>
      </c>
      <c r="R445" s="339" t="n">
        <v>2753931</v>
      </c>
      <c r="S445" s="341" t="n"/>
      <c r="T445" s="346" t="n">
        <v>11</v>
      </c>
      <c r="U445" s="341" t="n"/>
      <c r="V445" s="339" t="n"/>
      <c r="W445" s="339" t="n"/>
      <c r="X445" s="339" t="n"/>
      <c r="Y445" s="339" t="n"/>
      <c r="Z445" s="340" t="n"/>
      <c r="AA445" s="340" t="n"/>
      <c r="AB445" s="341" t="n"/>
      <c r="AC445" s="339" t="n"/>
      <c r="AD445" s="339" t="n"/>
      <c r="AE445" s="339" t="n"/>
      <c r="AF445" s="339" t="n">
        <v>11</v>
      </c>
      <c r="AG445" s="340" t="n"/>
      <c r="AH445" s="340" t="n"/>
      <c r="AI445" s="341" t="n"/>
    </row>
    <row r="446" ht="20.1" customHeight="1" s="335">
      <c r="A446" s="358" t="n"/>
      <c r="C446" s="339" t="n">
        <v>5</v>
      </c>
      <c r="D446" s="340" t="n"/>
      <c r="E446" s="341" t="n"/>
      <c r="F446" s="344" t="inlineStr">
        <is>
          <t>MIGUEL ANGEL GARCIA ORTEGA</t>
        </is>
      </c>
      <c r="G446" s="344" t="inlineStr">
        <is>
          <t>LAMINAS PLASTICAS TIPO FUNDA -POUCHE</t>
        </is>
      </c>
      <c r="H446" s="341" t="n"/>
      <c r="I446" s="339" t="inlineStr">
        <is>
          <t>08-L3</t>
        </is>
      </c>
      <c r="J446" s="339" t="n">
        <v>2753932</v>
      </c>
      <c r="K446" s="340" t="n"/>
      <c r="L446" s="341" t="n"/>
      <c r="M446" s="339" t="n">
        <v>2753948</v>
      </c>
      <c r="N446" s="339" t="n">
        <v>17</v>
      </c>
      <c r="O446" s="340" t="n"/>
      <c r="P446" s="341" t="n"/>
      <c r="Q446" s="339" t="n"/>
      <c r="R446" s="339" t="n"/>
      <c r="S446" s="341" t="n"/>
      <c r="T446" s="346" t="n"/>
      <c r="U446" s="341" t="n"/>
      <c r="V446" s="339" t="n"/>
      <c r="W446" s="339" t="n"/>
      <c r="X446" s="339" t="n"/>
      <c r="Y446" s="339" t="n"/>
      <c r="Z446" s="340" t="n"/>
      <c r="AA446" s="340" t="n"/>
      <c r="AB446" s="341" t="n"/>
      <c r="AC446" s="339" t="n">
        <v>2753932</v>
      </c>
      <c r="AD446" s="339" t="n">
        <v>2753948</v>
      </c>
      <c r="AE446" s="339" t="n">
        <v>17</v>
      </c>
      <c r="AF446" s="339" t="n">
        <v>17</v>
      </c>
      <c r="AG446" s="340" t="n"/>
      <c r="AH446" s="340" t="n"/>
      <c r="AI446" s="341" t="n"/>
    </row>
    <row r="447" ht="20.1" customHeight="1" s="335">
      <c r="A447" s="358" t="n"/>
      <c r="C447" s="339" t="n"/>
      <c r="D447" s="340" t="n"/>
      <c r="E447" s="341" t="n"/>
      <c r="F447" s="344" t="n"/>
      <c r="G447" s="344" t="n"/>
      <c r="H447" s="341" t="n"/>
      <c r="I447" s="339" t="n"/>
      <c r="J447" s="339" t="n"/>
      <c r="K447" s="340" t="n"/>
      <c r="L447" s="341" t="n"/>
      <c r="M447" s="339" t="n"/>
      <c r="N447" s="339" t="n"/>
      <c r="O447" s="340" t="n"/>
      <c r="P447" s="341" t="n"/>
      <c r="Q447" s="339" t="n"/>
      <c r="R447" s="339" t="n"/>
      <c r="S447" s="341" t="n"/>
      <c r="T447" s="346" t="n"/>
      <c r="U447" s="341" t="n"/>
      <c r="V447" s="339" t="n"/>
      <c r="W447" s="339" t="n"/>
      <c r="X447" s="339" t="n"/>
      <c r="Y447" s="339" t="n"/>
      <c r="Z447" s="340" t="n"/>
      <c r="AA447" s="340" t="n"/>
      <c r="AB447" s="341" t="n"/>
      <c r="AC447" s="339" t="n"/>
      <c r="AD447" s="339" t="n"/>
      <c r="AE447" s="339" t="n"/>
      <c r="AF447" s="345">
        <f>SUM(T429:U446)*17/2</f>
        <v/>
      </c>
      <c r="AG447" s="340" t="n"/>
      <c r="AH447" s="340" t="n"/>
      <c r="AI447" s="341" t="n"/>
    </row>
    <row r="448" ht="20.1" customHeight="1" s="335">
      <c r="A448" s="358" t="n"/>
      <c r="C448" s="339" t="n">
        <v>4</v>
      </c>
      <c r="D448" s="340" t="n"/>
      <c r="E448" s="341" t="n"/>
      <c r="F448" s="344" t="inlineStr">
        <is>
          <t>VERONICA MEDRANO ARIAS</t>
        </is>
      </c>
      <c r="G448" s="344" t="inlineStr">
        <is>
          <t>CEDULAS DE IDENTIDAD</t>
        </is>
      </c>
      <c r="H448" s="341" t="n"/>
      <c r="I448" s="339" t="inlineStr">
        <is>
          <t>H5-P1</t>
        </is>
      </c>
      <c r="J448" s="339" t="n">
        <v>711421</v>
      </c>
      <c r="K448" s="340" t="n"/>
      <c r="L448" s="341" t="n"/>
      <c r="M448" s="339" t="n">
        <v>711428</v>
      </c>
      <c r="N448" s="339" t="n">
        <v>8</v>
      </c>
      <c r="O448" s="340" t="n"/>
      <c r="P448" s="341" t="n"/>
      <c r="Q448" s="339" t="n">
        <v>711421</v>
      </c>
      <c r="R448" s="339" t="n">
        <v>711428</v>
      </c>
      <c r="S448" s="341" t="n"/>
      <c r="T448" s="346" t="n">
        <v>8</v>
      </c>
      <c r="U448" s="341" t="n"/>
      <c r="V448" s="339" t="n"/>
      <c r="W448" s="339" t="n"/>
      <c r="X448" s="339" t="n"/>
      <c r="Y448" s="339" t="n"/>
      <c r="Z448" s="340" t="n"/>
      <c r="AA448" s="340" t="n"/>
      <c r="AB448" s="341" t="n"/>
      <c r="AC448" s="339" t="n"/>
      <c r="AD448" s="339" t="n"/>
      <c r="AE448" s="339" t="n"/>
      <c r="AF448" s="339" t="n">
        <v>8</v>
      </c>
      <c r="AG448" s="340" t="n"/>
      <c r="AH448" s="340" t="n"/>
      <c r="AI448" s="341" t="n"/>
    </row>
    <row r="449" ht="20.1" customHeight="1" s="335">
      <c r="A449" s="358" t="n"/>
      <c r="C449" s="339" t="n">
        <v>4</v>
      </c>
      <c r="D449" s="340" t="n"/>
      <c r="E449" s="341" t="n"/>
      <c r="F449" s="344" t="inlineStr">
        <is>
          <t>VERONICA MEDRANO ARIAS</t>
        </is>
      </c>
      <c r="G449" s="344" t="inlineStr">
        <is>
          <t>CEDULAS DE IDENTIDAD</t>
        </is>
      </c>
      <c r="H449" s="341" t="n"/>
      <c r="I449" s="339" t="inlineStr">
        <is>
          <t>H5-P1</t>
        </is>
      </c>
      <c r="J449" s="339" t="n">
        <v>711713</v>
      </c>
      <c r="K449" s="340" t="n"/>
      <c r="L449" s="341" t="n"/>
      <c r="M449" s="339" t="n">
        <v>711763</v>
      </c>
      <c r="N449" s="339" t="n">
        <v>51</v>
      </c>
      <c r="O449" s="340" t="n"/>
      <c r="P449" s="341" t="n"/>
      <c r="Q449" s="339" t="n">
        <v>711713</v>
      </c>
      <c r="R449" s="339" t="n">
        <v>711763</v>
      </c>
      <c r="S449" s="341" t="n"/>
      <c r="T449" s="346" t="n">
        <v>51</v>
      </c>
      <c r="U449" s="341" t="n"/>
      <c r="V449" s="339" t="n"/>
      <c r="W449" s="339" t="n"/>
      <c r="X449" s="339" t="n"/>
      <c r="Y449" s="339" t="n"/>
      <c r="Z449" s="340" t="n"/>
      <c r="AA449" s="340" t="n"/>
      <c r="AB449" s="341" t="n"/>
      <c r="AC449" s="339" t="n"/>
      <c r="AD449" s="339" t="n"/>
      <c r="AE449" s="339" t="n"/>
      <c r="AF449" s="339" t="n">
        <v>51</v>
      </c>
      <c r="AG449" s="340" t="n"/>
      <c r="AH449" s="340" t="n"/>
      <c r="AI449" s="341" t="n"/>
    </row>
    <row r="450" ht="20.1" customHeight="1" s="335">
      <c r="A450" s="358" t="n"/>
      <c r="C450" s="339" t="n">
        <v>4</v>
      </c>
      <c r="D450" s="340" t="n"/>
      <c r="E450" s="341" t="n"/>
      <c r="F450" s="344" t="inlineStr">
        <is>
          <t>VERONICA MEDRANO ARIAS</t>
        </is>
      </c>
      <c r="G450" s="344" t="inlineStr">
        <is>
          <t>CEDULAS DE IDENTIDAD</t>
        </is>
      </c>
      <c r="H450" s="341" t="n"/>
      <c r="I450" s="339" t="inlineStr">
        <is>
          <t>H5-P1</t>
        </is>
      </c>
      <c r="J450" s="339" t="n">
        <v>711764</v>
      </c>
      <c r="K450" s="340" t="n"/>
      <c r="L450" s="341" t="n"/>
      <c r="M450" s="339" t="n">
        <v>711772</v>
      </c>
      <c r="N450" s="339" t="n">
        <v>9</v>
      </c>
      <c r="O450" s="340" t="n"/>
      <c r="P450" s="341" t="n"/>
      <c r="Q450" s="339" t="n"/>
      <c r="R450" s="339" t="n"/>
      <c r="S450" s="341" t="n"/>
      <c r="T450" s="346" t="n"/>
      <c r="U450" s="341" t="n"/>
      <c r="V450" s="339" t="n"/>
      <c r="W450" s="339" t="n"/>
      <c r="X450" s="339" t="n"/>
      <c r="Y450" s="339" t="n"/>
      <c r="Z450" s="340" t="n"/>
      <c r="AA450" s="340" t="n"/>
      <c r="AB450" s="341" t="n"/>
      <c r="AC450" s="339" t="n">
        <v>711764</v>
      </c>
      <c r="AD450" s="339" t="n">
        <v>711772</v>
      </c>
      <c r="AE450" s="339" t="n">
        <v>9</v>
      </c>
      <c r="AF450" s="339" t="n">
        <v>9</v>
      </c>
      <c r="AG450" s="340" t="n"/>
      <c r="AH450" s="340" t="n"/>
      <c r="AI450" s="341" t="n"/>
    </row>
    <row r="451" ht="20.1" customHeight="1" s="335">
      <c r="A451" s="358" t="n"/>
      <c r="C451" s="339" t="n">
        <v>4</v>
      </c>
      <c r="D451" s="340" t="n"/>
      <c r="E451" s="341" t="n"/>
      <c r="F451" s="344" t="inlineStr">
        <is>
          <t>VERONICA MEDRANO ARIAS</t>
        </is>
      </c>
      <c r="G451" s="344" t="inlineStr">
        <is>
          <t>LAMINAS PLASTICAS TIPO FUNDA -POUCHE</t>
        </is>
      </c>
      <c r="H451" s="341" t="n"/>
      <c r="I451" s="339" t="inlineStr">
        <is>
          <t>08-L3</t>
        </is>
      </c>
      <c r="J451" s="339" t="n">
        <v>2753570</v>
      </c>
      <c r="K451" s="340" t="n"/>
      <c r="L451" s="341" t="n"/>
      <c r="M451" s="339" t="n">
        <v>2753577</v>
      </c>
      <c r="N451" s="339" t="n">
        <v>8</v>
      </c>
      <c r="O451" s="340" t="n"/>
      <c r="P451" s="341" t="n"/>
      <c r="Q451" s="339" t="n">
        <v>2753570</v>
      </c>
      <c r="R451" s="339" t="n">
        <v>2753577</v>
      </c>
      <c r="S451" s="341" t="n"/>
      <c r="T451" s="346" t="n">
        <v>8</v>
      </c>
      <c r="U451" s="341" t="n"/>
      <c r="V451" s="339" t="n"/>
      <c r="W451" s="339" t="n"/>
      <c r="X451" s="339" t="n"/>
      <c r="Y451" s="339" t="n"/>
      <c r="Z451" s="340" t="n"/>
      <c r="AA451" s="340" t="n"/>
      <c r="AB451" s="341" t="n"/>
      <c r="AC451" s="339" t="n"/>
      <c r="AD451" s="339" t="n"/>
      <c r="AE451" s="339" t="n"/>
      <c r="AF451" s="339" t="n">
        <v>8</v>
      </c>
      <c r="AG451" s="340" t="n"/>
      <c r="AH451" s="340" t="n"/>
      <c r="AI451" s="341" t="n"/>
    </row>
    <row r="452" ht="20.1" customHeight="1" s="335">
      <c r="A452" s="358" t="n"/>
      <c r="C452" s="339" t="n">
        <v>4</v>
      </c>
      <c r="D452" s="340" t="n"/>
      <c r="E452" s="341" t="n"/>
      <c r="F452" s="344" t="inlineStr">
        <is>
          <t>VERONICA MEDRANO ARIAS</t>
        </is>
      </c>
      <c r="G452" s="344" t="inlineStr">
        <is>
          <t>LAMINAS PLASTICAS TIPO FUNDA -POUCHE</t>
        </is>
      </c>
      <c r="H452" s="341" t="n"/>
      <c r="I452" s="339" t="inlineStr">
        <is>
          <t>08-L3</t>
        </is>
      </c>
      <c r="J452" s="339" t="n">
        <v>2753861</v>
      </c>
      <c r="K452" s="340" t="n"/>
      <c r="L452" s="341" t="n"/>
      <c r="M452" s="339" t="n">
        <v>2753911</v>
      </c>
      <c r="N452" s="339" t="n">
        <v>51</v>
      </c>
      <c r="O452" s="340" t="n"/>
      <c r="P452" s="341" t="n"/>
      <c r="Q452" s="339" t="n">
        <v>2753861</v>
      </c>
      <c r="R452" s="339" t="n">
        <v>2753911</v>
      </c>
      <c r="S452" s="341" t="n"/>
      <c r="T452" s="346" t="n">
        <v>51</v>
      </c>
      <c r="U452" s="341" t="n"/>
      <c r="V452" s="339" t="n"/>
      <c r="W452" s="339" t="n"/>
      <c r="X452" s="339" t="n"/>
      <c r="Y452" s="339" t="n"/>
      <c r="Z452" s="340" t="n"/>
      <c r="AA452" s="340" t="n"/>
      <c r="AB452" s="341" t="n"/>
      <c r="AC452" s="339" t="n"/>
      <c r="AD452" s="339" t="n"/>
      <c r="AE452" s="339" t="n"/>
      <c r="AF452" s="339" t="n">
        <v>51</v>
      </c>
      <c r="AG452" s="340" t="n"/>
      <c r="AH452" s="340" t="n"/>
      <c r="AI452" s="341" t="n"/>
    </row>
    <row r="453" ht="20.1" customHeight="1" s="335">
      <c r="A453" s="358" t="n"/>
      <c r="C453" s="339" t="n">
        <v>4</v>
      </c>
      <c r="D453" s="340" t="n"/>
      <c r="E453" s="341" t="n"/>
      <c r="F453" s="344" t="inlineStr">
        <is>
          <t>VERONICA MEDRANO ARIAS</t>
        </is>
      </c>
      <c r="G453" s="344" t="inlineStr">
        <is>
          <t>LAMINAS PLASTICAS TIPO FUNDA -POUCHE</t>
        </is>
      </c>
      <c r="H453" s="341" t="n"/>
      <c r="I453" s="339" t="inlineStr">
        <is>
          <t>08-L3</t>
        </is>
      </c>
      <c r="J453" s="339" t="n">
        <v>2753912</v>
      </c>
      <c r="K453" s="340" t="n"/>
      <c r="L453" s="341" t="n"/>
      <c r="M453" s="339" t="n">
        <v>2753920</v>
      </c>
      <c r="N453" s="339" t="n">
        <v>9</v>
      </c>
      <c r="O453" s="340" t="n"/>
      <c r="P453" s="341" t="n"/>
      <c r="Q453" s="339" t="n"/>
      <c r="R453" s="339" t="n"/>
      <c r="S453" s="341" t="n"/>
      <c r="T453" s="346" t="n"/>
      <c r="U453" s="341" t="n"/>
      <c r="V453" s="339" t="n"/>
      <c r="W453" s="339" t="n"/>
      <c r="X453" s="339" t="n"/>
      <c r="Y453" s="339" t="n"/>
      <c r="Z453" s="340" t="n"/>
      <c r="AA453" s="340" t="n"/>
      <c r="AB453" s="341" t="n"/>
      <c r="AC453" s="339" t="n">
        <v>2753912</v>
      </c>
      <c r="AD453" s="339" t="n">
        <v>2753920</v>
      </c>
      <c r="AE453" s="339" t="n">
        <v>9</v>
      </c>
      <c r="AF453" s="339" t="n">
        <v>9</v>
      </c>
      <c r="AG453" s="340" t="n"/>
      <c r="AH453" s="340" t="n"/>
      <c r="AI453" s="341" t="n"/>
    </row>
    <row r="454" ht="20.1" customHeight="1" s="335">
      <c r="A454" s="359" t="n"/>
      <c r="C454" s="339" t="n"/>
      <c r="D454" s="340" t="n"/>
      <c r="E454" s="341" t="n"/>
      <c r="F454" s="344" t="n"/>
      <c r="G454" s="344" t="n"/>
      <c r="H454" s="341" t="n"/>
      <c r="I454" s="339" t="n"/>
      <c r="J454" s="339" t="n"/>
      <c r="K454" s="340" t="n"/>
      <c r="L454" s="341" t="n"/>
      <c r="M454" s="339" t="n"/>
      <c r="N454" s="339" t="n"/>
      <c r="O454" s="340" t="n"/>
      <c r="P454" s="341" t="n"/>
      <c r="Q454" s="339" t="n"/>
      <c r="R454" s="339" t="n"/>
      <c r="S454" s="341" t="n"/>
      <c r="T454" s="346" t="n"/>
      <c r="U454" s="341" t="n"/>
      <c r="V454" s="339" t="n"/>
      <c r="W454" s="339" t="n"/>
      <c r="X454" s="339" t="n"/>
      <c r="Y454" s="339" t="n"/>
      <c r="Z454" s="340" t="n"/>
      <c r="AA454" s="340" t="n"/>
      <c r="AB454" s="341" t="n"/>
      <c r="AC454" s="339" t="n"/>
      <c r="AD454" s="339" t="n"/>
      <c r="AE454" s="339" t="n"/>
      <c r="AF454" s="345">
        <f>SUM(T448:U453)*17/2</f>
        <v/>
      </c>
      <c r="AG454" s="340" t="n"/>
      <c r="AH454" s="340" t="n"/>
      <c r="AI454" s="341" t="n"/>
    </row>
    <row r="455" ht="15" customHeight="1" s="335">
      <c r="A455" s="383" t="n"/>
      <c r="C455" s="362" t="inlineStr">
        <is>
          <t xml:space="preserve"> Fecha movimiento: 14/02/2023</t>
        </is>
      </c>
      <c r="D455" s="340" t="n"/>
      <c r="E455" s="340" t="n"/>
      <c r="F455" s="340" t="n"/>
      <c r="G455" s="340" t="n"/>
      <c r="H455" s="341" t="n"/>
      <c r="I455" s="360" t="n"/>
      <c r="J455" s="340" t="n"/>
      <c r="K455" s="340" t="n"/>
      <c r="L455" s="340" t="n"/>
      <c r="M455" s="340" t="n"/>
      <c r="N455" s="340" t="n"/>
      <c r="O455" s="340" t="n"/>
      <c r="P455" s="340" t="n"/>
      <c r="Q455" s="340" t="n"/>
      <c r="R455" s="340" t="n"/>
      <c r="S455" s="340" t="n"/>
      <c r="T455" s="340" t="n"/>
      <c r="U455" s="340" t="n"/>
      <c r="V455" s="340" t="n"/>
      <c r="W455" s="340" t="n"/>
      <c r="X455" s="340" t="n"/>
      <c r="Y455" s="340" t="n"/>
      <c r="Z455" s="340" t="n"/>
      <c r="AA455" s="340" t="n"/>
      <c r="AB455" s="340" t="n"/>
      <c r="AC455" s="340" t="n"/>
      <c r="AD455" s="340" t="n"/>
      <c r="AE455" s="340" t="n"/>
      <c r="AF455" s="340" t="n"/>
      <c r="AG455" s="340" t="n"/>
      <c r="AH455" s="340" t="n"/>
      <c r="AI455" s="341" t="n"/>
    </row>
    <row r="456" ht="20.1" customHeight="1" s="335">
      <c r="A456" s="358" t="n"/>
      <c r="C456" s="339" t="n">
        <v>2</v>
      </c>
      <c r="D456" s="340" t="n"/>
      <c r="E456" s="341" t="n"/>
      <c r="F456" s="344" t="inlineStr">
        <is>
          <t>ANELY CACERES PECHO</t>
        </is>
      </c>
      <c r="G456" s="344" t="inlineStr">
        <is>
          <t>CEDULAS DE IDENTIDAD</t>
        </is>
      </c>
      <c r="H456" s="341" t="n"/>
      <c r="I456" s="339" t="inlineStr">
        <is>
          <t>H5-P1</t>
        </is>
      </c>
      <c r="J456" s="339" t="n">
        <v>711706</v>
      </c>
      <c r="K456" s="340" t="n"/>
      <c r="L456" s="341" t="n"/>
      <c r="M456" s="339" t="n">
        <v>711712</v>
      </c>
      <c r="N456" s="339" t="n">
        <v>7</v>
      </c>
      <c r="O456" s="340" t="n"/>
      <c r="P456" s="341" t="n"/>
      <c r="Q456" s="339" t="n">
        <v>711706</v>
      </c>
      <c r="R456" s="339" t="n">
        <v>711712</v>
      </c>
      <c r="S456" s="341" t="n"/>
      <c r="T456" s="346" t="n">
        <v>7</v>
      </c>
      <c r="U456" s="341" t="n"/>
      <c r="V456" s="339" t="n"/>
      <c r="W456" s="339" t="n"/>
      <c r="X456" s="339" t="n"/>
      <c r="Y456" s="339" t="n"/>
      <c r="Z456" s="340" t="n"/>
      <c r="AA456" s="340" t="n"/>
      <c r="AB456" s="341" t="n"/>
      <c r="AC456" s="339" t="n"/>
      <c r="AD456" s="339" t="n"/>
      <c r="AE456" s="339" t="n"/>
      <c r="AF456" s="339" t="n">
        <v>7</v>
      </c>
      <c r="AG456" s="340" t="n"/>
      <c r="AH456" s="340" t="n"/>
      <c r="AI456" s="341" t="n"/>
    </row>
    <row r="457" ht="20.1" customHeight="1" s="335">
      <c r="A457" s="358" t="n"/>
      <c r="C457" s="339" t="n">
        <v>2</v>
      </c>
      <c r="D457" s="340" t="n"/>
      <c r="E457" s="341" t="n"/>
      <c r="F457" s="344" t="inlineStr">
        <is>
          <t>ANELY CACERES PECHO</t>
        </is>
      </c>
      <c r="G457" s="344" t="inlineStr">
        <is>
          <t>CEDULAS DE IDENTIDAD</t>
        </is>
      </c>
      <c r="H457" s="341" t="n"/>
      <c r="I457" s="339" t="inlineStr">
        <is>
          <t>H5-P1</t>
        </is>
      </c>
      <c r="J457" s="339" t="n">
        <v>711921</v>
      </c>
      <c r="K457" s="340" t="n"/>
      <c r="L457" s="341" t="n"/>
      <c r="M457" s="339" t="n">
        <v>711978</v>
      </c>
      <c r="N457" s="339" t="n">
        <v>58</v>
      </c>
      <c r="O457" s="340" t="n"/>
      <c r="P457" s="341" t="n"/>
      <c r="Q457" s="339" t="n">
        <v>711921</v>
      </c>
      <c r="R457" s="339" t="n">
        <v>711978</v>
      </c>
      <c r="S457" s="341" t="n"/>
      <c r="T457" s="346" t="n">
        <v>58</v>
      </c>
      <c r="U457" s="341" t="n"/>
      <c r="V457" s="339" t="n"/>
      <c r="W457" s="339" t="n"/>
      <c r="X457" s="339" t="n"/>
      <c r="Y457" s="339" t="n"/>
      <c r="Z457" s="340" t="n"/>
      <c r="AA457" s="340" t="n"/>
      <c r="AB457" s="341" t="n"/>
      <c r="AC457" s="339" t="n"/>
      <c r="AD457" s="339" t="n"/>
      <c r="AE457" s="339" t="n"/>
      <c r="AF457" s="339" t="n">
        <v>58</v>
      </c>
      <c r="AG457" s="340" t="n"/>
      <c r="AH457" s="340" t="n"/>
      <c r="AI457" s="341" t="n"/>
    </row>
    <row r="458" ht="20.1" customHeight="1" s="335">
      <c r="A458" s="358" t="n"/>
      <c r="C458" s="339" t="n">
        <v>2</v>
      </c>
      <c r="D458" s="340" t="n"/>
      <c r="E458" s="341" t="n"/>
      <c r="F458" s="344" t="inlineStr">
        <is>
          <t>ANELY CACERES PECHO</t>
        </is>
      </c>
      <c r="G458" s="344" t="inlineStr">
        <is>
          <t>CEDULAS DE IDENTIDAD</t>
        </is>
      </c>
      <c r="H458" s="341" t="n"/>
      <c r="I458" s="339" t="inlineStr">
        <is>
          <t>H5-P1</t>
        </is>
      </c>
      <c r="J458" s="339" t="n">
        <v>711979</v>
      </c>
      <c r="K458" s="340" t="n"/>
      <c r="L458" s="341" t="n"/>
      <c r="M458" s="339" t="n">
        <v>711980</v>
      </c>
      <c r="N458" s="339" t="n">
        <v>2</v>
      </c>
      <c r="O458" s="340" t="n"/>
      <c r="P458" s="341" t="n"/>
      <c r="Q458" s="339" t="n"/>
      <c r="R458" s="339" t="n"/>
      <c r="S458" s="341" t="n"/>
      <c r="T458" s="346" t="n"/>
      <c r="U458" s="341" t="n"/>
      <c r="V458" s="339" t="n"/>
      <c r="W458" s="339" t="n"/>
      <c r="X458" s="339" t="n"/>
      <c r="Y458" s="339" t="n"/>
      <c r="Z458" s="340" t="n"/>
      <c r="AA458" s="340" t="n"/>
      <c r="AB458" s="341" t="n"/>
      <c r="AC458" s="339" t="n">
        <v>711979</v>
      </c>
      <c r="AD458" s="339" t="n">
        <v>711980</v>
      </c>
      <c r="AE458" s="339" t="n">
        <v>2</v>
      </c>
      <c r="AF458" s="339" t="n">
        <v>2</v>
      </c>
      <c r="AG458" s="340" t="n"/>
      <c r="AH458" s="340" t="n"/>
      <c r="AI458" s="341" t="n"/>
    </row>
    <row r="459" ht="20.1" customHeight="1" s="335">
      <c r="A459" s="358" t="n"/>
      <c r="C459" s="339" t="n">
        <v>2</v>
      </c>
      <c r="D459" s="340" t="n"/>
      <c r="E459" s="341" t="n"/>
      <c r="F459" s="344" t="inlineStr">
        <is>
          <t>ANELY CACERES PECHO</t>
        </is>
      </c>
      <c r="G459" s="344" t="inlineStr">
        <is>
          <t>LAMINAS PLASTICAS TIPO FUNDA -POUCHE</t>
        </is>
      </c>
      <c r="H459" s="341" t="n"/>
      <c r="I459" s="339" t="inlineStr">
        <is>
          <t>08-L3</t>
        </is>
      </c>
      <c r="J459" s="339" t="n">
        <v>2753854</v>
      </c>
      <c r="K459" s="340" t="n"/>
      <c r="L459" s="341" t="n"/>
      <c r="M459" s="339" t="n">
        <v>2753860</v>
      </c>
      <c r="N459" s="339" t="n">
        <v>7</v>
      </c>
      <c r="O459" s="340" t="n"/>
      <c r="P459" s="341" t="n"/>
      <c r="Q459" s="339" t="n">
        <v>2753854</v>
      </c>
      <c r="R459" s="339" t="n">
        <v>2753860</v>
      </c>
      <c r="S459" s="341" t="n"/>
      <c r="T459" s="346" t="n">
        <v>7</v>
      </c>
      <c r="U459" s="341" t="n"/>
      <c r="V459" s="339" t="n"/>
      <c r="W459" s="339" t="n"/>
      <c r="X459" s="339" t="n"/>
      <c r="Y459" s="339" t="n"/>
      <c r="Z459" s="340" t="n"/>
      <c r="AA459" s="340" t="n"/>
      <c r="AB459" s="341" t="n"/>
      <c r="AC459" s="339" t="n"/>
      <c r="AD459" s="339" t="n"/>
      <c r="AE459" s="339" t="n"/>
      <c r="AF459" s="339" t="n">
        <v>7</v>
      </c>
      <c r="AG459" s="340" t="n"/>
      <c r="AH459" s="340" t="n"/>
      <c r="AI459" s="341" t="n"/>
    </row>
    <row r="460" ht="20.1" customHeight="1" s="335">
      <c r="A460" s="358" t="n"/>
      <c r="C460" s="339" t="n">
        <v>2</v>
      </c>
      <c r="D460" s="340" t="n"/>
      <c r="E460" s="341" t="n"/>
      <c r="F460" s="344" t="inlineStr">
        <is>
          <t>ANELY CACERES PECHO</t>
        </is>
      </c>
      <c r="G460" s="344" t="inlineStr">
        <is>
          <t>LAMINAS PLASTICAS TIPO FUNDA -POUCHE</t>
        </is>
      </c>
      <c r="H460" s="341" t="n"/>
      <c r="I460" s="339" t="inlineStr">
        <is>
          <t>08-L3</t>
        </is>
      </c>
      <c r="J460" s="339" t="n">
        <v>2754066</v>
      </c>
      <c r="K460" s="340" t="n"/>
      <c r="L460" s="341" t="n"/>
      <c r="M460" s="339" t="n">
        <v>2754123</v>
      </c>
      <c r="N460" s="339" t="n">
        <v>58</v>
      </c>
      <c r="O460" s="340" t="n"/>
      <c r="P460" s="341" t="n"/>
      <c r="Q460" s="339" t="n">
        <v>2754066</v>
      </c>
      <c r="R460" s="339" t="n">
        <v>2754123</v>
      </c>
      <c r="S460" s="341" t="n"/>
      <c r="T460" s="346" t="n">
        <v>58</v>
      </c>
      <c r="U460" s="341" t="n"/>
      <c r="V460" s="339" t="n"/>
      <c r="W460" s="339" t="n"/>
      <c r="X460" s="339" t="n"/>
      <c r="Y460" s="339" t="n"/>
      <c r="Z460" s="340" t="n"/>
      <c r="AA460" s="340" t="n"/>
      <c r="AB460" s="341" t="n"/>
      <c r="AC460" s="339" t="n"/>
      <c r="AD460" s="339" t="n"/>
      <c r="AE460" s="339" t="n"/>
      <c r="AF460" s="339" t="n">
        <v>58</v>
      </c>
      <c r="AG460" s="340" t="n"/>
      <c r="AH460" s="340" t="n"/>
      <c r="AI460" s="341" t="n"/>
    </row>
    <row r="461" ht="20.1" customHeight="1" s="335">
      <c r="A461" s="358" t="n"/>
      <c r="C461" s="339" t="n">
        <v>2</v>
      </c>
      <c r="D461" s="340" t="n"/>
      <c r="E461" s="341" t="n"/>
      <c r="F461" s="344" t="inlineStr">
        <is>
          <t>ANELY CACERES PECHO</t>
        </is>
      </c>
      <c r="G461" s="344" t="inlineStr">
        <is>
          <t>LAMINAS PLASTICAS TIPO FUNDA -POUCHE</t>
        </is>
      </c>
      <c r="H461" s="341" t="n"/>
      <c r="I461" s="339" t="inlineStr">
        <is>
          <t>08-L3</t>
        </is>
      </c>
      <c r="J461" s="339" t="n">
        <v>2754124</v>
      </c>
      <c r="K461" s="340" t="n"/>
      <c r="L461" s="341" t="n"/>
      <c r="M461" s="339" t="n">
        <v>2754125</v>
      </c>
      <c r="N461" s="339" t="n">
        <v>2</v>
      </c>
      <c r="O461" s="340" t="n"/>
      <c r="P461" s="341" t="n"/>
      <c r="Q461" s="339" t="n"/>
      <c r="R461" s="339" t="n"/>
      <c r="S461" s="341" t="n"/>
      <c r="T461" s="346" t="n"/>
      <c r="U461" s="341" t="n"/>
      <c r="V461" s="339" t="n"/>
      <c r="W461" s="339" t="n"/>
      <c r="X461" s="339" t="n"/>
      <c r="Y461" s="339" t="n"/>
      <c r="Z461" s="340" t="n"/>
      <c r="AA461" s="340" t="n"/>
      <c r="AB461" s="341" t="n"/>
      <c r="AC461" s="339" t="n">
        <v>2754124</v>
      </c>
      <c r="AD461" s="339" t="n">
        <v>2754125</v>
      </c>
      <c r="AE461" s="339" t="n">
        <v>2</v>
      </c>
      <c r="AF461" s="339" t="n">
        <v>2</v>
      </c>
      <c r="AG461" s="340" t="n"/>
      <c r="AH461" s="340" t="n"/>
      <c r="AI461" s="341" t="n"/>
    </row>
    <row r="462" ht="20.1" customHeight="1" s="335">
      <c r="A462" s="358" t="n"/>
      <c r="C462" s="339" t="n"/>
      <c r="D462" s="340" t="n"/>
      <c r="E462" s="341" t="n"/>
      <c r="F462" s="344" t="n"/>
      <c r="G462" s="344" t="n"/>
      <c r="H462" s="341" t="n"/>
      <c r="I462" s="339" t="n"/>
      <c r="J462" s="339" t="n"/>
      <c r="K462" s="340" t="n"/>
      <c r="L462" s="341" t="n"/>
      <c r="M462" s="339" t="n"/>
      <c r="N462" s="339" t="n"/>
      <c r="O462" s="340" t="n"/>
      <c r="P462" s="341" t="n"/>
      <c r="Q462" s="339" t="n"/>
      <c r="R462" s="339" t="n"/>
      <c r="S462" s="341" t="n"/>
      <c r="T462" s="346" t="n"/>
      <c r="U462" s="341" t="n"/>
      <c r="V462" s="339" t="n"/>
      <c r="W462" s="339" t="n"/>
      <c r="X462" s="339" t="n"/>
      <c r="Y462" s="339" t="n"/>
      <c r="Z462" s="340" t="n"/>
      <c r="AA462" s="340" t="n"/>
      <c r="AB462" s="341" t="n"/>
      <c r="AC462" s="339" t="n"/>
      <c r="AD462" s="339" t="n"/>
      <c r="AE462" s="339" t="n"/>
      <c r="AF462" s="345">
        <f>SUM(T456:U461)*17/2</f>
        <v/>
      </c>
      <c r="AG462" s="340" t="n"/>
      <c r="AH462" s="340" t="n"/>
      <c r="AI462" s="341" t="n"/>
    </row>
    <row r="463" ht="20.1" customHeight="1" s="335">
      <c r="A463" s="358" t="n"/>
      <c r="C463" s="339" t="n">
        <v>7</v>
      </c>
      <c r="D463" s="340" t="n"/>
      <c r="E463" s="341" t="n"/>
      <c r="F463" s="344" t="inlineStr">
        <is>
          <t>BOLIVIA MAR PALMERO TILILA</t>
        </is>
      </c>
      <c r="G463" s="344" t="inlineStr">
        <is>
          <t>CEDULAS DE IDENTIDAD</t>
        </is>
      </c>
      <c r="H463" s="341" t="n"/>
      <c r="I463" s="339" t="inlineStr">
        <is>
          <t>H5-P1</t>
        </is>
      </c>
      <c r="J463" s="339" t="n">
        <v>711832</v>
      </c>
      <c r="K463" s="340" t="n"/>
      <c r="L463" s="341" t="n"/>
      <c r="M463" s="339" t="n">
        <v>711880</v>
      </c>
      <c r="N463" s="339" t="n">
        <v>49</v>
      </c>
      <c r="O463" s="340" t="n"/>
      <c r="P463" s="341" t="n"/>
      <c r="Q463" s="339" t="n">
        <v>711832</v>
      </c>
      <c r="R463" s="339" t="n">
        <v>711880</v>
      </c>
      <c r="S463" s="341" t="n"/>
      <c r="T463" s="346" t="n">
        <v>49</v>
      </c>
      <c r="U463" s="341" t="n"/>
      <c r="V463" s="339" t="n"/>
      <c r="W463" s="339" t="n"/>
      <c r="X463" s="339" t="n"/>
      <c r="Y463" s="339" t="n"/>
      <c r="Z463" s="340" t="n"/>
      <c r="AA463" s="340" t="n"/>
      <c r="AB463" s="341" t="n"/>
      <c r="AC463" s="339" t="n"/>
      <c r="AD463" s="339" t="n"/>
      <c r="AE463" s="339" t="n"/>
      <c r="AF463" s="339" t="n">
        <v>49</v>
      </c>
      <c r="AG463" s="340" t="n"/>
      <c r="AH463" s="340" t="n"/>
      <c r="AI463" s="341" t="n"/>
    </row>
    <row r="464" ht="20.1" customHeight="1" s="335">
      <c r="A464" s="358" t="n"/>
      <c r="C464" s="339" t="n">
        <v>7</v>
      </c>
      <c r="D464" s="340" t="n"/>
      <c r="E464" s="341" t="n"/>
      <c r="F464" s="344" t="inlineStr">
        <is>
          <t>BOLIVIA MAR PALMERO TILILA</t>
        </is>
      </c>
      <c r="G464" s="344" t="inlineStr">
        <is>
          <t>CEDULAS DE IDENTIDAD</t>
        </is>
      </c>
      <c r="H464" s="341" t="n"/>
      <c r="I464" s="339" t="inlineStr">
        <is>
          <t>H5-P1</t>
        </is>
      </c>
      <c r="J464" s="339" t="n">
        <v>712141</v>
      </c>
      <c r="K464" s="340" t="n"/>
      <c r="L464" s="341" t="n"/>
      <c r="M464" s="339" t="n">
        <v>712148</v>
      </c>
      <c r="N464" s="339" t="n">
        <v>8</v>
      </c>
      <c r="O464" s="340" t="n"/>
      <c r="P464" s="341" t="n"/>
      <c r="Q464" s="339" t="n">
        <v>712141</v>
      </c>
      <c r="R464" s="339" t="n">
        <v>712148</v>
      </c>
      <c r="S464" s="341" t="n"/>
      <c r="T464" s="346" t="n">
        <v>8</v>
      </c>
      <c r="U464" s="341" t="n"/>
      <c r="V464" s="339" t="n"/>
      <c r="W464" s="339" t="n"/>
      <c r="X464" s="339" t="n"/>
      <c r="Y464" s="339" t="n"/>
      <c r="Z464" s="340" t="n"/>
      <c r="AA464" s="340" t="n"/>
      <c r="AB464" s="341" t="n"/>
      <c r="AC464" s="339" t="n"/>
      <c r="AD464" s="339" t="n"/>
      <c r="AE464" s="339" t="n"/>
      <c r="AF464" s="339" t="n">
        <v>8</v>
      </c>
      <c r="AG464" s="340" t="n"/>
      <c r="AH464" s="340" t="n"/>
      <c r="AI464" s="341" t="n"/>
    </row>
    <row r="465" ht="20.1" customHeight="1" s="335">
      <c r="A465" s="358" t="n"/>
      <c r="C465" s="339" t="n">
        <v>7</v>
      </c>
      <c r="D465" s="340" t="n"/>
      <c r="E465" s="341" t="n"/>
      <c r="F465" s="344" t="inlineStr">
        <is>
          <t>BOLIVIA MAR PALMERO TILILA</t>
        </is>
      </c>
      <c r="G465" s="344" t="inlineStr">
        <is>
          <t>CEDULAS DE IDENTIDAD</t>
        </is>
      </c>
      <c r="H465" s="341" t="n"/>
      <c r="I465" s="339" t="inlineStr">
        <is>
          <t>H5-P1</t>
        </is>
      </c>
      <c r="J465" s="339" t="n">
        <v>712149</v>
      </c>
      <c r="K465" s="340" t="n"/>
      <c r="L465" s="341" t="n"/>
      <c r="M465" s="339" t="n">
        <v>712168</v>
      </c>
      <c r="N465" s="339" t="n">
        <v>20</v>
      </c>
      <c r="O465" s="340" t="n"/>
      <c r="P465" s="341" t="n"/>
      <c r="Q465" s="339" t="n"/>
      <c r="R465" s="339" t="n"/>
      <c r="S465" s="341" t="n"/>
      <c r="T465" s="346" t="n"/>
      <c r="U465" s="341" t="n"/>
      <c r="V465" s="339" t="n"/>
      <c r="W465" s="339" t="n"/>
      <c r="X465" s="339" t="n"/>
      <c r="Y465" s="339" t="n"/>
      <c r="Z465" s="340" t="n"/>
      <c r="AA465" s="340" t="n"/>
      <c r="AB465" s="341" t="n"/>
      <c r="AC465" s="339" t="n">
        <v>712149</v>
      </c>
      <c r="AD465" s="339" t="n">
        <v>712168</v>
      </c>
      <c r="AE465" s="339" t="n">
        <v>20</v>
      </c>
      <c r="AF465" s="339" t="n">
        <v>20</v>
      </c>
      <c r="AG465" s="340" t="n"/>
      <c r="AH465" s="340" t="n"/>
      <c r="AI465" s="341" t="n"/>
    </row>
    <row r="466" ht="20.1" customHeight="1" s="335">
      <c r="A466" s="358" t="n"/>
      <c r="C466" s="339" t="n">
        <v>7</v>
      </c>
      <c r="D466" s="340" t="n"/>
      <c r="E466" s="341" t="n"/>
      <c r="F466" s="344" t="inlineStr">
        <is>
          <t>BOLIVIA MAR PALMERO TILILA</t>
        </is>
      </c>
      <c r="G466" s="344" t="inlineStr">
        <is>
          <t>LAMINAS PLASTICAS TIPO FUNDA -POUCHE</t>
        </is>
      </c>
      <c r="H466" s="341" t="n"/>
      <c r="I466" s="339" t="inlineStr">
        <is>
          <t>08-L3</t>
        </is>
      </c>
      <c r="J466" s="339" t="n">
        <v>2753979</v>
      </c>
      <c r="K466" s="340" t="n"/>
      <c r="L466" s="341" t="n"/>
      <c r="M466" s="339" t="n">
        <v>2754027</v>
      </c>
      <c r="N466" s="339" t="n">
        <v>49</v>
      </c>
      <c r="O466" s="340" t="n"/>
      <c r="P466" s="341" t="n"/>
      <c r="Q466" s="339" t="n">
        <v>2753979</v>
      </c>
      <c r="R466" s="339" t="n">
        <v>2754027</v>
      </c>
      <c r="S466" s="341" t="n"/>
      <c r="T466" s="346" t="n">
        <v>49</v>
      </c>
      <c r="U466" s="341" t="n"/>
      <c r="V466" s="339" t="n"/>
      <c r="W466" s="339" t="n"/>
      <c r="X466" s="339" t="n"/>
      <c r="Y466" s="339" t="n"/>
      <c r="Z466" s="340" t="n"/>
      <c r="AA466" s="340" t="n"/>
      <c r="AB466" s="341" t="n"/>
      <c r="AC466" s="339" t="n"/>
      <c r="AD466" s="339" t="n"/>
      <c r="AE466" s="339" t="n"/>
      <c r="AF466" s="339" t="n">
        <v>49</v>
      </c>
      <c r="AG466" s="340" t="n"/>
      <c r="AH466" s="340" t="n"/>
      <c r="AI466" s="341" t="n"/>
    </row>
    <row r="467" ht="20.1" customHeight="1" s="335">
      <c r="A467" s="358" t="n"/>
      <c r="C467" s="339" t="n">
        <v>7</v>
      </c>
      <c r="D467" s="340" t="n"/>
      <c r="E467" s="341" t="n"/>
      <c r="F467" s="344" t="inlineStr">
        <is>
          <t>BOLIVIA MAR PALMERO TILILA</t>
        </is>
      </c>
      <c r="G467" s="344" t="inlineStr">
        <is>
          <t>LAMINAS PLASTICAS TIPO FUNDA -POUCHE</t>
        </is>
      </c>
      <c r="H467" s="341" t="n"/>
      <c r="I467" s="339" t="inlineStr">
        <is>
          <t>08-L3</t>
        </is>
      </c>
      <c r="J467" s="339" t="n">
        <v>2754282</v>
      </c>
      <c r="K467" s="340" t="n"/>
      <c r="L467" s="341" t="n"/>
      <c r="M467" s="339" t="n">
        <v>2754289</v>
      </c>
      <c r="N467" s="339" t="n">
        <v>8</v>
      </c>
      <c r="O467" s="340" t="n"/>
      <c r="P467" s="341" t="n"/>
      <c r="Q467" s="339" t="n">
        <v>2754282</v>
      </c>
      <c r="R467" s="339" t="n">
        <v>2754289</v>
      </c>
      <c r="S467" s="341" t="n"/>
      <c r="T467" s="346" t="n">
        <v>8</v>
      </c>
      <c r="U467" s="341" t="n"/>
      <c r="V467" s="339" t="n"/>
      <c r="W467" s="339" t="n"/>
      <c r="X467" s="339" t="n"/>
      <c r="Y467" s="339" t="n"/>
      <c r="Z467" s="340" t="n"/>
      <c r="AA467" s="340" t="n"/>
      <c r="AB467" s="341" t="n"/>
      <c r="AC467" s="339" t="n"/>
      <c r="AD467" s="339" t="n"/>
      <c r="AE467" s="339" t="n"/>
      <c r="AF467" s="339" t="n">
        <v>8</v>
      </c>
      <c r="AG467" s="340" t="n"/>
      <c r="AH467" s="340" t="n"/>
      <c r="AI467" s="341" t="n"/>
    </row>
    <row r="468" ht="20.1" customHeight="1" s="335">
      <c r="A468" s="358" t="n"/>
      <c r="C468" s="339" t="n">
        <v>7</v>
      </c>
      <c r="D468" s="340" t="n"/>
      <c r="E468" s="341" t="n"/>
      <c r="F468" s="344" t="inlineStr">
        <is>
          <t>BOLIVIA MAR PALMERO TILILA</t>
        </is>
      </c>
      <c r="G468" s="344" t="inlineStr">
        <is>
          <t>LAMINAS PLASTICAS TIPO FUNDA -POUCHE</t>
        </is>
      </c>
      <c r="H468" s="341" t="n"/>
      <c r="I468" s="339" t="inlineStr">
        <is>
          <t>08-L3</t>
        </is>
      </c>
      <c r="J468" s="339" t="n">
        <v>2754290</v>
      </c>
      <c r="K468" s="340" t="n"/>
      <c r="L468" s="341" t="n"/>
      <c r="M468" s="339" t="n">
        <v>2754309</v>
      </c>
      <c r="N468" s="339" t="n">
        <v>20</v>
      </c>
      <c r="O468" s="340" t="n"/>
      <c r="P468" s="341" t="n"/>
      <c r="Q468" s="339" t="n"/>
      <c r="R468" s="339" t="n"/>
      <c r="S468" s="341" t="n"/>
      <c r="T468" s="346" t="n"/>
      <c r="U468" s="341" t="n"/>
      <c r="V468" s="339" t="n"/>
      <c r="W468" s="339" t="n"/>
      <c r="X468" s="339" t="n"/>
      <c r="Y468" s="339" t="n"/>
      <c r="Z468" s="340" t="n"/>
      <c r="AA468" s="340" t="n"/>
      <c r="AB468" s="341" t="n"/>
      <c r="AC468" s="339" t="n">
        <v>2754290</v>
      </c>
      <c r="AD468" s="339" t="n">
        <v>2754309</v>
      </c>
      <c r="AE468" s="339" t="n">
        <v>20</v>
      </c>
      <c r="AF468" s="339" t="n">
        <v>20</v>
      </c>
      <c r="AG468" s="340" t="n"/>
      <c r="AH468" s="340" t="n"/>
      <c r="AI468" s="341" t="n"/>
    </row>
    <row r="469" ht="20.1" customHeight="1" s="335">
      <c r="A469" s="358" t="n"/>
      <c r="C469" s="339" t="n"/>
      <c r="D469" s="340" t="n"/>
      <c r="E469" s="341" t="n"/>
      <c r="F469" s="344" t="n"/>
      <c r="G469" s="344" t="n"/>
      <c r="H469" s="341" t="n"/>
      <c r="I469" s="339" t="n"/>
      <c r="J469" s="339" t="n"/>
      <c r="K469" s="340" t="n"/>
      <c r="L469" s="341" t="n"/>
      <c r="M469" s="339" t="n"/>
      <c r="N469" s="339" t="n"/>
      <c r="O469" s="340" t="n"/>
      <c r="P469" s="341" t="n"/>
      <c r="Q469" s="339" t="n"/>
      <c r="R469" s="339" t="n"/>
      <c r="S469" s="341" t="n"/>
      <c r="T469" s="346" t="n"/>
      <c r="U469" s="341" t="n"/>
      <c r="V469" s="339" t="n"/>
      <c r="W469" s="339" t="n"/>
      <c r="X469" s="339" t="n"/>
      <c r="Y469" s="339" t="n"/>
      <c r="Z469" s="340" t="n"/>
      <c r="AA469" s="340" t="n"/>
      <c r="AB469" s="341" t="n"/>
      <c r="AC469" s="339" t="n"/>
      <c r="AD469" s="339" t="n"/>
      <c r="AE469" s="339" t="n"/>
      <c r="AF469" s="345">
        <f>SUM(T463:U468)*17/2</f>
        <v/>
      </c>
      <c r="AG469" s="340" t="n"/>
      <c r="AH469" s="340" t="n"/>
      <c r="AI469" s="341" t="n"/>
    </row>
    <row r="470" ht="20.1" customHeight="1" s="335">
      <c r="A470" s="358" t="n"/>
      <c r="C470" s="339" t="n">
        <v>6</v>
      </c>
      <c r="D470" s="340" t="n"/>
      <c r="E470" s="341" t="n"/>
      <c r="F470" s="344" t="inlineStr">
        <is>
          <t>DIEGO ARMANDO YUCRA SILVESTRE</t>
        </is>
      </c>
      <c r="G470" s="344" t="inlineStr">
        <is>
          <t>CEDULAS DE IDENTIDAD</t>
        </is>
      </c>
      <c r="H470" s="341" t="n"/>
      <c r="I470" s="339" t="inlineStr">
        <is>
          <t>H5-P1</t>
        </is>
      </c>
      <c r="J470" s="339" t="n">
        <v>711519</v>
      </c>
      <c r="K470" s="340" t="n"/>
      <c r="L470" s="341" t="n"/>
      <c r="M470" s="339" t="n">
        <v>711524</v>
      </c>
      <c r="N470" s="339" t="n">
        <v>6</v>
      </c>
      <c r="O470" s="340" t="n"/>
      <c r="P470" s="341" t="n"/>
      <c r="Q470" s="339" t="n"/>
      <c r="R470" s="339" t="n"/>
      <c r="S470" s="341" t="n"/>
      <c r="T470" s="346" t="n"/>
      <c r="U470" s="341" t="n"/>
      <c r="V470" s="339" t="n"/>
      <c r="W470" s="339" t="n"/>
      <c r="X470" s="339" t="n"/>
      <c r="Y470" s="339" t="n"/>
      <c r="Z470" s="340" t="n"/>
      <c r="AA470" s="340" t="n"/>
      <c r="AB470" s="341" t="n"/>
      <c r="AC470" s="339" t="n">
        <v>711519</v>
      </c>
      <c r="AD470" s="339" t="n">
        <v>711524</v>
      </c>
      <c r="AE470" s="339" t="n">
        <v>6</v>
      </c>
      <c r="AF470" s="339" t="n">
        <v>6</v>
      </c>
      <c r="AG470" s="340" t="n"/>
      <c r="AH470" s="340" t="n"/>
      <c r="AI470" s="341" t="n"/>
    </row>
    <row r="471" ht="20.1" customHeight="1" s="335">
      <c r="A471" s="358" t="n"/>
      <c r="C471" s="339" t="n">
        <v>6</v>
      </c>
      <c r="D471" s="340" t="n"/>
      <c r="E471" s="341" t="n"/>
      <c r="F471" s="344" t="inlineStr">
        <is>
          <t>DIEGO ARMANDO YUCRA SILVESTRE</t>
        </is>
      </c>
      <c r="G471" s="344" t="inlineStr">
        <is>
          <t>CEDULAS DE IDENTIDAD</t>
        </is>
      </c>
      <c r="H471" s="341" t="n"/>
      <c r="I471" s="339" t="inlineStr">
        <is>
          <t>H5-P1</t>
        </is>
      </c>
      <c r="J471" s="339" t="n">
        <v>711625</v>
      </c>
      <c r="K471" s="340" t="n"/>
      <c r="L471" s="341" t="n"/>
      <c r="M471" s="339" t="n">
        <v>711664</v>
      </c>
      <c r="N471" s="339" t="n">
        <v>40</v>
      </c>
      <c r="O471" s="340" t="n"/>
      <c r="P471" s="341" t="n"/>
      <c r="Q471" s="339" t="n"/>
      <c r="R471" s="339" t="n"/>
      <c r="S471" s="341" t="n"/>
      <c r="T471" s="346" t="n"/>
      <c r="U471" s="341" t="n"/>
      <c r="V471" s="339" t="n"/>
      <c r="W471" s="339" t="n"/>
      <c r="X471" s="339" t="n"/>
      <c r="Y471" s="339" t="n"/>
      <c r="Z471" s="340" t="n"/>
      <c r="AA471" s="340" t="n"/>
      <c r="AB471" s="341" t="n"/>
      <c r="AC471" s="339" t="n">
        <v>711625</v>
      </c>
      <c r="AD471" s="339" t="n">
        <v>711664</v>
      </c>
      <c r="AE471" s="339" t="n">
        <v>40</v>
      </c>
      <c r="AF471" s="339" t="n">
        <v>40</v>
      </c>
      <c r="AG471" s="340" t="n"/>
      <c r="AH471" s="340" t="n"/>
      <c r="AI471" s="341" t="n"/>
    </row>
    <row r="472" ht="20.1" customHeight="1" s="335">
      <c r="A472" s="358" t="n"/>
      <c r="C472" s="339" t="n">
        <v>6</v>
      </c>
      <c r="D472" s="340" t="n"/>
      <c r="E472" s="341" t="n"/>
      <c r="F472" s="344" t="inlineStr">
        <is>
          <t>DIEGO ARMANDO YUCRA SILVESTRE</t>
        </is>
      </c>
      <c r="G472" s="344" t="inlineStr">
        <is>
          <t>CEDULAS DE IDENTIDAD</t>
        </is>
      </c>
      <c r="H472" s="341" t="n"/>
      <c r="I472" s="339" t="inlineStr">
        <is>
          <t>H5-P1</t>
        </is>
      </c>
      <c r="J472" s="339" t="n">
        <v>711801</v>
      </c>
      <c r="K472" s="340" t="n"/>
      <c r="L472" s="341" t="n"/>
      <c r="M472" s="339" t="n">
        <v>711820</v>
      </c>
      <c r="N472" s="339" t="n">
        <v>20</v>
      </c>
      <c r="O472" s="340" t="n"/>
      <c r="P472" s="341" t="n"/>
      <c r="Q472" s="339" t="n"/>
      <c r="R472" s="339" t="n"/>
      <c r="S472" s="341" t="n"/>
      <c r="T472" s="346" t="n"/>
      <c r="U472" s="341" t="n"/>
      <c r="V472" s="339" t="n"/>
      <c r="W472" s="339" t="n"/>
      <c r="X472" s="339" t="n"/>
      <c r="Y472" s="339" t="n"/>
      <c r="Z472" s="340" t="n"/>
      <c r="AA472" s="340" t="n"/>
      <c r="AB472" s="341" t="n"/>
      <c r="AC472" s="339" t="n">
        <v>711801</v>
      </c>
      <c r="AD472" s="339" t="n">
        <v>711820</v>
      </c>
      <c r="AE472" s="339" t="n">
        <v>20</v>
      </c>
      <c r="AF472" s="339" t="n">
        <v>20</v>
      </c>
      <c r="AG472" s="340" t="n"/>
      <c r="AH472" s="340" t="n"/>
      <c r="AI472" s="341" t="n"/>
    </row>
    <row r="473" ht="20.1" customHeight="1" s="335">
      <c r="A473" s="358" t="n"/>
      <c r="C473" s="339" t="n">
        <v>6</v>
      </c>
      <c r="D473" s="340" t="n"/>
      <c r="E473" s="341" t="n"/>
      <c r="F473" s="344" t="inlineStr">
        <is>
          <t>DIEGO ARMANDO YUCRA SILVESTRE</t>
        </is>
      </c>
      <c r="G473" s="344" t="inlineStr">
        <is>
          <t>LAMINAS PLASTICAS TIPO FUNDA -POUCHE</t>
        </is>
      </c>
      <c r="H473" s="341" t="n"/>
      <c r="I473" s="339" t="inlineStr">
        <is>
          <t>08-L3</t>
        </is>
      </c>
      <c r="J473" s="339" t="n">
        <v>2753668</v>
      </c>
      <c r="K473" s="340" t="n"/>
      <c r="L473" s="341" t="n"/>
      <c r="M473" s="339" t="n">
        <v>2753673</v>
      </c>
      <c r="N473" s="339" t="n">
        <v>6</v>
      </c>
      <c r="O473" s="340" t="n"/>
      <c r="P473" s="341" t="n"/>
      <c r="Q473" s="339" t="n"/>
      <c r="R473" s="339" t="n"/>
      <c r="S473" s="341" t="n"/>
      <c r="T473" s="346" t="n"/>
      <c r="U473" s="341" t="n"/>
      <c r="V473" s="339" t="n"/>
      <c r="W473" s="339" t="n"/>
      <c r="X473" s="339" t="n"/>
      <c r="Y473" s="339" t="n"/>
      <c r="Z473" s="340" t="n"/>
      <c r="AA473" s="340" t="n"/>
      <c r="AB473" s="341" t="n"/>
      <c r="AC473" s="339" t="n">
        <v>2753668</v>
      </c>
      <c r="AD473" s="339" t="n">
        <v>2753673</v>
      </c>
      <c r="AE473" s="339" t="n">
        <v>6</v>
      </c>
      <c r="AF473" s="339" t="n">
        <v>6</v>
      </c>
      <c r="AG473" s="340" t="n"/>
      <c r="AH473" s="340" t="n"/>
      <c r="AI473" s="341" t="n"/>
    </row>
    <row r="474" ht="20.1" customHeight="1" s="335">
      <c r="A474" s="358" t="n"/>
      <c r="C474" s="339" t="n">
        <v>6</v>
      </c>
      <c r="D474" s="340" t="n"/>
      <c r="E474" s="341" t="n"/>
      <c r="F474" s="344" t="inlineStr">
        <is>
          <t>DIEGO ARMANDO YUCRA SILVESTRE</t>
        </is>
      </c>
      <c r="G474" s="344" t="inlineStr">
        <is>
          <t>LAMINAS PLASTICAS TIPO FUNDA -POUCHE</t>
        </is>
      </c>
      <c r="H474" s="341" t="n"/>
      <c r="I474" s="339" t="inlineStr">
        <is>
          <t>08-L3</t>
        </is>
      </c>
      <c r="J474" s="339" t="n">
        <v>2753773</v>
      </c>
      <c r="K474" s="340" t="n"/>
      <c r="L474" s="341" t="n"/>
      <c r="M474" s="339" t="n">
        <v>2753812</v>
      </c>
      <c r="N474" s="339" t="n">
        <v>40</v>
      </c>
      <c r="O474" s="340" t="n"/>
      <c r="P474" s="341" t="n"/>
      <c r="Q474" s="339" t="n"/>
      <c r="R474" s="339" t="n"/>
      <c r="S474" s="341" t="n"/>
      <c r="T474" s="346" t="n"/>
      <c r="U474" s="341" t="n"/>
      <c r="V474" s="339" t="n"/>
      <c r="W474" s="339" t="n"/>
      <c r="X474" s="339" t="n"/>
      <c r="Y474" s="339" t="n"/>
      <c r="Z474" s="340" t="n"/>
      <c r="AA474" s="340" t="n"/>
      <c r="AB474" s="341" t="n"/>
      <c r="AC474" s="339" t="n">
        <v>2753773</v>
      </c>
      <c r="AD474" s="339" t="n">
        <v>2753812</v>
      </c>
      <c r="AE474" s="339" t="n">
        <v>40</v>
      </c>
      <c r="AF474" s="339" t="n">
        <v>40</v>
      </c>
      <c r="AG474" s="340" t="n"/>
      <c r="AH474" s="340" t="n"/>
      <c r="AI474" s="341" t="n"/>
    </row>
    <row r="475" ht="20.1" customHeight="1" s="335">
      <c r="A475" s="358" t="n"/>
      <c r="C475" s="339" t="n">
        <v>6</v>
      </c>
      <c r="D475" s="340" t="n"/>
      <c r="E475" s="341" t="n"/>
      <c r="F475" s="344" t="inlineStr">
        <is>
          <t>DIEGO ARMANDO YUCRA SILVESTRE</t>
        </is>
      </c>
      <c r="G475" s="344" t="inlineStr">
        <is>
          <t>LAMINAS PLASTICAS TIPO FUNDA -POUCHE</t>
        </is>
      </c>
      <c r="H475" s="341" t="n"/>
      <c r="I475" s="339" t="inlineStr">
        <is>
          <t>08-L3</t>
        </is>
      </c>
      <c r="J475" s="339" t="n">
        <v>2753949</v>
      </c>
      <c r="K475" s="340" t="n"/>
      <c r="L475" s="341" t="n"/>
      <c r="M475" s="339" t="n">
        <v>2753968</v>
      </c>
      <c r="N475" s="339" t="n">
        <v>20</v>
      </c>
      <c r="O475" s="340" t="n"/>
      <c r="P475" s="341" t="n"/>
      <c r="Q475" s="339" t="n"/>
      <c r="R475" s="339" t="n"/>
      <c r="S475" s="341" t="n"/>
      <c r="T475" s="346" t="n"/>
      <c r="U475" s="341" t="n"/>
      <c r="V475" s="339" t="n"/>
      <c r="W475" s="339" t="n"/>
      <c r="X475" s="339" t="n"/>
      <c r="Y475" s="339" t="n"/>
      <c r="Z475" s="340" t="n"/>
      <c r="AA475" s="340" t="n"/>
      <c r="AB475" s="341" t="n"/>
      <c r="AC475" s="339" t="n">
        <v>2753949</v>
      </c>
      <c r="AD475" s="339" t="n">
        <v>2753968</v>
      </c>
      <c r="AE475" s="339" t="n">
        <v>20</v>
      </c>
      <c r="AF475" s="339" t="n">
        <v>20</v>
      </c>
      <c r="AG475" s="340" t="n"/>
      <c r="AH475" s="340" t="n"/>
      <c r="AI475" s="341" t="n"/>
    </row>
    <row r="476" ht="20.1" customHeight="1" s="335">
      <c r="A476" s="358" t="n"/>
      <c r="C476" s="339" t="n"/>
      <c r="D476" s="340" t="n"/>
      <c r="E476" s="341" t="n"/>
      <c r="F476" s="344" t="n"/>
      <c r="G476" s="344" t="n"/>
      <c r="H476" s="341" t="n"/>
      <c r="I476" s="339" t="n"/>
      <c r="J476" s="339" t="n"/>
      <c r="K476" s="340" t="n"/>
      <c r="L476" s="341" t="n"/>
      <c r="M476" s="339" t="n"/>
      <c r="N476" s="339" t="n"/>
      <c r="O476" s="340" t="n"/>
      <c r="P476" s="341" t="n"/>
      <c r="Q476" s="339" t="n"/>
      <c r="R476" s="339" t="n"/>
      <c r="S476" s="341" t="n"/>
      <c r="T476" s="346" t="n"/>
      <c r="U476" s="341" t="n"/>
      <c r="V476" s="339" t="n"/>
      <c r="W476" s="339" t="n"/>
      <c r="X476" s="339" t="n"/>
      <c r="Y476" s="339" t="n"/>
      <c r="Z476" s="340" t="n"/>
      <c r="AA476" s="340" t="n"/>
      <c r="AB476" s="341" t="n"/>
      <c r="AC476" s="339" t="n"/>
      <c r="AD476" s="339" t="n"/>
      <c r="AE476" s="339" t="n"/>
      <c r="AF476" s="345">
        <f>SUM(T470:U475)*17/2</f>
        <v/>
      </c>
      <c r="AG476" s="340" t="n"/>
      <c r="AH476" s="340" t="n"/>
      <c r="AI476" s="341" t="n"/>
    </row>
    <row r="477" ht="20.1" customHeight="1" s="335">
      <c r="A477" s="358" t="n"/>
      <c r="C477" s="339" t="n">
        <v>3</v>
      </c>
      <c r="D477" s="340" t="n"/>
      <c r="E477" s="341" t="n"/>
      <c r="F477" s="344" t="inlineStr">
        <is>
          <t>IVAR LIMBERT FLORES AYAVIRI</t>
        </is>
      </c>
      <c r="G477" s="344" t="inlineStr">
        <is>
          <t>CEDULAS DE IDENTIDAD</t>
        </is>
      </c>
      <c r="H477" s="341" t="n"/>
      <c r="I477" s="339" t="inlineStr">
        <is>
          <t>H5-P1</t>
        </is>
      </c>
      <c r="J477" s="339" t="n">
        <v>711900</v>
      </c>
      <c r="K477" s="340" t="n"/>
      <c r="L477" s="341" t="n"/>
      <c r="M477" s="339" t="n">
        <v>711920</v>
      </c>
      <c r="N477" s="339" t="n">
        <v>21</v>
      </c>
      <c r="O477" s="340" t="n"/>
      <c r="P477" s="341" t="n"/>
      <c r="Q477" s="339" t="n"/>
      <c r="R477" s="339" t="n"/>
      <c r="S477" s="341" t="n"/>
      <c r="T477" s="346" t="n"/>
      <c r="U477" s="341" t="n"/>
      <c r="V477" s="339" t="n"/>
      <c r="W477" s="339" t="n"/>
      <c r="X477" s="339" t="n"/>
      <c r="Y477" s="339" t="n"/>
      <c r="Z477" s="340" t="n"/>
      <c r="AA477" s="340" t="n"/>
      <c r="AB477" s="341" t="n"/>
      <c r="AC477" s="339" t="n">
        <v>711900</v>
      </c>
      <c r="AD477" s="339" t="n">
        <v>711920</v>
      </c>
      <c r="AE477" s="339" t="n">
        <v>21</v>
      </c>
      <c r="AF477" s="339" t="n">
        <v>21</v>
      </c>
      <c r="AG477" s="340" t="n"/>
      <c r="AH477" s="340" t="n"/>
      <c r="AI477" s="341" t="n"/>
    </row>
    <row r="478" ht="20.1" customHeight="1" s="335">
      <c r="A478" s="358" t="n"/>
      <c r="C478" s="339" t="n">
        <v>3</v>
      </c>
      <c r="D478" s="340" t="n"/>
      <c r="E478" s="341" t="n"/>
      <c r="F478" s="344" t="inlineStr">
        <is>
          <t>IVAR LIMBERT FLORES AYAVIRI</t>
        </is>
      </c>
      <c r="G478" s="344" t="inlineStr">
        <is>
          <t>CEDULAS DE IDENTIDAD</t>
        </is>
      </c>
      <c r="H478" s="341" t="n"/>
      <c r="I478" s="339" t="inlineStr">
        <is>
          <t>H5-P1</t>
        </is>
      </c>
      <c r="J478" s="339" t="n">
        <v>711981</v>
      </c>
      <c r="K478" s="340" t="n"/>
      <c r="L478" s="341" t="n"/>
      <c r="M478" s="339" t="n">
        <v>712020</v>
      </c>
      <c r="N478" s="339" t="n">
        <v>40</v>
      </c>
      <c r="O478" s="340" t="n"/>
      <c r="P478" s="341" t="n"/>
      <c r="Q478" s="339" t="n"/>
      <c r="R478" s="339" t="n"/>
      <c r="S478" s="341" t="n"/>
      <c r="T478" s="346" t="n"/>
      <c r="U478" s="341" t="n"/>
      <c r="V478" s="339" t="n"/>
      <c r="W478" s="339" t="n"/>
      <c r="X478" s="339" t="n"/>
      <c r="Y478" s="339" t="n"/>
      <c r="Z478" s="340" t="n"/>
      <c r="AA478" s="340" t="n"/>
      <c r="AB478" s="341" t="n"/>
      <c r="AC478" s="339" t="n">
        <v>711981</v>
      </c>
      <c r="AD478" s="339" t="n">
        <v>712020</v>
      </c>
      <c r="AE478" s="339" t="n">
        <v>40</v>
      </c>
      <c r="AF478" s="339" t="n">
        <v>40</v>
      </c>
      <c r="AG478" s="340" t="n"/>
      <c r="AH478" s="340" t="n"/>
      <c r="AI478" s="341" t="n"/>
    </row>
    <row r="479" ht="20.1" customHeight="1" s="335">
      <c r="A479" s="358" t="n"/>
      <c r="C479" s="339" t="n">
        <v>3</v>
      </c>
      <c r="D479" s="340" t="n"/>
      <c r="E479" s="341" t="n"/>
      <c r="F479" s="344" t="inlineStr">
        <is>
          <t>IVAR LIMBERT FLORES AYAVIRI</t>
        </is>
      </c>
      <c r="G479" s="344" t="inlineStr">
        <is>
          <t>LAMINAS PLASTICAS TIPO FUNDA -POUCHE</t>
        </is>
      </c>
      <c r="H479" s="341" t="n"/>
      <c r="I479" s="339" t="inlineStr">
        <is>
          <t>08-L3</t>
        </is>
      </c>
      <c r="J479" s="339" t="n">
        <v>2754045</v>
      </c>
      <c r="K479" s="340" t="n"/>
      <c r="L479" s="341" t="n"/>
      <c r="M479" s="339" t="n">
        <v>2754065</v>
      </c>
      <c r="N479" s="339" t="n">
        <v>21</v>
      </c>
      <c r="O479" s="340" t="n"/>
      <c r="P479" s="341" t="n"/>
      <c r="Q479" s="339" t="n"/>
      <c r="R479" s="339" t="n"/>
      <c r="S479" s="341" t="n"/>
      <c r="T479" s="346" t="n"/>
      <c r="U479" s="341" t="n"/>
      <c r="V479" s="339" t="n"/>
      <c r="W479" s="339" t="n"/>
      <c r="X479" s="339" t="n"/>
      <c r="Y479" s="339" t="n"/>
      <c r="Z479" s="340" t="n"/>
      <c r="AA479" s="340" t="n"/>
      <c r="AB479" s="341" t="n"/>
      <c r="AC479" s="339" t="n">
        <v>2754045</v>
      </c>
      <c r="AD479" s="339" t="n">
        <v>2754065</v>
      </c>
      <c r="AE479" s="339" t="n">
        <v>21</v>
      </c>
      <c r="AF479" s="339" t="n">
        <v>21</v>
      </c>
      <c r="AG479" s="340" t="n"/>
      <c r="AH479" s="340" t="n"/>
      <c r="AI479" s="341" t="n"/>
    </row>
    <row r="480" ht="20.1" customHeight="1" s="335">
      <c r="A480" s="358" t="n"/>
      <c r="C480" s="339" t="n">
        <v>3</v>
      </c>
      <c r="D480" s="340" t="n"/>
      <c r="E480" s="341" t="n"/>
      <c r="F480" s="344" t="inlineStr">
        <is>
          <t>IVAR LIMBERT FLORES AYAVIRI</t>
        </is>
      </c>
      <c r="G480" s="344" t="inlineStr">
        <is>
          <t>LAMINAS PLASTICAS TIPO FUNDA -POUCHE</t>
        </is>
      </c>
      <c r="H480" s="341" t="n"/>
      <c r="I480" s="339" t="inlineStr">
        <is>
          <t>08-L3</t>
        </is>
      </c>
      <c r="J480" s="339" t="n">
        <v>2754126</v>
      </c>
      <c r="K480" s="340" t="n"/>
      <c r="L480" s="341" t="n"/>
      <c r="M480" s="339" t="n">
        <v>2754165</v>
      </c>
      <c r="N480" s="339" t="n">
        <v>40</v>
      </c>
      <c r="O480" s="340" t="n"/>
      <c r="P480" s="341" t="n"/>
      <c r="Q480" s="339" t="n"/>
      <c r="R480" s="339" t="n"/>
      <c r="S480" s="341" t="n"/>
      <c r="T480" s="346" t="n"/>
      <c r="U480" s="341" t="n"/>
      <c r="V480" s="339" t="n"/>
      <c r="W480" s="339" t="n"/>
      <c r="X480" s="339" t="n"/>
      <c r="Y480" s="339" t="n"/>
      <c r="Z480" s="340" t="n"/>
      <c r="AA480" s="340" t="n"/>
      <c r="AB480" s="341" t="n"/>
      <c r="AC480" s="339" t="n">
        <v>2754126</v>
      </c>
      <c r="AD480" s="339" t="n">
        <v>2754165</v>
      </c>
      <c r="AE480" s="339" t="n">
        <v>40</v>
      </c>
      <c r="AF480" s="339" t="n">
        <v>40</v>
      </c>
      <c r="AG480" s="340" t="n"/>
      <c r="AH480" s="340" t="n"/>
      <c r="AI480" s="341" t="n"/>
    </row>
    <row r="481" ht="20.1" customHeight="1" s="335">
      <c r="A481" s="358" t="n"/>
      <c r="C481" s="339" t="n"/>
      <c r="D481" s="340" t="n"/>
      <c r="E481" s="341" t="n"/>
      <c r="F481" s="344" t="n"/>
      <c r="G481" s="344" t="n"/>
      <c r="H481" s="341" t="n"/>
      <c r="I481" s="339" t="n"/>
      <c r="J481" s="339" t="n"/>
      <c r="K481" s="340" t="n"/>
      <c r="L481" s="341" t="n"/>
      <c r="M481" s="339" t="n"/>
      <c r="N481" s="339" t="n"/>
      <c r="O481" s="340" t="n"/>
      <c r="P481" s="341" t="n"/>
      <c r="Q481" s="339" t="n"/>
      <c r="R481" s="339" t="n"/>
      <c r="S481" s="341" t="n"/>
      <c r="T481" s="346" t="n"/>
      <c r="U481" s="341" t="n"/>
      <c r="V481" s="339" t="n"/>
      <c r="W481" s="339" t="n"/>
      <c r="X481" s="339" t="n"/>
      <c r="Y481" s="339" t="n"/>
      <c r="Z481" s="340" t="n"/>
      <c r="AA481" s="340" t="n"/>
      <c r="AB481" s="341" t="n"/>
      <c r="AC481" s="339" t="n"/>
      <c r="AD481" s="339" t="n"/>
      <c r="AE481" s="339" t="n"/>
      <c r="AF481" s="345">
        <f>SUM(T477:U480)*17/2</f>
        <v/>
      </c>
      <c r="AG481" s="340" t="n"/>
      <c r="AH481" s="340" t="n"/>
      <c r="AI481" s="341" t="n"/>
    </row>
    <row r="482" ht="20.1" customHeight="1" s="335">
      <c r="A482" s="358" t="n"/>
      <c r="C482" s="339" t="n">
        <v>5</v>
      </c>
      <c r="D482" s="340" t="n"/>
      <c r="E482" s="341" t="n"/>
      <c r="F482" s="344" t="inlineStr">
        <is>
          <t>MIGUEL ANGEL GARCIA ORTEGA</t>
        </is>
      </c>
      <c r="G482" s="344" t="inlineStr">
        <is>
          <t>CEDULAS DE IDENTIDAD</t>
        </is>
      </c>
      <c r="H482" s="341" t="n"/>
      <c r="I482" s="339" t="inlineStr">
        <is>
          <t>H5-P1</t>
        </is>
      </c>
      <c r="J482" s="339" t="n">
        <v>711788</v>
      </c>
      <c r="K482" s="340" t="n"/>
      <c r="L482" s="341" t="n"/>
      <c r="M482" s="339" t="n">
        <v>711788</v>
      </c>
      <c r="N482" s="339" t="n">
        <v>1</v>
      </c>
      <c r="O482" s="340" t="n"/>
      <c r="P482" s="341" t="n"/>
      <c r="Q482" s="339" t="n">
        <v>711788</v>
      </c>
      <c r="R482" s="339" t="n">
        <v>711788</v>
      </c>
      <c r="S482" s="341" t="n"/>
      <c r="T482" s="346" t="n">
        <v>1</v>
      </c>
      <c r="U482" s="341" t="n"/>
      <c r="V482" s="339" t="n"/>
      <c r="W482" s="339" t="n"/>
      <c r="X482" s="339" t="n"/>
      <c r="Y482" s="339" t="n"/>
      <c r="Z482" s="340" t="n"/>
      <c r="AA482" s="340" t="n"/>
      <c r="AB482" s="341" t="n"/>
      <c r="AC482" s="339" t="n"/>
      <c r="AD482" s="339" t="n"/>
      <c r="AE482" s="339" t="n"/>
      <c r="AF482" s="339" t="n">
        <v>1</v>
      </c>
      <c r="AG482" s="340" t="n"/>
      <c r="AH482" s="340" t="n"/>
      <c r="AI482" s="341" t="n"/>
    </row>
    <row r="483" ht="20.1" customHeight="1" s="335">
      <c r="A483" s="358" t="n"/>
      <c r="C483" s="339" t="n">
        <v>5</v>
      </c>
      <c r="D483" s="340" t="n"/>
      <c r="E483" s="341" t="n"/>
      <c r="F483" s="344" t="inlineStr">
        <is>
          <t>MIGUEL ANGEL GARCIA ORTEGA</t>
        </is>
      </c>
      <c r="G483" s="344" t="inlineStr">
        <is>
          <t>CEDULAS DE IDENTIDAD</t>
        </is>
      </c>
      <c r="H483" s="341" t="n"/>
      <c r="I483" s="339" t="inlineStr">
        <is>
          <t>H5-P1</t>
        </is>
      </c>
      <c r="J483" s="339" t="n">
        <v>711789</v>
      </c>
      <c r="K483" s="340" t="n"/>
      <c r="L483" s="341" t="n"/>
      <c r="M483" s="339" t="n">
        <v>711790</v>
      </c>
      <c r="N483" s="339" t="n">
        <v>2</v>
      </c>
      <c r="O483" s="340" t="n"/>
      <c r="P483" s="341" t="n"/>
      <c r="Q483" s="339" t="n"/>
      <c r="R483" s="339" t="n"/>
      <c r="S483" s="341" t="n"/>
      <c r="T483" s="346" t="n"/>
      <c r="U483" s="341" t="n"/>
      <c r="V483" s="339" t="n">
        <v>711789</v>
      </c>
      <c r="W483" s="339" t="n">
        <v>711789</v>
      </c>
      <c r="X483" s="339" t="n">
        <v>1</v>
      </c>
      <c r="Y483" s="339" t="inlineStr">
        <is>
          <t>ERROR DE IMPRESIÓN</t>
        </is>
      </c>
      <c r="Z483" s="340" t="n"/>
      <c r="AA483" s="340" t="n"/>
      <c r="AB483" s="341" t="n"/>
      <c r="AC483" s="339" t="n"/>
      <c r="AD483" s="339" t="n"/>
      <c r="AE483" s="339" t="n"/>
      <c r="AF483" s="339" t="n">
        <v>1</v>
      </c>
      <c r="AG483" s="340" t="n"/>
      <c r="AH483" s="340" t="n"/>
      <c r="AI483" s="341" t="n"/>
    </row>
    <row r="484" ht="20.1" customHeight="1" s="335">
      <c r="A484" s="358" t="n"/>
      <c r="C484" s="339" t="n">
        <v>5</v>
      </c>
      <c r="D484" s="340" t="n"/>
      <c r="E484" s="341" t="n"/>
      <c r="F484" s="344" t="inlineStr">
        <is>
          <t>MIGUEL ANGEL GARCIA ORTEGA</t>
        </is>
      </c>
      <c r="G484" s="344" t="inlineStr">
        <is>
          <t>CEDULAS DE IDENTIDAD</t>
        </is>
      </c>
      <c r="H484" s="341" t="n"/>
      <c r="I484" s="339" t="n"/>
      <c r="J484" s="339" t="n"/>
      <c r="K484" s="340" t="n"/>
      <c r="L484" s="341" t="n"/>
      <c r="M484" s="339" t="n"/>
      <c r="N484" s="339" t="n"/>
      <c r="O484" s="340" t="n"/>
      <c r="P484" s="341" t="n"/>
      <c r="Q484" s="339" t="n"/>
      <c r="R484" s="339" t="n"/>
      <c r="S484" s="341" t="n"/>
      <c r="T484" s="346" t="n"/>
      <c r="U484" s="341" t="n"/>
      <c r="V484" s="339" t="n">
        <v>711790</v>
      </c>
      <c r="W484" s="339" t="n">
        <v>711790</v>
      </c>
      <c r="X484" s="339" t="n">
        <v>1</v>
      </c>
      <c r="Y484" s="339" t="inlineStr">
        <is>
          <t>ERROR DE IMPRESIÓN</t>
        </is>
      </c>
      <c r="Z484" s="340" t="n"/>
      <c r="AA484" s="340" t="n"/>
      <c r="AB484" s="341" t="n"/>
      <c r="AC484" s="339" t="n"/>
      <c r="AD484" s="339" t="n"/>
      <c r="AE484" s="339" t="n"/>
      <c r="AF484" s="339" t="n">
        <v>1</v>
      </c>
      <c r="AG484" s="340" t="n"/>
      <c r="AH484" s="340" t="n"/>
      <c r="AI484" s="341" t="n"/>
    </row>
    <row r="485" ht="20.1" customHeight="1" s="335">
      <c r="A485" s="358" t="n"/>
      <c r="C485" s="339" t="n">
        <v>5</v>
      </c>
      <c r="D485" s="340" t="n"/>
      <c r="E485" s="341" t="n"/>
      <c r="F485" s="344" t="inlineStr">
        <is>
          <t>MIGUEL ANGEL GARCIA ORTEGA</t>
        </is>
      </c>
      <c r="G485" s="344" t="inlineStr">
        <is>
          <t>CEDULAS DE IDENTIDAD</t>
        </is>
      </c>
      <c r="H485" s="341" t="n"/>
      <c r="I485" s="339" t="inlineStr">
        <is>
          <t>H5-P1</t>
        </is>
      </c>
      <c r="J485" s="339" t="n">
        <v>711791</v>
      </c>
      <c r="K485" s="340" t="n"/>
      <c r="L485" s="341" t="n"/>
      <c r="M485" s="339" t="n">
        <v>711800</v>
      </c>
      <c r="N485" s="339" t="n">
        <v>10</v>
      </c>
      <c r="O485" s="340" t="n"/>
      <c r="P485" s="341" t="n"/>
      <c r="Q485" s="339" t="n">
        <v>711791</v>
      </c>
      <c r="R485" s="339" t="n">
        <v>711800</v>
      </c>
      <c r="S485" s="341" t="n"/>
      <c r="T485" s="346" t="n">
        <v>10</v>
      </c>
      <c r="U485" s="341" t="n"/>
      <c r="V485" s="339" t="n"/>
      <c r="W485" s="339" t="n"/>
      <c r="X485" s="339" t="n"/>
      <c r="Y485" s="339" t="n"/>
      <c r="Z485" s="340" t="n"/>
      <c r="AA485" s="340" t="n"/>
      <c r="AB485" s="341" t="n"/>
      <c r="AC485" s="339" t="n"/>
      <c r="AD485" s="339" t="n"/>
      <c r="AE485" s="339" t="n"/>
      <c r="AF485" s="339" t="n">
        <v>10</v>
      </c>
      <c r="AG485" s="340" t="n"/>
      <c r="AH485" s="340" t="n"/>
      <c r="AI485" s="341" t="n"/>
    </row>
    <row r="486" ht="20.1" customHeight="1" s="335">
      <c r="A486" s="358" t="n"/>
      <c r="C486" s="339" t="n">
        <v>5</v>
      </c>
      <c r="D486" s="340" t="n"/>
      <c r="E486" s="341" t="n"/>
      <c r="F486" s="344" t="inlineStr">
        <is>
          <t>MIGUEL ANGEL GARCIA ORTEGA</t>
        </is>
      </c>
      <c r="G486" s="344" t="inlineStr">
        <is>
          <t>CEDULAS DE IDENTIDAD</t>
        </is>
      </c>
      <c r="H486" s="341" t="n"/>
      <c r="I486" s="339" t="inlineStr">
        <is>
          <t>H5-P1</t>
        </is>
      </c>
      <c r="J486" s="339" t="n">
        <v>712081</v>
      </c>
      <c r="K486" s="340" t="n"/>
      <c r="L486" s="341" t="n"/>
      <c r="M486" s="339" t="n">
        <v>712120</v>
      </c>
      <c r="N486" s="339" t="n">
        <v>40</v>
      </c>
      <c r="O486" s="340" t="n"/>
      <c r="P486" s="341" t="n"/>
      <c r="Q486" s="339" t="n">
        <v>712081</v>
      </c>
      <c r="R486" s="339" t="n">
        <v>712120</v>
      </c>
      <c r="S486" s="341" t="n"/>
      <c r="T486" s="346" t="n">
        <v>40</v>
      </c>
      <c r="U486" s="341" t="n"/>
      <c r="V486" s="339" t="n"/>
      <c r="W486" s="339" t="n"/>
      <c r="X486" s="339" t="n"/>
      <c r="Y486" s="339" t="n"/>
      <c r="Z486" s="340" t="n"/>
      <c r="AA486" s="340" t="n"/>
      <c r="AB486" s="341" t="n"/>
      <c r="AC486" s="339" t="n"/>
      <c r="AD486" s="339" t="n"/>
      <c r="AE486" s="339" t="n"/>
      <c r="AF486" s="339" t="n">
        <v>40</v>
      </c>
      <c r="AG486" s="340" t="n"/>
      <c r="AH486" s="340" t="n"/>
      <c r="AI486" s="341" t="n"/>
    </row>
    <row r="487" ht="20.1" customHeight="1" s="335">
      <c r="A487" s="358" t="n"/>
      <c r="C487" s="339" t="n">
        <v>5</v>
      </c>
      <c r="D487" s="340" t="n"/>
      <c r="E487" s="341" t="n"/>
      <c r="F487" s="344" t="inlineStr">
        <is>
          <t>MIGUEL ANGEL GARCIA ORTEGA</t>
        </is>
      </c>
      <c r="G487" s="344" t="inlineStr">
        <is>
          <t>CEDULAS DE IDENTIDAD</t>
        </is>
      </c>
      <c r="H487" s="341" t="n"/>
      <c r="I487" s="339" t="inlineStr">
        <is>
          <t>H5-P1</t>
        </is>
      </c>
      <c r="J487" s="339" t="n">
        <v>712121</v>
      </c>
      <c r="K487" s="340" t="n"/>
      <c r="L487" s="341" t="n"/>
      <c r="M487" s="339" t="n">
        <v>712140</v>
      </c>
      <c r="N487" s="339" t="n">
        <v>20</v>
      </c>
      <c r="O487" s="340" t="n"/>
      <c r="P487" s="341" t="n"/>
      <c r="Q487" s="339" t="n"/>
      <c r="R487" s="339" t="n"/>
      <c r="S487" s="341" t="n"/>
      <c r="T487" s="346" t="n"/>
      <c r="U487" s="341" t="n"/>
      <c r="V487" s="339" t="n"/>
      <c r="W487" s="339" t="n"/>
      <c r="X487" s="339" t="n"/>
      <c r="Y487" s="339" t="n"/>
      <c r="Z487" s="340" t="n"/>
      <c r="AA487" s="340" t="n"/>
      <c r="AB487" s="341" t="n"/>
      <c r="AC487" s="339" t="n">
        <v>712121</v>
      </c>
      <c r="AD487" s="339" t="n">
        <v>712140</v>
      </c>
      <c r="AE487" s="339" t="n">
        <v>20</v>
      </c>
      <c r="AF487" s="339" t="n">
        <v>20</v>
      </c>
      <c r="AG487" s="340" t="n"/>
      <c r="AH487" s="340" t="n"/>
      <c r="AI487" s="341" t="n"/>
    </row>
    <row r="488" ht="20.1" customHeight="1" s="335">
      <c r="A488" s="358" t="n"/>
      <c r="C488" s="339" t="n">
        <v>5</v>
      </c>
      <c r="D488" s="340" t="n"/>
      <c r="E488" s="341" t="n"/>
      <c r="F488" s="344" t="inlineStr">
        <is>
          <t>MIGUEL ANGEL GARCIA ORTEGA</t>
        </is>
      </c>
      <c r="G488" s="344" t="inlineStr">
        <is>
          <t>LAMINAS PLASTICAS TIPO FUNDA -POUCHE</t>
        </is>
      </c>
      <c r="H488" s="341" t="n"/>
      <c r="I488" s="339" t="inlineStr">
        <is>
          <t>08-L3</t>
        </is>
      </c>
      <c r="J488" s="339" t="n">
        <v>2753932</v>
      </c>
      <c r="K488" s="340" t="n"/>
      <c r="L488" s="341" t="n"/>
      <c r="M488" s="339" t="n">
        <v>2753948</v>
      </c>
      <c r="N488" s="339" t="n">
        <v>17</v>
      </c>
      <c r="O488" s="340" t="n"/>
      <c r="P488" s="341" t="n"/>
      <c r="Q488" s="339" t="n">
        <v>2753932</v>
      </c>
      <c r="R488" s="339" t="n">
        <v>2753948</v>
      </c>
      <c r="S488" s="341" t="n"/>
      <c r="T488" s="346" t="n">
        <v>17</v>
      </c>
      <c r="U488" s="341" t="n"/>
      <c r="V488" s="339" t="n"/>
      <c r="W488" s="339" t="n"/>
      <c r="X488" s="339" t="n"/>
      <c r="Y488" s="339" t="n"/>
      <c r="Z488" s="340" t="n"/>
      <c r="AA488" s="340" t="n"/>
      <c r="AB488" s="341" t="n"/>
      <c r="AC488" s="339" t="n"/>
      <c r="AD488" s="339" t="n"/>
      <c r="AE488" s="339" t="n"/>
      <c r="AF488" s="339" t="n">
        <v>17</v>
      </c>
      <c r="AG488" s="340" t="n"/>
      <c r="AH488" s="340" t="n"/>
      <c r="AI488" s="341" t="n"/>
    </row>
    <row r="489" ht="20.1" customHeight="1" s="335">
      <c r="A489" s="358" t="n"/>
      <c r="C489" s="339" t="n">
        <v>5</v>
      </c>
      <c r="D489" s="340" t="n"/>
      <c r="E489" s="341" t="n"/>
      <c r="F489" s="344" t="inlineStr">
        <is>
          <t>MIGUEL ANGEL GARCIA ORTEGA</t>
        </is>
      </c>
      <c r="G489" s="344" t="inlineStr">
        <is>
          <t>LAMINAS PLASTICAS TIPO FUNDA -POUCHE</t>
        </is>
      </c>
      <c r="H489" s="341" t="n"/>
      <c r="I489" s="339" t="inlineStr">
        <is>
          <t>08-L3</t>
        </is>
      </c>
      <c r="J489" s="339" t="n">
        <v>2754226</v>
      </c>
      <c r="K489" s="340" t="n"/>
      <c r="L489" s="341" t="n"/>
      <c r="M489" s="339" t="n">
        <v>2754259</v>
      </c>
      <c r="N489" s="339" t="n">
        <v>34</v>
      </c>
      <c r="O489" s="340" t="n"/>
      <c r="P489" s="341" t="n"/>
      <c r="Q489" s="339" t="n">
        <v>2754226</v>
      </c>
      <c r="R489" s="339" t="n">
        <v>2754259</v>
      </c>
      <c r="S489" s="341" t="n"/>
      <c r="T489" s="346" t="n">
        <v>34</v>
      </c>
      <c r="U489" s="341" t="n"/>
      <c r="V489" s="339" t="n"/>
      <c r="W489" s="339" t="n"/>
      <c r="X489" s="339" t="n"/>
      <c r="Y489" s="339" t="n"/>
      <c r="Z489" s="340" t="n"/>
      <c r="AA489" s="340" t="n"/>
      <c r="AB489" s="341" t="n"/>
      <c r="AC489" s="339" t="n"/>
      <c r="AD489" s="339" t="n"/>
      <c r="AE489" s="339" t="n"/>
      <c r="AF489" s="339" t="n">
        <v>34</v>
      </c>
      <c r="AG489" s="340" t="n"/>
      <c r="AH489" s="340" t="n"/>
      <c r="AI489" s="341" t="n"/>
    </row>
    <row r="490" ht="20.1" customHeight="1" s="335">
      <c r="A490" s="358" t="n"/>
      <c r="C490" s="339" t="n">
        <v>5</v>
      </c>
      <c r="D490" s="340" t="n"/>
      <c r="E490" s="341" t="n"/>
      <c r="F490" s="344" t="inlineStr">
        <is>
          <t>MIGUEL ANGEL GARCIA ORTEGA</t>
        </is>
      </c>
      <c r="G490" s="344" t="inlineStr">
        <is>
          <t>LAMINAS PLASTICAS TIPO FUNDA -POUCHE</t>
        </is>
      </c>
      <c r="H490" s="341" t="n"/>
      <c r="I490" s="339" t="inlineStr">
        <is>
          <t>08-L3</t>
        </is>
      </c>
      <c r="J490" s="339" t="n">
        <v>2754260</v>
      </c>
      <c r="K490" s="340" t="n"/>
      <c r="L490" s="341" t="n"/>
      <c r="M490" s="339" t="n">
        <v>2754281</v>
      </c>
      <c r="N490" s="339" t="n">
        <v>22</v>
      </c>
      <c r="O490" s="340" t="n"/>
      <c r="P490" s="341" t="n"/>
      <c r="Q490" s="339" t="n"/>
      <c r="R490" s="339" t="n"/>
      <c r="S490" s="341" t="n"/>
      <c r="T490" s="346" t="n"/>
      <c r="U490" s="341" t="n"/>
      <c r="V490" s="339" t="n"/>
      <c r="W490" s="339" t="n"/>
      <c r="X490" s="339" t="n"/>
      <c r="Y490" s="339" t="n"/>
      <c r="Z490" s="340" t="n"/>
      <c r="AA490" s="340" t="n"/>
      <c r="AB490" s="341" t="n"/>
      <c r="AC490" s="339" t="n">
        <v>2754260</v>
      </c>
      <c r="AD490" s="339" t="n">
        <v>2754281</v>
      </c>
      <c r="AE490" s="339" t="n">
        <v>22</v>
      </c>
      <c r="AF490" s="339" t="n">
        <v>22</v>
      </c>
      <c r="AG490" s="340" t="n"/>
      <c r="AH490" s="340" t="n"/>
      <c r="AI490" s="341" t="n"/>
    </row>
    <row r="491" ht="20.1" customHeight="1" s="335">
      <c r="A491" s="358" t="n"/>
      <c r="C491" s="339" t="n"/>
      <c r="D491" s="340" t="n"/>
      <c r="E491" s="341" t="n"/>
      <c r="F491" s="344" t="n"/>
      <c r="G491" s="344" t="n"/>
      <c r="H491" s="341" t="n"/>
      <c r="I491" s="339" t="n"/>
      <c r="J491" s="339" t="n"/>
      <c r="K491" s="340" t="n"/>
      <c r="L491" s="341" t="n"/>
      <c r="M491" s="339" t="n"/>
      <c r="N491" s="339" t="n"/>
      <c r="O491" s="340" t="n"/>
      <c r="P491" s="341" t="n"/>
      <c r="Q491" s="339" t="n"/>
      <c r="R491" s="339" t="n"/>
      <c r="S491" s="341" t="n"/>
      <c r="T491" s="346" t="n"/>
      <c r="U491" s="341" t="n"/>
      <c r="V491" s="339" t="n"/>
      <c r="W491" s="339" t="n"/>
      <c r="X491" s="339" t="n"/>
      <c r="Y491" s="339" t="n"/>
      <c r="Z491" s="340" t="n"/>
      <c r="AA491" s="340" t="n"/>
      <c r="AB491" s="341" t="n"/>
      <c r="AC491" s="339" t="n"/>
      <c r="AD491" s="339" t="n"/>
      <c r="AE491" s="339" t="n"/>
      <c r="AF491" s="345">
        <f>SUM(T482:U490)*17/2</f>
        <v/>
      </c>
      <c r="AG491" s="340" t="n"/>
      <c r="AH491" s="340" t="n"/>
      <c r="AI491" s="341" t="n"/>
    </row>
    <row r="492" ht="20.1" customHeight="1" s="335">
      <c r="A492" s="358" t="n"/>
      <c r="C492" s="339" t="n">
        <v>4</v>
      </c>
      <c r="D492" s="340" t="n"/>
      <c r="E492" s="341" t="n"/>
      <c r="F492" s="344" t="inlineStr">
        <is>
          <t>VERONICA MEDRANO ARIAS</t>
        </is>
      </c>
      <c r="G492" s="344" t="inlineStr">
        <is>
          <t>CEDULAS DE IDENTIDAD</t>
        </is>
      </c>
      <c r="H492" s="341" t="n"/>
      <c r="I492" s="339" t="inlineStr">
        <is>
          <t>H5-P1</t>
        </is>
      </c>
      <c r="J492" s="339" t="n">
        <v>711764</v>
      </c>
      <c r="K492" s="340" t="n"/>
      <c r="L492" s="341" t="n"/>
      <c r="M492" s="339" t="n">
        <v>711772</v>
      </c>
      <c r="N492" s="339" t="n">
        <v>9</v>
      </c>
      <c r="O492" s="340" t="n"/>
      <c r="P492" s="341" t="n"/>
      <c r="Q492" s="339" t="n">
        <v>711764</v>
      </c>
      <c r="R492" s="339" t="n">
        <v>711772</v>
      </c>
      <c r="S492" s="341" t="n"/>
      <c r="T492" s="346" t="n">
        <v>9</v>
      </c>
      <c r="U492" s="341" t="n"/>
      <c r="V492" s="339" t="n"/>
      <c r="W492" s="339" t="n"/>
      <c r="X492" s="339" t="n"/>
      <c r="Y492" s="339" t="n"/>
      <c r="Z492" s="340" t="n"/>
      <c r="AA492" s="340" t="n"/>
      <c r="AB492" s="341" t="n"/>
      <c r="AC492" s="339" t="n"/>
      <c r="AD492" s="339" t="n"/>
      <c r="AE492" s="339" t="n"/>
      <c r="AF492" s="339" t="n">
        <v>9</v>
      </c>
      <c r="AG492" s="340" t="n"/>
      <c r="AH492" s="340" t="n"/>
      <c r="AI492" s="341" t="n"/>
    </row>
    <row r="493" ht="20.1" customHeight="1" s="335">
      <c r="A493" s="358" t="n"/>
      <c r="C493" s="339" t="n">
        <v>4</v>
      </c>
      <c r="D493" s="340" t="n"/>
      <c r="E493" s="341" t="n"/>
      <c r="F493" s="344" t="inlineStr">
        <is>
          <t>VERONICA MEDRANO ARIAS</t>
        </is>
      </c>
      <c r="G493" s="344" t="inlineStr">
        <is>
          <t>CEDULAS DE IDENTIDAD</t>
        </is>
      </c>
      <c r="H493" s="341" t="n"/>
      <c r="I493" s="339" t="inlineStr">
        <is>
          <t>H5-P1</t>
        </is>
      </c>
      <c r="J493" s="339" t="n">
        <v>712021</v>
      </c>
      <c r="K493" s="340" t="n"/>
      <c r="L493" s="341" t="n"/>
      <c r="M493" s="339" t="n">
        <v>712065</v>
      </c>
      <c r="N493" s="339" t="n">
        <v>45</v>
      </c>
      <c r="O493" s="340" t="n"/>
      <c r="P493" s="341" t="n"/>
      <c r="Q493" s="339" t="n">
        <v>712021</v>
      </c>
      <c r="R493" s="339" t="n">
        <v>712065</v>
      </c>
      <c r="S493" s="341" t="n"/>
      <c r="T493" s="346" t="n">
        <v>45</v>
      </c>
      <c r="U493" s="341" t="n"/>
      <c r="V493" s="339" t="n"/>
      <c r="W493" s="339" t="n"/>
      <c r="X493" s="339" t="n"/>
      <c r="Y493" s="339" t="n"/>
      <c r="Z493" s="340" t="n"/>
      <c r="AA493" s="340" t="n"/>
      <c r="AB493" s="341" t="n"/>
      <c r="AC493" s="339" t="n"/>
      <c r="AD493" s="339" t="n"/>
      <c r="AE493" s="339" t="n"/>
      <c r="AF493" s="339" t="n">
        <v>45</v>
      </c>
      <c r="AG493" s="340" t="n"/>
      <c r="AH493" s="340" t="n"/>
      <c r="AI493" s="341" t="n"/>
    </row>
    <row r="494" ht="20.1" customHeight="1" s="335">
      <c r="A494" s="358" t="n"/>
      <c r="C494" s="339" t="n">
        <v>4</v>
      </c>
      <c r="D494" s="340" t="n"/>
      <c r="E494" s="341" t="n"/>
      <c r="F494" s="344" t="inlineStr">
        <is>
          <t>VERONICA MEDRANO ARIAS</t>
        </is>
      </c>
      <c r="G494" s="344" t="inlineStr">
        <is>
          <t>CEDULAS DE IDENTIDAD</t>
        </is>
      </c>
      <c r="H494" s="341" t="n"/>
      <c r="I494" s="339" t="inlineStr">
        <is>
          <t>H5-P1</t>
        </is>
      </c>
      <c r="J494" s="339" t="n">
        <v>712066</v>
      </c>
      <c r="K494" s="340" t="n"/>
      <c r="L494" s="341" t="n"/>
      <c r="M494" s="339" t="n">
        <v>712080</v>
      </c>
      <c r="N494" s="339" t="n">
        <v>15</v>
      </c>
      <c r="O494" s="340" t="n"/>
      <c r="P494" s="341" t="n"/>
      <c r="Q494" s="339" t="n"/>
      <c r="R494" s="339" t="n"/>
      <c r="S494" s="341" t="n"/>
      <c r="T494" s="346" t="n"/>
      <c r="U494" s="341" t="n"/>
      <c r="V494" s="339" t="n"/>
      <c r="W494" s="339" t="n"/>
      <c r="X494" s="339" t="n"/>
      <c r="Y494" s="339" t="n"/>
      <c r="Z494" s="340" t="n"/>
      <c r="AA494" s="340" t="n"/>
      <c r="AB494" s="341" t="n"/>
      <c r="AC494" s="339" t="n">
        <v>712066</v>
      </c>
      <c r="AD494" s="339" t="n">
        <v>712080</v>
      </c>
      <c r="AE494" s="339" t="n">
        <v>15</v>
      </c>
      <c r="AF494" s="339" t="n">
        <v>15</v>
      </c>
      <c r="AG494" s="340" t="n"/>
      <c r="AH494" s="340" t="n"/>
      <c r="AI494" s="341" t="n"/>
    </row>
    <row r="495" ht="20.1" customHeight="1" s="335">
      <c r="A495" s="358" t="n"/>
      <c r="C495" s="339" t="n">
        <v>4</v>
      </c>
      <c r="D495" s="340" t="n"/>
      <c r="E495" s="341" t="n"/>
      <c r="F495" s="344" t="inlineStr">
        <is>
          <t>VERONICA MEDRANO ARIAS</t>
        </is>
      </c>
      <c r="G495" s="344" t="inlineStr">
        <is>
          <t>LAMINAS PLASTICAS TIPO FUNDA -POUCHE</t>
        </is>
      </c>
      <c r="H495" s="341" t="n"/>
      <c r="I495" s="339" t="inlineStr">
        <is>
          <t>08-L3</t>
        </is>
      </c>
      <c r="J495" s="339" t="n">
        <v>2753912</v>
      </c>
      <c r="K495" s="340" t="n"/>
      <c r="L495" s="341" t="n"/>
      <c r="M495" s="339" t="n">
        <v>2753920</v>
      </c>
      <c r="N495" s="339" t="n">
        <v>9</v>
      </c>
      <c r="O495" s="340" t="n"/>
      <c r="P495" s="341" t="n"/>
      <c r="Q495" s="339" t="n">
        <v>2753912</v>
      </c>
      <c r="R495" s="339" t="n">
        <v>2753920</v>
      </c>
      <c r="S495" s="341" t="n"/>
      <c r="T495" s="346" t="n">
        <v>9</v>
      </c>
      <c r="U495" s="341" t="n"/>
      <c r="V495" s="339" t="n"/>
      <c r="W495" s="339" t="n"/>
      <c r="X495" s="339" t="n"/>
      <c r="Y495" s="339" t="n"/>
      <c r="Z495" s="340" t="n"/>
      <c r="AA495" s="340" t="n"/>
      <c r="AB495" s="341" t="n"/>
      <c r="AC495" s="339" t="n"/>
      <c r="AD495" s="339" t="n"/>
      <c r="AE495" s="339" t="n"/>
      <c r="AF495" s="339" t="n">
        <v>9</v>
      </c>
      <c r="AG495" s="340" t="n"/>
      <c r="AH495" s="340" t="n"/>
      <c r="AI495" s="341" t="n"/>
    </row>
    <row r="496" ht="20.1" customHeight="1" s="335">
      <c r="A496" s="358" t="n"/>
      <c r="C496" s="339" t="n">
        <v>4</v>
      </c>
      <c r="D496" s="340" t="n"/>
      <c r="E496" s="341" t="n"/>
      <c r="F496" s="344" t="inlineStr">
        <is>
          <t>VERONICA MEDRANO ARIAS</t>
        </is>
      </c>
      <c r="G496" s="344" t="inlineStr">
        <is>
          <t>LAMINAS PLASTICAS TIPO FUNDA -POUCHE</t>
        </is>
      </c>
      <c r="H496" s="341" t="n"/>
      <c r="I496" s="339" t="inlineStr">
        <is>
          <t>08-L3</t>
        </is>
      </c>
      <c r="J496" s="339" t="n">
        <v>2754166</v>
      </c>
      <c r="K496" s="340" t="n"/>
      <c r="L496" s="341" t="n"/>
      <c r="M496" s="339" t="n">
        <v>2754210</v>
      </c>
      <c r="N496" s="339" t="n">
        <v>45</v>
      </c>
      <c r="O496" s="340" t="n"/>
      <c r="P496" s="341" t="n"/>
      <c r="Q496" s="339" t="n">
        <v>2754166</v>
      </c>
      <c r="R496" s="339" t="n">
        <v>2754210</v>
      </c>
      <c r="S496" s="341" t="n"/>
      <c r="T496" s="346" t="n">
        <v>45</v>
      </c>
      <c r="U496" s="341" t="n"/>
      <c r="V496" s="339" t="n"/>
      <c r="W496" s="339" t="n"/>
      <c r="X496" s="339" t="n"/>
      <c r="Y496" s="339" t="n"/>
      <c r="Z496" s="340" t="n"/>
      <c r="AA496" s="340" t="n"/>
      <c r="AB496" s="341" t="n"/>
      <c r="AC496" s="339" t="n"/>
      <c r="AD496" s="339" t="n"/>
      <c r="AE496" s="339" t="n"/>
      <c r="AF496" s="339" t="n">
        <v>45</v>
      </c>
      <c r="AG496" s="340" t="n"/>
      <c r="AH496" s="340" t="n"/>
      <c r="AI496" s="341" t="n"/>
    </row>
    <row r="497" ht="20.1" customHeight="1" s="335">
      <c r="A497" s="358" t="n"/>
      <c r="C497" s="339" t="n">
        <v>4</v>
      </c>
      <c r="D497" s="340" t="n"/>
      <c r="E497" s="341" t="n"/>
      <c r="F497" s="344" t="inlineStr">
        <is>
          <t>VERONICA MEDRANO ARIAS</t>
        </is>
      </c>
      <c r="G497" s="344" t="inlineStr">
        <is>
          <t>LAMINAS PLASTICAS TIPO FUNDA -POUCHE</t>
        </is>
      </c>
      <c r="H497" s="341" t="n"/>
      <c r="I497" s="339" t="inlineStr">
        <is>
          <t>08-L3</t>
        </is>
      </c>
      <c r="J497" s="339" t="n">
        <v>2754211</v>
      </c>
      <c r="K497" s="340" t="n"/>
      <c r="L497" s="341" t="n"/>
      <c r="M497" s="339" t="n">
        <v>2754225</v>
      </c>
      <c r="N497" s="339" t="n">
        <v>15</v>
      </c>
      <c r="O497" s="340" t="n"/>
      <c r="P497" s="341" t="n"/>
      <c r="Q497" s="339" t="n"/>
      <c r="R497" s="339" t="n"/>
      <c r="S497" s="341" t="n"/>
      <c r="T497" s="346" t="n"/>
      <c r="U497" s="341" t="n"/>
      <c r="V497" s="339" t="n"/>
      <c r="W497" s="339" t="n"/>
      <c r="X497" s="339" t="n"/>
      <c r="Y497" s="339" t="n"/>
      <c r="Z497" s="340" t="n"/>
      <c r="AA497" s="340" t="n"/>
      <c r="AB497" s="341" t="n"/>
      <c r="AC497" s="339" t="n">
        <v>2754211</v>
      </c>
      <c r="AD497" s="339" t="n">
        <v>2754225</v>
      </c>
      <c r="AE497" s="339" t="n">
        <v>15</v>
      </c>
      <c r="AF497" s="339" t="n">
        <v>15</v>
      </c>
      <c r="AG497" s="340" t="n"/>
      <c r="AH497" s="340" t="n"/>
      <c r="AI497" s="341" t="n"/>
    </row>
    <row r="498" ht="20.1" customHeight="1" s="335">
      <c r="A498" s="359" t="n"/>
      <c r="C498" s="339" t="n"/>
      <c r="D498" s="340" t="n"/>
      <c r="E498" s="341" t="n"/>
      <c r="F498" s="344" t="n"/>
      <c r="G498" s="344" t="n"/>
      <c r="H498" s="341" t="n"/>
      <c r="I498" s="339" t="n"/>
      <c r="J498" s="339" t="n"/>
      <c r="K498" s="340" t="n"/>
      <c r="L498" s="341" t="n"/>
      <c r="M498" s="339" t="n"/>
      <c r="N498" s="339" t="n"/>
      <c r="O498" s="340" t="n"/>
      <c r="P498" s="341" t="n"/>
      <c r="Q498" s="339" t="n"/>
      <c r="R498" s="339" t="n"/>
      <c r="S498" s="341" t="n"/>
      <c r="T498" s="346" t="n"/>
      <c r="U498" s="341" t="n"/>
      <c r="V498" s="339" t="n"/>
      <c r="W498" s="339" t="n"/>
      <c r="X498" s="339" t="n"/>
      <c r="Y498" s="339" t="n"/>
      <c r="Z498" s="340" t="n"/>
      <c r="AA498" s="340" t="n"/>
      <c r="AB498" s="341" t="n"/>
      <c r="AC498" s="339" t="n"/>
      <c r="AD498" s="339" t="n"/>
      <c r="AE498" s="339" t="n"/>
      <c r="AF498" s="345">
        <f>SUM(T492:U497)*17/2</f>
        <v/>
      </c>
      <c r="AG498" s="340" t="n"/>
      <c r="AH498" s="340" t="n"/>
      <c r="AI498" s="341" t="n"/>
    </row>
    <row r="499" ht="15" customHeight="1" s="335">
      <c r="A499" s="383" t="n"/>
      <c r="C499" s="362" t="inlineStr">
        <is>
          <t xml:space="preserve"> Fecha movimiento: 15/02/2023</t>
        </is>
      </c>
      <c r="D499" s="340" t="n"/>
      <c r="E499" s="340" t="n"/>
      <c r="F499" s="340" t="n"/>
      <c r="G499" s="340" t="n"/>
      <c r="H499" s="341" t="n"/>
      <c r="I499" s="360" t="n"/>
      <c r="J499" s="340" t="n"/>
      <c r="K499" s="340" t="n"/>
      <c r="L499" s="340" t="n"/>
      <c r="M499" s="340" t="n"/>
      <c r="N499" s="340" t="n"/>
      <c r="O499" s="340" t="n"/>
      <c r="P499" s="340" t="n"/>
      <c r="Q499" s="340" t="n"/>
      <c r="R499" s="340" t="n"/>
      <c r="S499" s="340" t="n"/>
      <c r="T499" s="340" t="n"/>
      <c r="U499" s="340" t="n"/>
      <c r="V499" s="340" t="n"/>
      <c r="W499" s="340" t="n"/>
      <c r="X499" s="340" t="n"/>
      <c r="Y499" s="340" t="n"/>
      <c r="Z499" s="340" t="n"/>
      <c r="AA499" s="340" t="n"/>
      <c r="AB499" s="340" t="n"/>
      <c r="AC499" s="340" t="n"/>
      <c r="AD499" s="340" t="n"/>
      <c r="AE499" s="340" t="n"/>
      <c r="AF499" s="340" t="n"/>
      <c r="AG499" s="340" t="n"/>
      <c r="AH499" s="340" t="n"/>
      <c r="AI499" s="341" t="n"/>
    </row>
    <row r="500" ht="20.1" customHeight="1" s="335">
      <c r="A500" s="358" t="n"/>
      <c r="C500" s="339" t="n">
        <v>2</v>
      </c>
      <c r="D500" s="340" t="n"/>
      <c r="E500" s="341" t="n"/>
      <c r="F500" s="344" t="inlineStr">
        <is>
          <t>ANELY CACERES PECHO</t>
        </is>
      </c>
      <c r="G500" s="344" t="inlineStr">
        <is>
          <t>CEDULAS DE IDENTIDAD</t>
        </is>
      </c>
      <c r="H500" s="341" t="n"/>
      <c r="I500" s="339" t="inlineStr">
        <is>
          <t>H5-P1</t>
        </is>
      </c>
      <c r="J500" s="339" t="n">
        <v>711519</v>
      </c>
      <c r="K500" s="340" t="n"/>
      <c r="L500" s="341" t="n"/>
      <c r="M500" s="339" t="n">
        <v>711524</v>
      </c>
      <c r="N500" s="339" t="n">
        <v>6</v>
      </c>
      <c r="O500" s="340" t="n"/>
      <c r="P500" s="341" t="n"/>
      <c r="Q500" s="339" t="n">
        <v>711519</v>
      </c>
      <c r="R500" s="339" t="n">
        <v>711524</v>
      </c>
      <c r="S500" s="341" t="n"/>
      <c r="T500" s="346" t="n">
        <v>6</v>
      </c>
      <c r="U500" s="341" t="n"/>
      <c r="V500" s="339" t="n"/>
      <c r="W500" s="339" t="n"/>
      <c r="X500" s="339" t="n"/>
      <c r="Y500" s="339" t="n"/>
      <c r="Z500" s="340" t="n"/>
      <c r="AA500" s="340" t="n"/>
      <c r="AB500" s="341" t="n"/>
      <c r="AC500" s="339" t="n"/>
      <c r="AD500" s="339" t="n"/>
      <c r="AE500" s="339" t="n"/>
      <c r="AF500" s="339" t="n">
        <v>6</v>
      </c>
      <c r="AG500" s="340" t="n"/>
      <c r="AH500" s="340" t="n"/>
      <c r="AI500" s="341" t="n"/>
    </row>
    <row r="501" ht="20.1" customHeight="1" s="335">
      <c r="A501" s="358" t="n"/>
      <c r="C501" s="339" t="n">
        <v>2</v>
      </c>
      <c r="D501" s="340" t="n"/>
      <c r="E501" s="341" t="n"/>
      <c r="F501" s="344" t="inlineStr">
        <is>
          <t>ANELY CACERES PECHO</t>
        </is>
      </c>
      <c r="G501" s="344" t="inlineStr">
        <is>
          <t>CEDULAS DE IDENTIDAD</t>
        </is>
      </c>
      <c r="H501" s="341" t="n"/>
      <c r="I501" s="339" t="inlineStr">
        <is>
          <t>H5-P1</t>
        </is>
      </c>
      <c r="J501" s="339" t="n">
        <v>711625</v>
      </c>
      <c r="K501" s="340" t="n"/>
      <c r="L501" s="341" t="n"/>
      <c r="M501" s="339" t="n">
        <v>711663</v>
      </c>
      <c r="N501" s="339" t="n">
        <v>39</v>
      </c>
      <c r="O501" s="340" t="n"/>
      <c r="P501" s="341" t="n"/>
      <c r="Q501" s="339" t="n">
        <v>711625</v>
      </c>
      <c r="R501" s="339" t="n">
        <v>711663</v>
      </c>
      <c r="S501" s="341" t="n"/>
      <c r="T501" s="346" t="n">
        <v>39</v>
      </c>
      <c r="U501" s="341" t="n"/>
      <c r="V501" s="339" t="n"/>
      <c r="W501" s="339" t="n"/>
      <c r="X501" s="339" t="n"/>
      <c r="Y501" s="339" t="n"/>
      <c r="Z501" s="340" t="n"/>
      <c r="AA501" s="340" t="n"/>
      <c r="AB501" s="341" t="n"/>
      <c r="AC501" s="339" t="n"/>
      <c r="AD501" s="339" t="n"/>
      <c r="AE501" s="339" t="n"/>
      <c r="AF501" s="339" t="n">
        <v>39</v>
      </c>
      <c r="AG501" s="340" t="n"/>
      <c r="AH501" s="340" t="n"/>
      <c r="AI501" s="341" t="n"/>
    </row>
    <row r="502" ht="20.1" customHeight="1" s="335">
      <c r="A502" s="358" t="n"/>
      <c r="C502" s="339" t="n">
        <v>2</v>
      </c>
      <c r="D502" s="340" t="n"/>
      <c r="E502" s="341" t="n"/>
      <c r="F502" s="344" t="inlineStr">
        <is>
          <t>ANELY CACERES PECHO</t>
        </is>
      </c>
      <c r="G502" s="344" t="inlineStr">
        <is>
          <t>CEDULAS DE IDENTIDAD</t>
        </is>
      </c>
      <c r="H502" s="341" t="n"/>
      <c r="I502" s="339" t="inlineStr">
        <is>
          <t>H5-P1</t>
        </is>
      </c>
      <c r="J502" s="339" t="n">
        <v>711664</v>
      </c>
      <c r="K502" s="340" t="n"/>
      <c r="L502" s="341" t="n"/>
      <c r="M502" s="339" t="n">
        <v>711664</v>
      </c>
      <c r="N502" s="339" t="n">
        <v>1</v>
      </c>
      <c r="O502" s="340" t="n"/>
      <c r="P502" s="341" t="n"/>
      <c r="Q502" s="339" t="n"/>
      <c r="R502" s="339" t="n"/>
      <c r="S502" s="341" t="n"/>
      <c r="T502" s="346" t="n"/>
      <c r="U502" s="341" t="n"/>
      <c r="V502" s="339" t="n"/>
      <c r="W502" s="339" t="n"/>
      <c r="X502" s="339" t="n"/>
      <c r="Y502" s="339" t="n"/>
      <c r="Z502" s="340" t="n"/>
      <c r="AA502" s="340" t="n"/>
      <c r="AB502" s="341" t="n"/>
      <c r="AC502" s="339" t="n">
        <v>711664</v>
      </c>
      <c r="AD502" s="339" t="n">
        <v>711664</v>
      </c>
      <c r="AE502" s="339" t="n">
        <v>1</v>
      </c>
      <c r="AF502" s="339" t="n">
        <v>1</v>
      </c>
      <c r="AG502" s="340" t="n"/>
      <c r="AH502" s="340" t="n"/>
      <c r="AI502" s="341" t="n"/>
    </row>
    <row r="503" ht="20.1" customHeight="1" s="335">
      <c r="A503" s="358" t="n"/>
      <c r="C503" s="339" t="n">
        <v>2</v>
      </c>
      <c r="D503" s="340" t="n"/>
      <c r="E503" s="341" t="n"/>
      <c r="F503" s="344" t="inlineStr">
        <is>
          <t>ANELY CACERES PECHO</t>
        </is>
      </c>
      <c r="G503" s="344" t="inlineStr">
        <is>
          <t>CEDULAS DE IDENTIDAD</t>
        </is>
      </c>
      <c r="H503" s="341" t="n"/>
      <c r="I503" s="339" t="inlineStr">
        <is>
          <t>H5-P1</t>
        </is>
      </c>
      <c r="J503" s="339" t="n">
        <v>711801</v>
      </c>
      <c r="K503" s="340" t="n"/>
      <c r="L503" s="341" t="n"/>
      <c r="M503" s="339" t="n">
        <v>711820</v>
      </c>
      <c r="N503" s="339" t="n">
        <v>20</v>
      </c>
      <c r="O503" s="340" t="n"/>
      <c r="P503" s="341" t="n"/>
      <c r="Q503" s="339" t="n"/>
      <c r="R503" s="339" t="n"/>
      <c r="S503" s="341" t="n"/>
      <c r="T503" s="346" t="n"/>
      <c r="U503" s="341" t="n"/>
      <c r="V503" s="339" t="n"/>
      <c r="W503" s="339" t="n"/>
      <c r="X503" s="339" t="n"/>
      <c r="Y503" s="339" t="n"/>
      <c r="Z503" s="340" t="n"/>
      <c r="AA503" s="340" t="n"/>
      <c r="AB503" s="341" t="n"/>
      <c r="AC503" s="339" t="n">
        <v>711801</v>
      </c>
      <c r="AD503" s="339" t="n">
        <v>711820</v>
      </c>
      <c r="AE503" s="339" t="n">
        <v>20</v>
      </c>
      <c r="AF503" s="339" t="n">
        <v>20</v>
      </c>
      <c r="AG503" s="340" t="n"/>
      <c r="AH503" s="340" t="n"/>
      <c r="AI503" s="341" t="n"/>
    </row>
    <row r="504" ht="20.1" customHeight="1" s="335">
      <c r="A504" s="358" t="n"/>
      <c r="C504" s="339" t="n">
        <v>2</v>
      </c>
      <c r="D504" s="340" t="n"/>
      <c r="E504" s="341" t="n"/>
      <c r="F504" s="344" t="inlineStr">
        <is>
          <t>ANELY CACERES PECHO</t>
        </is>
      </c>
      <c r="G504" s="344" t="inlineStr">
        <is>
          <t>CEDULAS DE IDENTIDAD</t>
        </is>
      </c>
      <c r="H504" s="341" t="n"/>
      <c r="I504" s="339" t="inlineStr">
        <is>
          <t>H5-P1</t>
        </is>
      </c>
      <c r="J504" s="339" t="n">
        <v>711979</v>
      </c>
      <c r="K504" s="340" t="n"/>
      <c r="L504" s="341" t="n"/>
      <c r="M504" s="339" t="n">
        <v>711980</v>
      </c>
      <c r="N504" s="339" t="n">
        <v>2</v>
      </c>
      <c r="O504" s="340" t="n"/>
      <c r="P504" s="341" t="n"/>
      <c r="Q504" s="339" t="n">
        <v>711979</v>
      </c>
      <c r="R504" s="339" t="n">
        <v>711980</v>
      </c>
      <c r="S504" s="341" t="n"/>
      <c r="T504" s="346" t="n">
        <v>2</v>
      </c>
      <c r="U504" s="341" t="n"/>
      <c r="V504" s="339" t="n"/>
      <c r="W504" s="339" t="n"/>
      <c r="X504" s="339" t="n"/>
      <c r="Y504" s="339" t="n"/>
      <c r="Z504" s="340" t="n"/>
      <c r="AA504" s="340" t="n"/>
      <c r="AB504" s="341" t="n"/>
      <c r="AC504" s="339" t="n"/>
      <c r="AD504" s="339" t="n"/>
      <c r="AE504" s="339" t="n"/>
      <c r="AF504" s="339" t="n">
        <v>2</v>
      </c>
      <c r="AG504" s="340" t="n"/>
      <c r="AH504" s="340" t="n"/>
      <c r="AI504" s="341" t="n"/>
    </row>
    <row r="505" ht="20.1" customHeight="1" s="335">
      <c r="A505" s="358" t="n"/>
      <c r="C505" s="339" t="n">
        <v>2</v>
      </c>
      <c r="D505" s="340" t="n"/>
      <c r="E505" s="341" t="n"/>
      <c r="F505" s="344" t="inlineStr">
        <is>
          <t>ANELY CACERES PECHO</t>
        </is>
      </c>
      <c r="G505" s="344" t="inlineStr">
        <is>
          <t>LAMINAS PLASTICAS TIPO FUNDA -POUCHE</t>
        </is>
      </c>
      <c r="H505" s="341" t="n"/>
      <c r="I505" s="339" t="inlineStr">
        <is>
          <t>08-L3</t>
        </is>
      </c>
      <c r="J505" s="339" t="n">
        <v>2753668</v>
      </c>
      <c r="K505" s="340" t="n"/>
      <c r="L505" s="341" t="n"/>
      <c r="M505" s="339" t="n">
        <v>2753673</v>
      </c>
      <c r="N505" s="339" t="n">
        <v>6</v>
      </c>
      <c r="O505" s="340" t="n"/>
      <c r="P505" s="341" t="n"/>
      <c r="Q505" s="339" t="n">
        <v>2753668</v>
      </c>
      <c r="R505" s="339" t="n">
        <v>2753673</v>
      </c>
      <c r="S505" s="341" t="n"/>
      <c r="T505" s="346" t="n">
        <v>6</v>
      </c>
      <c r="U505" s="341" t="n"/>
      <c r="V505" s="339" t="n"/>
      <c r="W505" s="339" t="n"/>
      <c r="X505" s="339" t="n"/>
      <c r="Y505" s="339" t="n"/>
      <c r="Z505" s="340" t="n"/>
      <c r="AA505" s="340" t="n"/>
      <c r="AB505" s="341" t="n"/>
      <c r="AC505" s="339" t="n"/>
      <c r="AD505" s="339" t="n"/>
      <c r="AE505" s="339" t="n"/>
      <c r="AF505" s="339" t="n">
        <v>6</v>
      </c>
      <c r="AG505" s="340" t="n"/>
      <c r="AH505" s="340" t="n"/>
      <c r="AI505" s="341" t="n"/>
    </row>
    <row r="506" ht="20.1" customHeight="1" s="335">
      <c r="A506" s="358" t="n"/>
      <c r="C506" s="339" t="n">
        <v>2</v>
      </c>
      <c r="D506" s="340" t="n"/>
      <c r="E506" s="341" t="n"/>
      <c r="F506" s="344" t="inlineStr">
        <is>
          <t>ANELY CACERES PECHO</t>
        </is>
      </c>
      <c r="G506" s="344" t="inlineStr">
        <is>
          <t>LAMINAS PLASTICAS TIPO FUNDA -POUCHE</t>
        </is>
      </c>
      <c r="H506" s="341" t="n"/>
      <c r="I506" s="339" t="inlineStr">
        <is>
          <t>08-L3</t>
        </is>
      </c>
      <c r="J506" s="339" t="n">
        <v>2753773</v>
      </c>
      <c r="K506" s="340" t="n"/>
      <c r="L506" s="341" t="n"/>
      <c r="M506" s="339" t="n">
        <v>2753811</v>
      </c>
      <c r="N506" s="339" t="n">
        <v>39</v>
      </c>
      <c r="O506" s="340" t="n"/>
      <c r="P506" s="341" t="n"/>
      <c r="Q506" s="339" t="n">
        <v>2753773</v>
      </c>
      <c r="R506" s="339" t="n">
        <v>2753811</v>
      </c>
      <c r="S506" s="341" t="n"/>
      <c r="T506" s="346" t="n">
        <v>39</v>
      </c>
      <c r="U506" s="341" t="n"/>
      <c r="V506" s="339" t="n"/>
      <c r="W506" s="339" t="n"/>
      <c r="X506" s="339" t="n"/>
      <c r="Y506" s="339" t="n"/>
      <c r="Z506" s="340" t="n"/>
      <c r="AA506" s="340" t="n"/>
      <c r="AB506" s="341" t="n"/>
      <c r="AC506" s="339" t="n"/>
      <c r="AD506" s="339" t="n"/>
      <c r="AE506" s="339" t="n"/>
      <c r="AF506" s="339" t="n">
        <v>39</v>
      </c>
      <c r="AG506" s="340" t="n"/>
      <c r="AH506" s="340" t="n"/>
      <c r="AI506" s="341" t="n"/>
    </row>
    <row r="507" ht="20.1" customHeight="1" s="335">
      <c r="A507" s="358" t="n"/>
      <c r="C507" s="339" t="n">
        <v>2</v>
      </c>
      <c r="D507" s="340" t="n"/>
      <c r="E507" s="341" t="n"/>
      <c r="F507" s="344" t="inlineStr">
        <is>
          <t>ANELY CACERES PECHO</t>
        </is>
      </c>
      <c r="G507" s="344" t="inlineStr">
        <is>
          <t>LAMINAS PLASTICAS TIPO FUNDA -POUCHE</t>
        </is>
      </c>
      <c r="H507" s="341" t="n"/>
      <c r="I507" s="339" t="inlineStr">
        <is>
          <t>08-L3</t>
        </is>
      </c>
      <c r="J507" s="339" t="n">
        <v>2753812</v>
      </c>
      <c r="K507" s="340" t="n"/>
      <c r="L507" s="341" t="n"/>
      <c r="M507" s="339" t="n">
        <v>2753812</v>
      </c>
      <c r="N507" s="339" t="n">
        <v>1</v>
      </c>
      <c r="O507" s="340" t="n"/>
      <c r="P507" s="341" t="n"/>
      <c r="Q507" s="339" t="n"/>
      <c r="R507" s="339" t="n"/>
      <c r="S507" s="341" t="n"/>
      <c r="T507" s="346" t="n"/>
      <c r="U507" s="341" t="n"/>
      <c r="V507" s="339" t="n"/>
      <c r="W507" s="339" t="n"/>
      <c r="X507" s="339" t="n"/>
      <c r="Y507" s="339" t="n"/>
      <c r="Z507" s="340" t="n"/>
      <c r="AA507" s="340" t="n"/>
      <c r="AB507" s="341" t="n"/>
      <c r="AC507" s="339" t="n">
        <v>2753812</v>
      </c>
      <c r="AD507" s="339" t="n">
        <v>2753812</v>
      </c>
      <c r="AE507" s="339" t="n">
        <v>1</v>
      </c>
      <c r="AF507" s="339" t="n">
        <v>1</v>
      </c>
      <c r="AG507" s="340" t="n"/>
      <c r="AH507" s="340" t="n"/>
      <c r="AI507" s="341" t="n"/>
    </row>
    <row r="508" ht="20.1" customHeight="1" s="335">
      <c r="A508" s="358" t="n"/>
      <c r="C508" s="339" t="n">
        <v>2</v>
      </c>
      <c r="D508" s="340" t="n"/>
      <c r="E508" s="341" t="n"/>
      <c r="F508" s="344" t="inlineStr">
        <is>
          <t>ANELY CACERES PECHO</t>
        </is>
      </c>
      <c r="G508" s="344" t="inlineStr">
        <is>
          <t>LAMINAS PLASTICAS TIPO FUNDA -POUCHE</t>
        </is>
      </c>
      <c r="H508" s="341" t="n"/>
      <c r="I508" s="339" t="inlineStr">
        <is>
          <t>08-L3</t>
        </is>
      </c>
      <c r="J508" s="339" t="n">
        <v>2753949</v>
      </c>
      <c r="K508" s="340" t="n"/>
      <c r="L508" s="341" t="n"/>
      <c r="M508" s="339" t="n">
        <v>2753968</v>
      </c>
      <c r="N508" s="339" t="n">
        <v>20</v>
      </c>
      <c r="O508" s="340" t="n"/>
      <c r="P508" s="341" t="n"/>
      <c r="Q508" s="339" t="n"/>
      <c r="R508" s="339" t="n"/>
      <c r="S508" s="341" t="n"/>
      <c r="T508" s="346" t="n"/>
      <c r="U508" s="341" t="n"/>
      <c r="V508" s="339" t="n"/>
      <c r="W508" s="339" t="n"/>
      <c r="X508" s="339" t="n"/>
      <c r="Y508" s="339" t="n"/>
      <c r="Z508" s="340" t="n"/>
      <c r="AA508" s="340" t="n"/>
      <c r="AB508" s="341" t="n"/>
      <c r="AC508" s="339" t="n">
        <v>2753949</v>
      </c>
      <c r="AD508" s="339" t="n">
        <v>2753968</v>
      </c>
      <c r="AE508" s="339" t="n">
        <v>20</v>
      </c>
      <c r="AF508" s="339" t="n">
        <v>20</v>
      </c>
      <c r="AG508" s="340" t="n"/>
      <c r="AH508" s="340" t="n"/>
      <c r="AI508" s="341" t="n"/>
    </row>
    <row r="509" ht="20.1" customHeight="1" s="335">
      <c r="A509" s="358" t="n"/>
      <c r="C509" s="339" t="n">
        <v>2</v>
      </c>
      <c r="D509" s="340" t="n"/>
      <c r="E509" s="341" t="n"/>
      <c r="F509" s="344" t="inlineStr">
        <is>
          <t>ANELY CACERES PECHO</t>
        </is>
      </c>
      <c r="G509" s="344" t="inlineStr">
        <is>
          <t>LAMINAS PLASTICAS TIPO FUNDA -POUCHE</t>
        </is>
      </c>
      <c r="H509" s="341" t="n"/>
      <c r="I509" s="339" t="inlineStr">
        <is>
          <t>08-L3</t>
        </is>
      </c>
      <c r="J509" s="339" t="n">
        <v>2754124</v>
      </c>
      <c r="K509" s="340" t="n"/>
      <c r="L509" s="341" t="n"/>
      <c r="M509" s="339" t="n">
        <v>2754125</v>
      </c>
      <c r="N509" s="339" t="n">
        <v>2</v>
      </c>
      <c r="O509" s="340" t="n"/>
      <c r="P509" s="341" t="n"/>
      <c r="Q509" s="339" t="n">
        <v>2754124</v>
      </c>
      <c r="R509" s="339" t="n">
        <v>2754125</v>
      </c>
      <c r="S509" s="341" t="n"/>
      <c r="T509" s="346" t="n">
        <v>2</v>
      </c>
      <c r="U509" s="341" t="n"/>
      <c r="V509" s="339" t="n"/>
      <c r="W509" s="339" t="n"/>
      <c r="X509" s="339" t="n"/>
      <c r="Y509" s="339" t="n"/>
      <c r="Z509" s="340" t="n"/>
      <c r="AA509" s="340" t="n"/>
      <c r="AB509" s="341" t="n"/>
      <c r="AC509" s="339" t="n"/>
      <c r="AD509" s="339" t="n"/>
      <c r="AE509" s="339" t="n"/>
      <c r="AF509" s="339" t="n">
        <v>2</v>
      </c>
      <c r="AG509" s="340" t="n"/>
      <c r="AH509" s="340" t="n"/>
      <c r="AI509" s="341" t="n"/>
    </row>
    <row r="510" ht="20.1" customHeight="1" s="335">
      <c r="A510" s="358" t="n"/>
      <c r="C510" s="339" t="n"/>
      <c r="D510" s="340" t="n"/>
      <c r="E510" s="341" t="n"/>
      <c r="F510" s="344" t="n"/>
      <c r="G510" s="344" t="n"/>
      <c r="H510" s="341" t="n"/>
      <c r="I510" s="339" t="n"/>
      <c r="J510" s="339" t="n"/>
      <c r="K510" s="340" t="n"/>
      <c r="L510" s="341" t="n"/>
      <c r="M510" s="339" t="n"/>
      <c r="N510" s="339" t="n"/>
      <c r="O510" s="340" t="n"/>
      <c r="P510" s="341" t="n"/>
      <c r="Q510" s="339" t="n"/>
      <c r="R510" s="339" t="n"/>
      <c r="S510" s="341" t="n"/>
      <c r="T510" s="346" t="n"/>
      <c r="U510" s="341" t="n"/>
      <c r="V510" s="339" t="n"/>
      <c r="W510" s="339" t="n"/>
      <c r="X510" s="339" t="n"/>
      <c r="Y510" s="339" t="n"/>
      <c r="Z510" s="340" t="n"/>
      <c r="AA510" s="340" t="n"/>
      <c r="AB510" s="341" t="n"/>
      <c r="AC510" s="339" t="n"/>
      <c r="AD510" s="339" t="n"/>
      <c r="AE510" s="339" t="n"/>
      <c r="AF510" s="345">
        <f>SUM(T500:U509)*17/2</f>
        <v/>
      </c>
      <c r="AG510" s="340" t="n"/>
      <c r="AH510" s="340" t="n"/>
      <c r="AI510" s="341" t="n"/>
    </row>
    <row r="511" ht="20.1" customHeight="1" s="335">
      <c r="A511" s="358" t="n"/>
      <c r="C511" s="339" t="n">
        <v>7</v>
      </c>
      <c r="D511" s="340" t="n"/>
      <c r="E511" s="341" t="n"/>
      <c r="F511" s="344" t="inlineStr">
        <is>
          <t>BOLIVIA MAR PALMERO TILILA</t>
        </is>
      </c>
      <c r="G511" s="344" t="inlineStr">
        <is>
          <t>CEDULAS DE IDENTIDAD</t>
        </is>
      </c>
      <c r="H511" s="341" t="n"/>
      <c r="I511" s="339" t="inlineStr">
        <is>
          <t>H5-P1</t>
        </is>
      </c>
      <c r="J511" s="339" t="n">
        <v>712149</v>
      </c>
      <c r="K511" s="340" t="n"/>
      <c r="L511" s="341" t="n"/>
      <c r="M511" s="339" t="n">
        <v>712168</v>
      </c>
      <c r="N511" s="339" t="n">
        <v>20</v>
      </c>
      <c r="O511" s="340" t="n"/>
      <c r="P511" s="341" t="n"/>
      <c r="Q511" s="339" t="n">
        <v>712149</v>
      </c>
      <c r="R511" s="339" t="n">
        <v>712168</v>
      </c>
      <c r="S511" s="341" t="n"/>
      <c r="T511" s="346" t="n">
        <v>20</v>
      </c>
      <c r="U511" s="341" t="n"/>
      <c r="V511" s="339" t="n"/>
      <c r="W511" s="339" t="n"/>
      <c r="X511" s="339" t="n"/>
      <c r="Y511" s="339" t="n"/>
      <c r="Z511" s="340" t="n"/>
      <c r="AA511" s="340" t="n"/>
      <c r="AB511" s="341" t="n"/>
      <c r="AC511" s="339" t="n"/>
      <c r="AD511" s="339" t="n"/>
      <c r="AE511" s="339" t="n"/>
      <c r="AF511" s="339" t="n">
        <v>20</v>
      </c>
      <c r="AG511" s="340" t="n"/>
      <c r="AH511" s="340" t="n"/>
      <c r="AI511" s="341" t="n"/>
    </row>
    <row r="512" ht="20.1" customHeight="1" s="335">
      <c r="A512" s="358" t="n"/>
      <c r="C512" s="339" t="n">
        <v>7</v>
      </c>
      <c r="D512" s="340" t="n"/>
      <c r="E512" s="341" t="n"/>
      <c r="F512" s="344" t="inlineStr">
        <is>
          <t>BOLIVIA MAR PALMERO TILILA</t>
        </is>
      </c>
      <c r="G512" s="344" t="inlineStr">
        <is>
          <t>CEDULAS DE IDENTIDAD</t>
        </is>
      </c>
      <c r="H512" s="341" t="n"/>
      <c r="I512" s="339" t="inlineStr">
        <is>
          <t>H5-P1</t>
        </is>
      </c>
      <c r="J512" s="339" t="n">
        <v>712277</v>
      </c>
      <c r="K512" s="340" t="n"/>
      <c r="L512" s="341" t="n"/>
      <c r="M512" s="339" t="n">
        <v>712302</v>
      </c>
      <c r="N512" s="339" t="n">
        <v>26</v>
      </c>
      <c r="O512" s="340" t="n"/>
      <c r="P512" s="341" t="n"/>
      <c r="Q512" s="339" t="n">
        <v>712277</v>
      </c>
      <c r="R512" s="339" t="n">
        <v>712302</v>
      </c>
      <c r="S512" s="341" t="n"/>
      <c r="T512" s="346" t="n">
        <v>26</v>
      </c>
      <c r="U512" s="341" t="n"/>
      <c r="V512" s="339" t="n"/>
      <c r="W512" s="339" t="n"/>
      <c r="X512" s="339" t="n"/>
      <c r="Y512" s="339" t="n"/>
      <c r="Z512" s="340" t="n"/>
      <c r="AA512" s="340" t="n"/>
      <c r="AB512" s="341" t="n"/>
      <c r="AC512" s="339" t="n"/>
      <c r="AD512" s="339" t="n"/>
      <c r="AE512" s="339" t="n"/>
      <c r="AF512" s="339" t="n">
        <v>26</v>
      </c>
      <c r="AG512" s="340" t="n"/>
      <c r="AH512" s="340" t="n"/>
      <c r="AI512" s="341" t="n"/>
    </row>
    <row r="513" ht="20.1" customHeight="1" s="335">
      <c r="A513" s="358" t="n"/>
      <c r="C513" s="339" t="n">
        <v>7</v>
      </c>
      <c r="D513" s="340" t="n"/>
      <c r="E513" s="341" t="n"/>
      <c r="F513" s="344" t="inlineStr">
        <is>
          <t>BOLIVIA MAR PALMERO TILILA</t>
        </is>
      </c>
      <c r="G513" s="344" t="inlineStr">
        <is>
          <t>CEDULAS DE IDENTIDAD</t>
        </is>
      </c>
      <c r="H513" s="341" t="n"/>
      <c r="I513" s="339" t="inlineStr">
        <is>
          <t>H5-P1</t>
        </is>
      </c>
      <c r="J513" s="339" t="n">
        <v>712303</v>
      </c>
      <c r="K513" s="340" t="n"/>
      <c r="L513" s="341" t="n"/>
      <c r="M513" s="339" t="n">
        <v>712324</v>
      </c>
      <c r="N513" s="339" t="n">
        <v>22</v>
      </c>
      <c r="O513" s="340" t="n"/>
      <c r="P513" s="341" t="n"/>
      <c r="Q513" s="339" t="n"/>
      <c r="R513" s="339" t="n"/>
      <c r="S513" s="341" t="n"/>
      <c r="T513" s="346" t="n"/>
      <c r="U513" s="341" t="n"/>
      <c r="V513" s="339" t="n"/>
      <c r="W513" s="339" t="n"/>
      <c r="X513" s="339" t="n"/>
      <c r="Y513" s="339" t="n"/>
      <c r="Z513" s="340" t="n"/>
      <c r="AA513" s="340" t="n"/>
      <c r="AB513" s="341" t="n"/>
      <c r="AC513" s="339" t="n">
        <v>712303</v>
      </c>
      <c r="AD513" s="339" t="n">
        <v>712324</v>
      </c>
      <c r="AE513" s="339" t="n">
        <v>22</v>
      </c>
      <c r="AF513" s="339" t="n">
        <v>22</v>
      </c>
      <c r="AG513" s="340" t="n"/>
      <c r="AH513" s="340" t="n"/>
      <c r="AI513" s="341" t="n"/>
    </row>
    <row r="514" ht="20.1" customHeight="1" s="335">
      <c r="A514" s="358" t="n"/>
      <c r="C514" s="339" t="n">
        <v>7</v>
      </c>
      <c r="D514" s="340" t="n"/>
      <c r="E514" s="341" t="n"/>
      <c r="F514" s="344" t="inlineStr">
        <is>
          <t>BOLIVIA MAR PALMERO TILILA</t>
        </is>
      </c>
      <c r="G514" s="344" t="inlineStr">
        <is>
          <t>LAMINAS PLASTICAS TIPO FUNDA -POUCHE</t>
        </is>
      </c>
      <c r="H514" s="341" t="n"/>
      <c r="I514" s="339" t="inlineStr">
        <is>
          <t>08-L3</t>
        </is>
      </c>
      <c r="J514" s="339" t="n">
        <v>2754290</v>
      </c>
      <c r="K514" s="340" t="n"/>
      <c r="L514" s="341" t="n"/>
      <c r="M514" s="339" t="n">
        <v>2754309</v>
      </c>
      <c r="N514" s="339" t="n">
        <v>20</v>
      </c>
      <c r="O514" s="340" t="n"/>
      <c r="P514" s="341" t="n"/>
      <c r="Q514" s="339" t="n">
        <v>2754290</v>
      </c>
      <c r="R514" s="339" t="n">
        <v>2754309</v>
      </c>
      <c r="S514" s="341" t="n"/>
      <c r="T514" s="346" t="n">
        <v>20</v>
      </c>
      <c r="U514" s="341" t="n"/>
      <c r="V514" s="339" t="n"/>
      <c r="W514" s="339" t="n"/>
      <c r="X514" s="339" t="n"/>
      <c r="Y514" s="339" t="n"/>
      <c r="Z514" s="340" t="n"/>
      <c r="AA514" s="340" t="n"/>
      <c r="AB514" s="341" t="n"/>
      <c r="AC514" s="339" t="n"/>
      <c r="AD514" s="339" t="n"/>
      <c r="AE514" s="339" t="n"/>
      <c r="AF514" s="339" t="n">
        <v>20</v>
      </c>
      <c r="AG514" s="340" t="n"/>
      <c r="AH514" s="340" t="n"/>
      <c r="AI514" s="341" t="n"/>
    </row>
    <row r="515" ht="20.1" customHeight="1" s="335">
      <c r="A515" s="358" t="n"/>
      <c r="C515" s="339" t="n">
        <v>7</v>
      </c>
      <c r="D515" s="340" t="n"/>
      <c r="E515" s="341" t="n"/>
      <c r="F515" s="344" t="inlineStr">
        <is>
          <t>BOLIVIA MAR PALMERO TILILA</t>
        </is>
      </c>
      <c r="G515" s="344" t="inlineStr">
        <is>
          <t>LAMINAS PLASTICAS TIPO FUNDA -POUCHE</t>
        </is>
      </c>
      <c r="H515" s="341" t="n"/>
      <c r="I515" s="339" t="inlineStr">
        <is>
          <t>08-L3</t>
        </is>
      </c>
      <c r="J515" s="339" t="n">
        <v>2754416</v>
      </c>
      <c r="K515" s="340" t="n"/>
      <c r="L515" s="341" t="n"/>
      <c r="M515" s="339" t="n">
        <v>2754441</v>
      </c>
      <c r="N515" s="339" t="n">
        <v>26</v>
      </c>
      <c r="O515" s="340" t="n"/>
      <c r="P515" s="341" t="n"/>
      <c r="Q515" s="339" t="n">
        <v>2754416</v>
      </c>
      <c r="R515" s="339" t="n">
        <v>2754441</v>
      </c>
      <c r="S515" s="341" t="n"/>
      <c r="T515" s="346" t="n">
        <v>26</v>
      </c>
      <c r="U515" s="341" t="n"/>
      <c r="V515" s="339" t="n"/>
      <c r="W515" s="339" t="n"/>
      <c r="X515" s="339" t="n"/>
      <c r="Y515" s="339" t="n"/>
      <c r="Z515" s="340" t="n"/>
      <c r="AA515" s="340" t="n"/>
      <c r="AB515" s="341" t="n"/>
      <c r="AC515" s="339" t="n"/>
      <c r="AD515" s="339" t="n"/>
      <c r="AE515" s="339" t="n"/>
      <c r="AF515" s="339" t="n">
        <v>26</v>
      </c>
      <c r="AG515" s="340" t="n"/>
      <c r="AH515" s="340" t="n"/>
      <c r="AI515" s="341" t="n"/>
    </row>
    <row r="516" ht="20.1" customHeight="1" s="335">
      <c r="A516" s="358" t="n"/>
      <c r="C516" s="339" t="n">
        <v>7</v>
      </c>
      <c r="D516" s="340" t="n"/>
      <c r="E516" s="341" t="n"/>
      <c r="F516" s="344" t="inlineStr">
        <is>
          <t>BOLIVIA MAR PALMERO TILILA</t>
        </is>
      </c>
      <c r="G516" s="344" t="inlineStr">
        <is>
          <t>LAMINAS PLASTICAS TIPO FUNDA -POUCHE</t>
        </is>
      </c>
      <c r="H516" s="341" t="n"/>
      <c r="I516" s="339" t="inlineStr">
        <is>
          <t>08-L3</t>
        </is>
      </c>
      <c r="J516" s="339" t="n">
        <v>2754442</v>
      </c>
      <c r="K516" s="340" t="n"/>
      <c r="L516" s="341" t="n"/>
      <c r="M516" s="339" t="n">
        <v>2754463</v>
      </c>
      <c r="N516" s="339" t="n">
        <v>22</v>
      </c>
      <c r="O516" s="340" t="n"/>
      <c r="P516" s="341" t="n"/>
      <c r="Q516" s="339" t="n"/>
      <c r="R516" s="339" t="n"/>
      <c r="S516" s="341" t="n"/>
      <c r="T516" s="346" t="n"/>
      <c r="U516" s="341" t="n"/>
      <c r="V516" s="339" t="n"/>
      <c r="W516" s="339" t="n"/>
      <c r="X516" s="339" t="n"/>
      <c r="Y516" s="339" t="n"/>
      <c r="Z516" s="340" t="n"/>
      <c r="AA516" s="340" t="n"/>
      <c r="AB516" s="341" t="n"/>
      <c r="AC516" s="339" t="n">
        <v>2754442</v>
      </c>
      <c r="AD516" s="339" t="n">
        <v>2754463</v>
      </c>
      <c r="AE516" s="339" t="n">
        <v>22</v>
      </c>
      <c r="AF516" s="339" t="n">
        <v>22</v>
      </c>
      <c r="AG516" s="340" t="n"/>
      <c r="AH516" s="340" t="n"/>
      <c r="AI516" s="341" t="n"/>
    </row>
    <row r="517" ht="20.1" customHeight="1" s="335">
      <c r="A517" s="358" t="n"/>
      <c r="C517" s="339" t="n"/>
      <c r="D517" s="340" t="n"/>
      <c r="E517" s="341" t="n"/>
      <c r="F517" s="344" t="n"/>
      <c r="G517" s="344" t="n"/>
      <c r="H517" s="341" t="n"/>
      <c r="I517" s="339" t="n"/>
      <c r="J517" s="339" t="n"/>
      <c r="K517" s="340" t="n"/>
      <c r="L517" s="341" t="n"/>
      <c r="M517" s="339" t="n"/>
      <c r="N517" s="339" t="n"/>
      <c r="O517" s="340" t="n"/>
      <c r="P517" s="341" t="n"/>
      <c r="Q517" s="339" t="n"/>
      <c r="R517" s="339" t="n"/>
      <c r="S517" s="341" t="n"/>
      <c r="T517" s="346" t="n"/>
      <c r="U517" s="341" t="n"/>
      <c r="V517" s="339" t="n"/>
      <c r="W517" s="339" t="n"/>
      <c r="X517" s="339" t="n"/>
      <c r="Y517" s="339" t="n"/>
      <c r="Z517" s="340" t="n"/>
      <c r="AA517" s="340" t="n"/>
      <c r="AB517" s="341" t="n"/>
      <c r="AC517" s="339" t="n"/>
      <c r="AD517" s="339" t="n"/>
      <c r="AE517" s="339" t="n"/>
      <c r="AF517" s="345">
        <f>SUM(T511:U516)*17/2</f>
        <v/>
      </c>
      <c r="AG517" s="340" t="n"/>
      <c r="AH517" s="340" t="n"/>
      <c r="AI517" s="341" t="n"/>
    </row>
    <row r="518" ht="20.1" customHeight="1" s="335">
      <c r="A518" s="358" t="n"/>
      <c r="C518" s="339" t="n">
        <v>3</v>
      </c>
      <c r="D518" s="340" t="n"/>
      <c r="E518" s="341" t="n"/>
      <c r="F518" s="344" t="inlineStr">
        <is>
          <t>IVAR LIMBERT FLORES AYAVIRI</t>
        </is>
      </c>
      <c r="G518" s="344" t="inlineStr">
        <is>
          <t>CEDULAS DE IDENTIDAD</t>
        </is>
      </c>
      <c r="H518" s="341" t="n"/>
      <c r="I518" s="339" t="inlineStr">
        <is>
          <t>H5-P1</t>
        </is>
      </c>
      <c r="J518" s="339" t="n">
        <v>711900</v>
      </c>
      <c r="K518" s="340" t="n"/>
      <c r="L518" s="341" t="n"/>
      <c r="M518" s="339" t="n">
        <v>711920</v>
      </c>
      <c r="N518" s="339" t="n">
        <v>21</v>
      </c>
      <c r="O518" s="340" t="n"/>
      <c r="P518" s="341" t="n"/>
      <c r="Q518" s="339" t="n"/>
      <c r="R518" s="339" t="n"/>
      <c r="S518" s="341" t="n"/>
      <c r="T518" s="346" t="n"/>
      <c r="U518" s="341" t="n"/>
      <c r="V518" s="339" t="n"/>
      <c r="W518" s="339" t="n"/>
      <c r="X518" s="339" t="n"/>
      <c r="Y518" s="339" t="n"/>
      <c r="Z518" s="340" t="n"/>
      <c r="AA518" s="340" t="n"/>
      <c r="AB518" s="341" t="n"/>
      <c r="AC518" s="339" t="n">
        <v>711900</v>
      </c>
      <c r="AD518" s="339" t="n">
        <v>711920</v>
      </c>
      <c r="AE518" s="339" t="n">
        <v>21</v>
      </c>
      <c r="AF518" s="339" t="n">
        <v>21</v>
      </c>
      <c r="AG518" s="340" t="n"/>
      <c r="AH518" s="340" t="n"/>
      <c r="AI518" s="341" t="n"/>
    </row>
    <row r="519" ht="20.1" customHeight="1" s="335">
      <c r="A519" s="358" t="n"/>
      <c r="C519" s="339" t="n">
        <v>3</v>
      </c>
      <c r="D519" s="340" t="n"/>
      <c r="E519" s="341" t="n"/>
      <c r="F519" s="344" t="inlineStr">
        <is>
          <t>IVAR LIMBERT FLORES AYAVIRI</t>
        </is>
      </c>
      <c r="G519" s="344" t="inlineStr">
        <is>
          <t>CEDULAS DE IDENTIDAD</t>
        </is>
      </c>
      <c r="H519" s="341" t="n"/>
      <c r="I519" s="339" t="inlineStr">
        <is>
          <t>H5-P1</t>
        </is>
      </c>
      <c r="J519" s="339" t="n">
        <v>711981</v>
      </c>
      <c r="K519" s="340" t="n"/>
      <c r="L519" s="341" t="n"/>
      <c r="M519" s="339" t="n">
        <v>712020</v>
      </c>
      <c r="N519" s="339" t="n">
        <v>40</v>
      </c>
      <c r="O519" s="340" t="n"/>
      <c r="P519" s="341" t="n"/>
      <c r="Q519" s="339" t="n"/>
      <c r="R519" s="339" t="n"/>
      <c r="S519" s="341" t="n"/>
      <c r="T519" s="346" t="n"/>
      <c r="U519" s="341" t="n"/>
      <c r="V519" s="339" t="n"/>
      <c r="W519" s="339" t="n"/>
      <c r="X519" s="339" t="n"/>
      <c r="Y519" s="339" t="n"/>
      <c r="Z519" s="340" t="n"/>
      <c r="AA519" s="340" t="n"/>
      <c r="AB519" s="341" t="n"/>
      <c r="AC519" s="339" t="n">
        <v>711981</v>
      </c>
      <c r="AD519" s="339" t="n">
        <v>712020</v>
      </c>
      <c r="AE519" s="339" t="n">
        <v>40</v>
      </c>
      <c r="AF519" s="339" t="n">
        <v>40</v>
      </c>
      <c r="AG519" s="340" t="n"/>
      <c r="AH519" s="340" t="n"/>
      <c r="AI519" s="341" t="n"/>
    </row>
    <row r="520" ht="20.1" customHeight="1" s="335">
      <c r="A520" s="358" t="n"/>
      <c r="C520" s="339" t="n">
        <v>3</v>
      </c>
      <c r="D520" s="340" t="n"/>
      <c r="E520" s="341" t="n"/>
      <c r="F520" s="344" t="inlineStr">
        <is>
          <t>IVAR LIMBERT FLORES AYAVIRI</t>
        </is>
      </c>
      <c r="G520" s="344" t="inlineStr">
        <is>
          <t>LAMINAS PLASTICAS TIPO FUNDA -POUCHE</t>
        </is>
      </c>
      <c r="H520" s="341" t="n"/>
      <c r="I520" s="339" t="inlineStr">
        <is>
          <t>08-L3</t>
        </is>
      </c>
      <c r="J520" s="339" t="n">
        <v>2754045</v>
      </c>
      <c r="K520" s="340" t="n"/>
      <c r="L520" s="341" t="n"/>
      <c r="M520" s="339" t="n">
        <v>2754065</v>
      </c>
      <c r="N520" s="339" t="n">
        <v>21</v>
      </c>
      <c r="O520" s="340" t="n"/>
      <c r="P520" s="341" t="n"/>
      <c r="Q520" s="339" t="n"/>
      <c r="R520" s="339" t="n"/>
      <c r="S520" s="341" t="n"/>
      <c r="T520" s="346" t="n"/>
      <c r="U520" s="341" t="n"/>
      <c r="V520" s="339" t="n"/>
      <c r="W520" s="339" t="n"/>
      <c r="X520" s="339" t="n"/>
      <c r="Y520" s="339" t="n"/>
      <c r="Z520" s="340" t="n"/>
      <c r="AA520" s="340" t="n"/>
      <c r="AB520" s="341" t="n"/>
      <c r="AC520" s="339" t="n">
        <v>2754045</v>
      </c>
      <c r="AD520" s="339" t="n">
        <v>2754065</v>
      </c>
      <c r="AE520" s="339" t="n">
        <v>21</v>
      </c>
      <c r="AF520" s="339" t="n">
        <v>21</v>
      </c>
      <c r="AG520" s="340" t="n"/>
      <c r="AH520" s="340" t="n"/>
      <c r="AI520" s="341" t="n"/>
    </row>
    <row r="521" ht="20.1" customHeight="1" s="335">
      <c r="A521" s="358" t="n"/>
      <c r="C521" s="339" t="n">
        <v>3</v>
      </c>
      <c r="D521" s="340" t="n"/>
      <c r="E521" s="341" t="n"/>
      <c r="F521" s="344" t="inlineStr">
        <is>
          <t>IVAR LIMBERT FLORES AYAVIRI</t>
        </is>
      </c>
      <c r="G521" s="344" t="inlineStr">
        <is>
          <t>LAMINAS PLASTICAS TIPO FUNDA -POUCHE</t>
        </is>
      </c>
      <c r="H521" s="341" t="n"/>
      <c r="I521" s="339" t="inlineStr">
        <is>
          <t>08-L3</t>
        </is>
      </c>
      <c r="J521" s="339" t="n">
        <v>2754126</v>
      </c>
      <c r="K521" s="340" t="n"/>
      <c r="L521" s="341" t="n"/>
      <c r="M521" s="339" t="n">
        <v>2754165</v>
      </c>
      <c r="N521" s="339" t="n">
        <v>40</v>
      </c>
      <c r="O521" s="340" t="n"/>
      <c r="P521" s="341" t="n"/>
      <c r="Q521" s="339" t="n"/>
      <c r="R521" s="339" t="n"/>
      <c r="S521" s="341" t="n"/>
      <c r="T521" s="346" t="n"/>
      <c r="U521" s="341" t="n"/>
      <c r="V521" s="339" t="n"/>
      <c r="W521" s="339" t="n"/>
      <c r="X521" s="339" t="n"/>
      <c r="Y521" s="339" t="n"/>
      <c r="Z521" s="340" t="n"/>
      <c r="AA521" s="340" t="n"/>
      <c r="AB521" s="341" t="n"/>
      <c r="AC521" s="339" t="n">
        <v>2754126</v>
      </c>
      <c r="AD521" s="339" t="n">
        <v>2754165</v>
      </c>
      <c r="AE521" s="339" t="n">
        <v>40</v>
      </c>
      <c r="AF521" s="339" t="n">
        <v>40</v>
      </c>
      <c r="AG521" s="340" t="n"/>
      <c r="AH521" s="340" t="n"/>
      <c r="AI521" s="341" t="n"/>
    </row>
    <row r="522" ht="20.1" customHeight="1" s="335">
      <c r="A522" s="358" t="n"/>
      <c r="C522" s="339" t="n"/>
      <c r="D522" s="340" t="n"/>
      <c r="E522" s="341" t="n"/>
      <c r="F522" s="344" t="n"/>
      <c r="G522" s="344" t="n"/>
      <c r="H522" s="341" t="n"/>
      <c r="I522" s="339" t="n"/>
      <c r="J522" s="339" t="n"/>
      <c r="K522" s="340" t="n"/>
      <c r="L522" s="341" t="n"/>
      <c r="M522" s="339" t="n"/>
      <c r="N522" s="339" t="n"/>
      <c r="O522" s="340" t="n"/>
      <c r="P522" s="341" t="n"/>
      <c r="Q522" s="339" t="n"/>
      <c r="R522" s="339" t="n"/>
      <c r="S522" s="341" t="n"/>
      <c r="T522" s="346" t="n"/>
      <c r="U522" s="341" t="n"/>
      <c r="V522" s="339" t="n"/>
      <c r="W522" s="339" t="n"/>
      <c r="X522" s="339" t="n"/>
      <c r="Y522" s="339" t="n"/>
      <c r="Z522" s="340" t="n"/>
      <c r="AA522" s="340" t="n"/>
      <c r="AB522" s="341" t="n"/>
      <c r="AC522" s="339" t="n"/>
      <c r="AD522" s="339" t="n"/>
      <c r="AE522" s="339" t="n"/>
      <c r="AF522" s="345">
        <f>SUM(T518:U521)*17/2</f>
        <v/>
      </c>
      <c r="AG522" s="340" t="n"/>
      <c r="AH522" s="340" t="n"/>
      <c r="AI522" s="341" t="n"/>
    </row>
    <row r="523" ht="20.1" customHeight="1" s="335">
      <c r="A523" s="358" t="n"/>
      <c r="C523" s="339" t="n">
        <v>5</v>
      </c>
      <c r="D523" s="340" t="n"/>
      <c r="E523" s="341" t="n"/>
      <c r="F523" s="344" t="inlineStr">
        <is>
          <t>MIGUEL ANGEL GARCIA ORTEGA</t>
        </is>
      </c>
      <c r="G523" s="344" t="inlineStr">
        <is>
          <t>CEDULAS DE IDENTIDAD</t>
        </is>
      </c>
      <c r="H523" s="341" t="n"/>
      <c r="I523" s="339" t="inlineStr">
        <is>
          <t>H5-P1</t>
        </is>
      </c>
      <c r="J523" s="339" t="n">
        <v>712121</v>
      </c>
      <c r="K523" s="340" t="n"/>
      <c r="L523" s="341" t="n"/>
      <c r="M523" s="339" t="n">
        <v>712140</v>
      </c>
      <c r="N523" s="339" t="n">
        <v>20</v>
      </c>
      <c r="O523" s="340" t="n"/>
      <c r="P523" s="341" t="n"/>
      <c r="Q523" s="339" t="n">
        <v>712121</v>
      </c>
      <c r="R523" s="339" t="n">
        <v>712140</v>
      </c>
      <c r="S523" s="341" t="n"/>
      <c r="T523" s="346" t="n">
        <v>20</v>
      </c>
      <c r="U523" s="341" t="n"/>
      <c r="V523" s="339" t="n"/>
      <c r="W523" s="339" t="n"/>
      <c r="X523" s="339" t="n"/>
      <c r="Y523" s="339" t="n"/>
      <c r="Z523" s="340" t="n"/>
      <c r="AA523" s="340" t="n"/>
      <c r="AB523" s="341" t="n"/>
      <c r="AC523" s="339" t="n"/>
      <c r="AD523" s="339" t="n"/>
      <c r="AE523" s="339" t="n"/>
      <c r="AF523" s="339" t="n">
        <v>20</v>
      </c>
      <c r="AG523" s="340" t="n"/>
      <c r="AH523" s="340" t="n"/>
      <c r="AI523" s="341" t="n"/>
    </row>
    <row r="524" ht="20.1" customHeight="1" s="335">
      <c r="A524" s="358" t="n"/>
      <c r="C524" s="339" t="n">
        <v>5</v>
      </c>
      <c r="D524" s="340" t="n"/>
      <c r="E524" s="341" t="n"/>
      <c r="F524" s="344" t="inlineStr">
        <is>
          <t>MIGUEL ANGEL GARCIA ORTEGA</t>
        </is>
      </c>
      <c r="G524" s="344" t="inlineStr">
        <is>
          <t>CEDULAS DE IDENTIDAD</t>
        </is>
      </c>
      <c r="H524" s="341" t="n"/>
      <c r="I524" s="339" t="inlineStr">
        <is>
          <t>H5-P1</t>
        </is>
      </c>
      <c r="J524" s="339" t="n">
        <v>712229</v>
      </c>
      <c r="K524" s="340" t="n"/>
      <c r="L524" s="341" t="n"/>
      <c r="M524" s="339" t="n">
        <v>712229</v>
      </c>
      <c r="N524" s="339" t="n">
        <v>1</v>
      </c>
      <c r="O524" s="340" t="n"/>
      <c r="P524" s="341" t="n"/>
      <c r="Q524" s="339" t="n"/>
      <c r="R524" s="339" t="n"/>
      <c r="S524" s="341" t="n"/>
      <c r="T524" s="346" t="n"/>
      <c r="U524" s="341" t="n"/>
      <c r="V524" s="339" t="n">
        <v>712229</v>
      </c>
      <c r="W524" s="339" t="n">
        <v>712229</v>
      </c>
      <c r="X524" s="339" t="n">
        <v>1</v>
      </c>
      <c r="Y524" s="339" t="inlineStr">
        <is>
          <t>ERROR DE IMPRESIÓN</t>
        </is>
      </c>
      <c r="Z524" s="340" t="n"/>
      <c r="AA524" s="340" t="n"/>
      <c r="AB524" s="341" t="n"/>
      <c r="AC524" s="339" t="n"/>
      <c r="AD524" s="339" t="n"/>
      <c r="AE524" s="339" t="n"/>
      <c r="AF524" s="339" t="n">
        <v>1</v>
      </c>
      <c r="AG524" s="340" t="n"/>
      <c r="AH524" s="340" t="n"/>
      <c r="AI524" s="341" t="n"/>
    </row>
    <row r="525" ht="20.1" customHeight="1" s="335">
      <c r="A525" s="358" t="n"/>
      <c r="C525" s="339" t="n">
        <v>5</v>
      </c>
      <c r="D525" s="340" t="n"/>
      <c r="E525" s="341" t="n"/>
      <c r="F525" s="344" t="inlineStr">
        <is>
          <t>MIGUEL ANGEL GARCIA ORTEGA</t>
        </is>
      </c>
      <c r="G525" s="344" t="inlineStr">
        <is>
          <t>CEDULAS DE IDENTIDAD</t>
        </is>
      </c>
      <c r="H525" s="341" t="n"/>
      <c r="I525" s="339" t="inlineStr">
        <is>
          <t>H5-P1</t>
        </is>
      </c>
      <c r="J525" s="339" t="n">
        <v>712230</v>
      </c>
      <c r="K525" s="340" t="n"/>
      <c r="L525" s="341" t="n"/>
      <c r="M525" s="339" t="n">
        <v>712254</v>
      </c>
      <c r="N525" s="339" t="n">
        <v>25</v>
      </c>
      <c r="O525" s="340" t="n"/>
      <c r="P525" s="341" t="n"/>
      <c r="Q525" s="339" t="n">
        <v>712230</v>
      </c>
      <c r="R525" s="339" t="n">
        <v>712254</v>
      </c>
      <c r="S525" s="341" t="n"/>
      <c r="T525" s="346" t="n">
        <v>25</v>
      </c>
      <c r="U525" s="341" t="n"/>
      <c r="V525" s="339" t="n"/>
      <c r="W525" s="339" t="n"/>
      <c r="X525" s="339" t="n"/>
      <c r="Y525" s="339" t="n"/>
      <c r="Z525" s="340" t="n"/>
      <c r="AA525" s="340" t="n"/>
      <c r="AB525" s="341" t="n"/>
      <c r="AC525" s="339" t="n"/>
      <c r="AD525" s="339" t="n"/>
      <c r="AE525" s="339" t="n"/>
      <c r="AF525" s="339" t="n">
        <v>25</v>
      </c>
      <c r="AG525" s="340" t="n"/>
      <c r="AH525" s="340" t="n"/>
      <c r="AI525" s="341" t="n"/>
    </row>
    <row r="526" ht="20.1" customHeight="1" s="335">
      <c r="A526" s="358" t="n"/>
      <c r="C526" s="339" t="n">
        <v>5</v>
      </c>
      <c r="D526" s="340" t="n"/>
      <c r="E526" s="341" t="n"/>
      <c r="F526" s="344" t="inlineStr">
        <is>
          <t>MIGUEL ANGEL GARCIA ORTEGA</t>
        </is>
      </c>
      <c r="G526" s="344" t="inlineStr">
        <is>
          <t>CEDULAS DE IDENTIDAD</t>
        </is>
      </c>
      <c r="H526" s="341" t="n"/>
      <c r="I526" s="339" t="inlineStr">
        <is>
          <t>H5-P1</t>
        </is>
      </c>
      <c r="J526" s="339" t="n">
        <v>712255</v>
      </c>
      <c r="K526" s="340" t="n"/>
      <c r="L526" s="341" t="n"/>
      <c r="M526" s="339" t="n">
        <v>712276</v>
      </c>
      <c r="N526" s="339" t="n">
        <v>22</v>
      </c>
      <c r="O526" s="340" t="n"/>
      <c r="P526" s="341" t="n"/>
      <c r="Q526" s="339" t="n"/>
      <c r="R526" s="339" t="n"/>
      <c r="S526" s="341" t="n"/>
      <c r="T526" s="346" t="n"/>
      <c r="U526" s="341" t="n"/>
      <c r="V526" s="339" t="n"/>
      <c r="W526" s="339" t="n"/>
      <c r="X526" s="339" t="n"/>
      <c r="Y526" s="339" t="n"/>
      <c r="Z526" s="340" t="n"/>
      <c r="AA526" s="340" t="n"/>
      <c r="AB526" s="341" t="n"/>
      <c r="AC526" s="339" t="n">
        <v>712255</v>
      </c>
      <c r="AD526" s="339" t="n">
        <v>712276</v>
      </c>
      <c r="AE526" s="339" t="n">
        <v>22</v>
      </c>
      <c r="AF526" s="339" t="n">
        <v>22</v>
      </c>
      <c r="AG526" s="340" t="n"/>
      <c r="AH526" s="340" t="n"/>
      <c r="AI526" s="341" t="n"/>
    </row>
    <row r="527" ht="20.1" customHeight="1" s="335">
      <c r="A527" s="358" t="n"/>
      <c r="C527" s="339" t="n">
        <v>5</v>
      </c>
      <c r="D527" s="340" t="n"/>
      <c r="E527" s="341" t="n"/>
      <c r="F527" s="344" t="inlineStr">
        <is>
          <t>MIGUEL ANGEL GARCIA ORTEGA</t>
        </is>
      </c>
      <c r="G527" s="344" t="inlineStr">
        <is>
          <t>LAMINAS PLASTICAS TIPO FUNDA -POUCHE</t>
        </is>
      </c>
      <c r="H527" s="341" t="n"/>
      <c r="I527" s="339" t="inlineStr">
        <is>
          <t>08-L3</t>
        </is>
      </c>
      <c r="J527" s="339" t="n">
        <v>2754260</v>
      </c>
      <c r="K527" s="340" t="n"/>
      <c r="L527" s="341" t="n"/>
      <c r="M527" s="339" t="n">
        <v>2754281</v>
      </c>
      <c r="N527" s="339" t="n">
        <v>22</v>
      </c>
      <c r="O527" s="340" t="n"/>
      <c r="P527" s="341" t="n"/>
      <c r="Q527" s="339" t="n">
        <v>2754260</v>
      </c>
      <c r="R527" s="339" t="n">
        <v>2754281</v>
      </c>
      <c r="S527" s="341" t="n"/>
      <c r="T527" s="346" t="n">
        <v>22</v>
      </c>
      <c r="U527" s="341" t="n"/>
      <c r="V527" s="339" t="n"/>
      <c r="W527" s="339" t="n"/>
      <c r="X527" s="339" t="n"/>
      <c r="Y527" s="339" t="n"/>
      <c r="Z527" s="340" t="n"/>
      <c r="AA527" s="340" t="n"/>
      <c r="AB527" s="341" t="n"/>
      <c r="AC527" s="339" t="n"/>
      <c r="AD527" s="339" t="n"/>
      <c r="AE527" s="339" t="n"/>
      <c r="AF527" s="339" t="n">
        <v>22</v>
      </c>
      <c r="AG527" s="340" t="n"/>
      <c r="AH527" s="340" t="n"/>
      <c r="AI527" s="341" t="n"/>
    </row>
    <row r="528" ht="20.1" customHeight="1" s="335">
      <c r="A528" s="358" t="n"/>
      <c r="C528" s="339" t="n">
        <v>5</v>
      </c>
      <c r="D528" s="340" t="n"/>
      <c r="E528" s="341" t="n"/>
      <c r="F528" s="344" t="inlineStr">
        <is>
          <t>MIGUEL ANGEL GARCIA ORTEGA</t>
        </is>
      </c>
      <c r="G528" s="344" t="inlineStr">
        <is>
          <t>LAMINAS PLASTICAS TIPO FUNDA -POUCHE</t>
        </is>
      </c>
      <c r="H528" s="341" t="n"/>
      <c r="I528" s="339" t="inlineStr">
        <is>
          <t>08-L3</t>
        </is>
      </c>
      <c r="J528" s="339" t="n">
        <v>2754370</v>
      </c>
      <c r="K528" s="340" t="n"/>
      <c r="L528" s="341" t="n"/>
      <c r="M528" s="339" t="n">
        <v>2754392</v>
      </c>
      <c r="N528" s="339" t="n">
        <v>23</v>
      </c>
      <c r="O528" s="340" t="n"/>
      <c r="P528" s="341" t="n"/>
      <c r="Q528" s="339" t="n">
        <v>2754370</v>
      </c>
      <c r="R528" s="339" t="n">
        <v>2754392</v>
      </c>
      <c r="S528" s="341" t="n"/>
      <c r="T528" s="346" t="n">
        <v>23</v>
      </c>
      <c r="U528" s="341" t="n"/>
      <c r="V528" s="339" t="n"/>
      <c r="W528" s="339" t="n"/>
      <c r="X528" s="339" t="n"/>
      <c r="Y528" s="339" t="n"/>
      <c r="Z528" s="340" t="n"/>
      <c r="AA528" s="340" t="n"/>
      <c r="AB528" s="341" t="n"/>
      <c r="AC528" s="339" t="n"/>
      <c r="AD528" s="339" t="n"/>
      <c r="AE528" s="339" t="n"/>
      <c r="AF528" s="339" t="n">
        <v>23</v>
      </c>
      <c r="AG528" s="340" t="n"/>
      <c r="AH528" s="340" t="n"/>
      <c r="AI528" s="341" t="n"/>
    </row>
    <row r="529" ht="20.1" customHeight="1" s="335">
      <c r="A529" s="358" t="n"/>
      <c r="C529" s="339" t="n">
        <v>5</v>
      </c>
      <c r="D529" s="340" t="n"/>
      <c r="E529" s="341" t="n"/>
      <c r="F529" s="344" t="inlineStr">
        <is>
          <t>MIGUEL ANGEL GARCIA ORTEGA</t>
        </is>
      </c>
      <c r="G529" s="344" t="inlineStr">
        <is>
          <t>LAMINAS PLASTICAS TIPO FUNDA -POUCHE</t>
        </is>
      </c>
      <c r="H529" s="341" t="n"/>
      <c r="I529" s="339" t="inlineStr">
        <is>
          <t>08-L3</t>
        </is>
      </c>
      <c r="J529" s="339" t="n">
        <v>2754393</v>
      </c>
      <c r="K529" s="340" t="n"/>
      <c r="L529" s="341" t="n"/>
      <c r="M529" s="339" t="n">
        <v>2754415</v>
      </c>
      <c r="N529" s="339" t="n">
        <v>23</v>
      </c>
      <c r="O529" s="340" t="n"/>
      <c r="P529" s="341" t="n"/>
      <c r="Q529" s="339" t="n"/>
      <c r="R529" s="339" t="n"/>
      <c r="S529" s="341" t="n"/>
      <c r="T529" s="346" t="n"/>
      <c r="U529" s="341" t="n"/>
      <c r="V529" s="339" t="n"/>
      <c r="W529" s="339" t="n"/>
      <c r="X529" s="339" t="n"/>
      <c r="Y529" s="339" t="n"/>
      <c r="Z529" s="340" t="n"/>
      <c r="AA529" s="340" t="n"/>
      <c r="AB529" s="341" t="n"/>
      <c r="AC529" s="339" t="n">
        <v>2754393</v>
      </c>
      <c r="AD529" s="339" t="n">
        <v>2754415</v>
      </c>
      <c r="AE529" s="339" t="n">
        <v>23</v>
      </c>
      <c r="AF529" s="339" t="n">
        <v>23</v>
      </c>
      <c r="AG529" s="340" t="n"/>
      <c r="AH529" s="340" t="n"/>
      <c r="AI529" s="341" t="n"/>
    </row>
    <row r="530" ht="20.1" customHeight="1" s="335">
      <c r="A530" s="358" t="n"/>
      <c r="C530" s="339" t="n"/>
      <c r="D530" s="340" t="n"/>
      <c r="E530" s="341" t="n"/>
      <c r="F530" s="344" t="n"/>
      <c r="G530" s="344" t="n"/>
      <c r="H530" s="341" t="n"/>
      <c r="I530" s="339" t="n"/>
      <c r="J530" s="339" t="n"/>
      <c r="K530" s="340" t="n"/>
      <c r="L530" s="341" t="n"/>
      <c r="M530" s="339" t="n"/>
      <c r="N530" s="339" t="n"/>
      <c r="O530" s="340" t="n"/>
      <c r="P530" s="341" t="n"/>
      <c r="Q530" s="339" t="n"/>
      <c r="R530" s="339" t="n"/>
      <c r="S530" s="341" t="n"/>
      <c r="T530" s="346" t="n"/>
      <c r="U530" s="341" t="n"/>
      <c r="V530" s="339" t="n"/>
      <c r="W530" s="339" t="n"/>
      <c r="X530" s="339" t="n"/>
      <c r="Y530" s="339" t="n"/>
      <c r="Z530" s="340" t="n"/>
      <c r="AA530" s="340" t="n"/>
      <c r="AB530" s="341" t="n"/>
      <c r="AC530" s="339" t="n"/>
      <c r="AD530" s="339" t="n"/>
      <c r="AE530" s="339" t="n"/>
      <c r="AF530" s="345">
        <f>SUM(T523:U529)*17/2</f>
        <v/>
      </c>
      <c r="AG530" s="340" t="n"/>
      <c r="AH530" s="340" t="n"/>
      <c r="AI530" s="341" t="n"/>
    </row>
    <row r="531" ht="20.1" customHeight="1" s="335">
      <c r="A531" s="358" t="n"/>
      <c r="C531" s="339" t="n">
        <v>4</v>
      </c>
      <c r="D531" s="340" t="n"/>
      <c r="E531" s="341" t="n"/>
      <c r="F531" s="344" t="inlineStr">
        <is>
          <t>VERONICA MEDRANO ARIAS</t>
        </is>
      </c>
      <c r="G531" s="344" t="inlineStr">
        <is>
          <t>CEDULAS DE IDENTIDAD</t>
        </is>
      </c>
      <c r="H531" s="341" t="n"/>
      <c r="I531" s="339" t="inlineStr">
        <is>
          <t>H5-P1</t>
        </is>
      </c>
      <c r="J531" s="339" t="n">
        <v>712066</v>
      </c>
      <c r="K531" s="340" t="n"/>
      <c r="L531" s="341" t="n"/>
      <c r="M531" s="339" t="n">
        <v>712080</v>
      </c>
      <c r="N531" s="339" t="n">
        <v>15</v>
      </c>
      <c r="O531" s="340" t="n"/>
      <c r="P531" s="341" t="n"/>
      <c r="Q531" s="339" t="n">
        <v>712066</v>
      </c>
      <c r="R531" s="339" t="n">
        <v>712080</v>
      </c>
      <c r="S531" s="341" t="n"/>
      <c r="T531" s="346" t="n">
        <v>15</v>
      </c>
      <c r="U531" s="341" t="n"/>
      <c r="V531" s="339" t="n"/>
      <c r="W531" s="339" t="n"/>
      <c r="X531" s="339" t="n"/>
      <c r="Y531" s="339" t="n"/>
      <c r="Z531" s="340" t="n"/>
      <c r="AA531" s="340" t="n"/>
      <c r="AB531" s="341" t="n"/>
      <c r="AC531" s="339" t="n"/>
      <c r="AD531" s="339" t="n"/>
      <c r="AE531" s="339" t="n"/>
      <c r="AF531" s="339" t="n">
        <v>15</v>
      </c>
      <c r="AG531" s="340" t="n"/>
      <c r="AH531" s="340" t="n"/>
      <c r="AI531" s="341" t="n"/>
    </row>
    <row r="532" ht="20.1" customHeight="1" s="335">
      <c r="A532" s="358" t="n"/>
      <c r="C532" s="339" t="n">
        <v>4</v>
      </c>
      <c r="D532" s="340" t="n"/>
      <c r="E532" s="341" t="n"/>
      <c r="F532" s="344" t="inlineStr">
        <is>
          <t>VERONICA MEDRANO ARIAS</t>
        </is>
      </c>
      <c r="G532" s="344" t="inlineStr">
        <is>
          <t>CEDULAS DE IDENTIDAD</t>
        </is>
      </c>
      <c r="H532" s="341" t="n"/>
      <c r="I532" s="339" t="inlineStr">
        <is>
          <t>H5-P1</t>
        </is>
      </c>
      <c r="J532" s="339" t="n">
        <v>712169</v>
      </c>
      <c r="K532" s="340" t="n"/>
      <c r="L532" s="341" t="n"/>
      <c r="M532" s="339" t="n">
        <v>712209</v>
      </c>
      <c r="N532" s="339" t="n">
        <v>41</v>
      </c>
      <c r="O532" s="340" t="n"/>
      <c r="P532" s="341" t="n"/>
      <c r="Q532" s="339" t="n">
        <v>712169</v>
      </c>
      <c r="R532" s="339" t="n">
        <v>712209</v>
      </c>
      <c r="S532" s="341" t="n"/>
      <c r="T532" s="346" t="n">
        <v>41</v>
      </c>
      <c r="U532" s="341" t="n"/>
      <c r="V532" s="339" t="n"/>
      <c r="W532" s="339" t="n"/>
      <c r="X532" s="339" t="n"/>
      <c r="Y532" s="339" t="n"/>
      <c r="Z532" s="340" t="n"/>
      <c r="AA532" s="340" t="n"/>
      <c r="AB532" s="341" t="n"/>
      <c r="AC532" s="339" t="n"/>
      <c r="AD532" s="339" t="n"/>
      <c r="AE532" s="339" t="n"/>
      <c r="AF532" s="339" t="n">
        <v>41</v>
      </c>
      <c r="AG532" s="340" t="n"/>
      <c r="AH532" s="340" t="n"/>
      <c r="AI532" s="341" t="n"/>
    </row>
    <row r="533" ht="20.1" customHeight="1" s="335">
      <c r="A533" s="358" t="n"/>
      <c r="C533" s="339" t="n">
        <v>4</v>
      </c>
      <c r="D533" s="340" t="n"/>
      <c r="E533" s="341" t="n"/>
      <c r="F533" s="344" t="inlineStr">
        <is>
          <t>VERONICA MEDRANO ARIAS</t>
        </is>
      </c>
      <c r="G533" s="344" t="inlineStr">
        <is>
          <t>CEDULAS DE IDENTIDAD</t>
        </is>
      </c>
      <c r="H533" s="341" t="n"/>
      <c r="I533" s="339" t="inlineStr">
        <is>
          <t>H5-P1</t>
        </is>
      </c>
      <c r="J533" s="339" t="n">
        <v>712210</v>
      </c>
      <c r="K533" s="340" t="n"/>
      <c r="L533" s="341" t="n"/>
      <c r="M533" s="339" t="n">
        <v>712228</v>
      </c>
      <c r="N533" s="339" t="n">
        <v>19</v>
      </c>
      <c r="O533" s="340" t="n"/>
      <c r="P533" s="341" t="n"/>
      <c r="Q533" s="339" t="n"/>
      <c r="R533" s="339" t="n"/>
      <c r="S533" s="341" t="n"/>
      <c r="T533" s="346" t="n"/>
      <c r="U533" s="341" t="n"/>
      <c r="V533" s="339" t="n"/>
      <c r="W533" s="339" t="n"/>
      <c r="X533" s="339" t="n"/>
      <c r="Y533" s="339" t="n"/>
      <c r="Z533" s="340" t="n"/>
      <c r="AA533" s="340" t="n"/>
      <c r="AB533" s="341" t="n"/>
      <c r="AC533" s="339" t="n">
        <v>712210</v>
      </c>
      <c r="AD533" s="339" t="n">
        <v>712228</v>
      </c>
      <c r="AE533" s="339" t="n">
        <v>19</v>
      </c>
      <c r="AF533" s="339" t="n">
        <v>19</v>
      </c>
      <c r="AG533" s="340" t="n"/>
      <c r="AH533" s="340" t="n"/>
      <c r="AI533" s="341" t="n"/>
    </row>
    <row r="534" ht="20.1" customHeight="1" s="335">
      <c r="A534" s="358" t="n"/>
      <c r="C534" s="339" t="n">
        <v>4</v>
      </c>
      <c r="D534" s="340" t="n"/>
      <c r="E534" s="341" t="n"/>
      <c r="F534" s="344" t="inlineStr">
        <is>
          <t>VERONICA MEDRANO ARIAS</t>
        </is>
      </c>
      <c r="G534" s="344" t="inlineStr">
        <is>
          <t>LAMINAS PLASTICAS TIPO FUNDA -POUCHE</t>
        </is>
      </c>
      <c r="H534" s="341" t="n"/>
      <c r="I534" s="339" t="inlineStr">
        <is>
          <t>08-L3</t>
        </is>
      </c>
      <c r="J534" s="339" t="n">
        <v>2754211</v>
      </c>
      <c r="K534" s="340" t="n"/>
      <c r="L534" s="341" t="n"/>
      <c r="M534" s="339" t="n">
        <v>2754225</v>
      </c>
      <c r="N534" s="339" t="n">
        <v>15</v>
      </c>
      <c r="O534" s="340" t="n"/>
      <c r="P534" s="341" t="n"/>
      <c r="Q534" s="339" t="n">
        <v>2754211</v>
      </c>
      <c r="R534" s="339" t="n">
        <v>2754225</v>
      </c>
      <c r="S534" s="341" t="n"/>
      <c r="T534" s="346" t="n">
        <v>15</v>
      </c>
      <c r="U534" s="341" t="n"/>
      <c r="V534" s="339" t="n"/>
      <c r="W534" s="339" t="n"/>
      <c r="X534" s="339" t="n"/>
      <c r="Y534" s="339" t="n"/>
      <c r="Z534" s="340" t="n"/>
      <c r="AA534" s="340" t="n"/>
      <c r="AB534" s="341" t="n"/>
      <c r="AC534" s="339" t="n"/>
      <c r="AD534" s="339" t="n"/>
      <c r="AE534" s="339" t="n"/>
      <c r="AF534" s="339" t="n">
        <v>15</v>
      </c>
      <c r="AG534" s="340" t="n"/>
      <c r="AH534" s="340" t="n"/>
      <c r="AI534" s="341" t="n"/>
    </row>
    <row r="535" ht="20.1" customHeight="1" s="335">
      <c r="A535" s="358" t="n"/>
      <c r="C535" s="339" t="n">
        <v>4</v>
      </c>
      <c r="D535" s="340" t="n"/>
      <c r="E535" s="341" t="n"/>
      <c r="F535" s="344" t="inlineStr">
        <is>
          <t>VERONICA MEDRANO ARIAS</t>
        </is>
      </c>
      <c r="G535" s="344" t="inlineStr">
        <is>
          <t>LAMINAS PLASTICAS TIPO FUNDA -POUCHE</t>
        </is>
      </c>
      <c r="H535" s="341" t="n"/>
      <c r="I535" s="339" t="inlineStr">
        <is>
          <t>08-L3</t>
        </is>
      </c>
      <c r="J535" s="339" t="n">
        <v>2754310</v>
      </c>
      <c r="K535" s="340" t="n"/>
      <c r="L535" s="341" t="n"/>
      <c r="M535" s="339" t="n">
        <v>2754350</v>
      </c>
      <c r="N535" s="339" t="n">
        <v>41</v>
      </c>
      <c r="O535" s="340" t="n"/>
      <c r="P535" s="341" t="n"/>
      <c r="Q535" s="339" t="n">
        <v>2754310</v>
      </c>
      <c r="R535" s="339" t="n">
        <v>2754350</v>
      </c>
      <c r="S535" s="341" t="n"/>
      <c r="T535" s="346" t="n">
        <v>41</v>
      </c>
      <c r="U535" s="341" t="n"/>
      <c r="V535" s="339" t="n"/>
      <c r="W535" s="339" t="n"/>
      <c r="X535" s="339" t="n"/>
      <c r="Y535" s="339" t="n"/>
      <c r="Z535" s="340" t="n"/>
      <c r="AA535" s="340" t="n"/>
      <c r="AB535" s="341" t="n"/>
      <c r="AC535" s="339" t="n"/>
      <c r="AD535" s="339" t="n"/>
      <c r="AE535" s="339" t="n"/>
      <c r="AF535" s="339" t="n">
        <v>41</v>
      </c>
      <c r="AG535" s="340" t="n"/>
      <c r="AH535" s="340" t="n"/>
      <c r="AI535" s="341" t="n"/>
    </row>
    <row r="536" ht="20.1" customHeight="1" s="335">
      <c r="A536" s="358" t="n"/>
      <c r="C536" s="339" t="n">
        <v>4</v>
      </c>
      <c r="D536" s="340" t="n"/>
      <c r="E536" s="341" t="n"/>
      <c r="F536" s="344" t="inlineStr">
        <is>
          <t>VERONICA MEDRANO ARIAS</t>
        </is>
      </c>
      <c r="G536" s="344" t="inlineStr">
        <is>
          <t>LAMINAS PLASTICAS TIPO FUNDA -POUCHE</t>
        </is>
      </c>
      <c r="H536" s="341" t="n"/>
      <c r="I536" s="339" t="inlineStr">
        <is>
          <t>08-L3</t>
        </is>
      </c>
      <c r="J536" s="339" t="n">
        <v>2754351</v>
      </c>
      <c r="K536" s="340" t="n"/>
      <c r="L536" s="341" t="n"/>
      <c r="M536" s="339" t="n">
        <v>2754369</v>
      </c>
      <c r="N536" s="339" t="n">
        <v>19</v>
      </c>
      <c r="O536" s="340" t="n"/>
      <c r="P536" s="341" t="n"/>
      <c r="Q536" s="339" t="n"/>
      <c r="R536" s="339" t="n"/>
      <c r="S536" s="341" t="n"/>
      <c r="T536" s="346" t="n"/>
      <c r="U536" s="341" t="n"/>
      <c r="V536" s="339" t="n"/>
      <c r="W536" s="339" t="n"/>
      <c r="X536" s="339" t="n"/>
      <c r="Y536" s="339" t="n"/>
      <c r="Z536" s="340" t="n"/>
      <c r="AA536" s="340" t="n"/>
      <c r="AB536" s="341" t="n"/>
      <c r="AC536" s="339" t="n">
        <v>2754351</v>
      </c>
      <c r="AD536" s="339" t="n">
        <v>2754369</v>
      </c>
      <c r="AE536" s="339" t="n">
        <v>19</v>
      </c>
      <c r="AF536" s="339" t="n">
        <v>19</v>
      </c>
      <c r="AG536" s="340" t="n"/>
      <c r="AH536" s="340" t="n"/>
      <c r="AI536" s="341" t="n"/>
    </row>
    <row r="537" ht="20.1" customHeight="1" s="335">
      <c r="A537" s="359" t="n"/>
      <c r="C537" s="339" t="n"/>
      <c r="D537" s="340" t="n"/>
      <c r="E537" s="341" t="n"/>
      <c r="F537" s="344" t="n"/>
      <c r="G537" s="344" t="n"/>
      <c r="H537" s="341" t="n"/>
      <c r="I537" s="339" t="n"/>
      <c r="J537" s="339" t="n"/>
      <c r="K537" s="340" t="n"/>
      <c r="L537" s="341" t="n"/>
      <c r="M537" s="339" t="n"/>
      <c r="N537" s="339" t="n"/>
      <c r="O537" s="340" t="n"/>
      <c r="P537" s="341" t="n"/>
      <c r="Q537" s="339" t="n"/>
      <c r="R537" s="339" t="n"/>
      <c r="S537" s="341" t="n"/>
      <c r="T537" s="346" t="n"/>
      <c r="U537" s="341" t="n"/>
      <c r="V537" s="339" t="n"/>
      <c r="W537" s="339" t="n"/>
      <c r="X537" s="339" t="n"/>
      <c r="Y537" s="339" t="n"/>
      <c r="Z537" s="340" t="n"/>
      <c r="AA537" s="340" t="n"/>
      <c r="AB537" s="341" t="n"/>
      <c r="AC537" s="339" t="n"/>
      <c r="AD537" s="339" t="n"/>
      <c r="AE537" s="339" t="n"/>
      <c r="AF537" s="345">
        <f>SUM(T531:U536)*17/2</f>
        <v/>
      </c>
      <c r="AG537" s="340" t="n"/>
      <c r="AH537" s="340" t="n"/>
      <c r="AI537" s="341" t="n"/>
    </row>
    <row r="538" ht="18.75" customHeight="1" s="335">
      <c r="A538" s="383" t="n"/>
      <c r="C538" s="380" t="inlineStr">
        <is>
          <t>Total entregado:</t>
        </is>
      </c>
      <c r="D538" s="340" t="n"/>
      <c r="E538" s="340" t="n"/>
      <c r="F538" s="340" t="n"/>
      <c r="G538" s="340" t="n"/>
      <c r="H538" s="340" t="n"/>
      <c r="I538" s="340" t="n"/>
      <c r="J538" s="340" t="n"/>
      <c r="K538" s="340" t="n"/>
      <c r="L538" s="340" t="n"/>
      <c r="M538" s="341" t="n"/>
      <c r="N538" s="351">
        <f>SUM(N500:P537,N456:P498,N399:P454,N370:P397,N328:P368,N289:P326,N241:P287,N200:P239,N149:P198,N129:P147,N92:P127,N58:P90,N18:P56)</f>
        <v/>
      </c>
      <c r="O538" s="340" t="n"/>
      <c r="P538" s="341" t="n"/>
      <c r="Q538" s="356" t="inlineStr">
        <is>
          <t>Total emitido:</t>
        </is>
      </c>
      <c r="R538" s="340" t="n"/>
      <c r="S538" s="341" t="n"/>
      <c r="T538" s="347">
        <f>SUM(T500:U537,T456:U498,T399:U454,T370:U397,T328:U368,T289:U326,T241:U287,T200:U239,T149:U198,T129:U147,T92:U127,T58:U90,T18:U56)</f>
        <v/>
      </c>
      <c r="U538" s="341" t="n"/>
      <c r="V538" s="356" t="inlineStr">
        <is>
          <t>Total anulado:</t>
        </is>
      </c>
      <c r="W538" s="341" t="n"/>
      <c r="X538" s="351">
        <f>SUM(X500:X537,X456:X498,X399:X454,X370:X397,X328:X368,X289:X326,X241:X287,X200:X239,X149:X198,X129:X147,X92:X127,X58:X90,X18:X56)</f>
        <v/>
      </c>
      <c r="Y538" s="380" t="inlineStr">
        <is>
          <t>Total devuelto:</t>
        </is>
      </c>
      <c r="Z538" s="340" t="n"/>
      <c r="AA538" s="340" t="n"/>
      <c r="AB538" s="340" t="n"/>
      <c r="AC538" s="340" t="n"/>
      <c r="AD538" s="341" t="n"/>
      <c r="AE538" s="351">
        <f>SUM(AE500:AE537,AE456:AE498,AE399:AE454,AE370:AE397,AE328:AE368,AE289:AE326,AE241:AE287,AE200:AE239,AE149:AE198,AE129:AE147,AE92:AE127,AE58:AE90,AE18:AE56)</f>
        <v/>
      </c>
      <c r="AF538" s="378">
        <f>SUM(AF531:AI536,AF523:AI529,AF518:AI521,AF511:AI516,AF500:AI509,AF492:AI497,AF482:AI490,AF477:AI480,AF470:AI475,AF463:AI468,AF456:AI461,AF448:AI453,AF429:AI446,AF422:AI427,AF413:AI420,AF406:AI411,AF399:AI404,AF393:AI396,AF382:AI391,AF375:AI380,AF370:AI373,AF362:AI367,AF355:AI360,AF346:AI353,AF337:AI344,AF328:AI335,AF318:AI325,AF310:AI316,AF303:AI308,AF296:AI301,AF289:AI294,AF281:AI286,AF273:AI279,AF266:AI271,AF259:AI264,AF250:AI257,AF241:AI248,AF233:AI238,AF225:AI231,AF217:AI223,AF208:AI215,AF200:AI206,AF192:AI197,AF185:AI190,AF174:AI183,AF167:AI172,AF156:AI165,AF149:AI154,AF141:AI146,AF136:AI139,AF129:AI134,AF121:AI126,AF114:AI119,AF111:AI112,AF106:AI109,AF99:AI104,AF92:AI97,AF84:AI89,AF77:AI82,AF72:AI75,AF65:AI70,AF58:AI63,AF50:AI55,AF43:AI48,AF38:AI41,AF29:AI36,AF18:AI27)</f>
        <v/>
      </c>
      <c r="AG538" s="340" t="n"/>
      <c r="AH538" s="340" t="n"/>
      <c r="AI538" s="341" t="n"/>
    </row>
    <row r="539" ht="21.75" customHeight="1" s="335">
      <c r="A539" s="383" t="n"/>
      <c r="C539" s="381" t="inlineStr">
        <is>
          <t>TOTAL BOLETAS DE DEPOSITO BANCARIO</t>
        </is>
      </c>
      <c r="D539" s="354" t="n"/>
      <c r="E539" s="354" t="n"/>
      <c r="F539" s="354" t="n"/>
      <c r="G539" s="354" t="n"/>
      <c r="H539" s="354" t="n"/>
      <c r="I539" s="354" t="n"/>
      <c r="J539" s="354" t="n"/>
      <c r="K539" s="354" t="n"/>
      <c r="L539" s="354" t="n"/>
      <c r="M539" s="354" t="n"/>
      <c r="N539" s="354" t="n"/>
      <c r="O539" s="354" t="n"/>
      <c r="P539" s="354" t="n"/>
      <c r="Q539" s="355" t="n"/>
      <c r="R539" s="353">
        <f>T538/2</f>
        <v/>
      </c>
      <c r="S539" s="354" t="n"/>
      <c r="T539" s="354" t="n"/>
      <c r="U539" s="355" t="n"/>
      <c r="V539" s="348" t="n"/>
      <c r="W539" s="343" t="n"/>
      <c r="X539" s="343" t="n"/>
      <c r="Y539" s="343" t="n"/>
      <c r="Z539" s="343" t="n"/>
      <c r="AA539" s="343" t="n"/>
      <c r="AB539" s="343" t="n"/>
      <c r="AC539" s="343" t="n"/>
      <c r="AD539" s="343" t="n"/>
      <c r="AE539" s="343" t="n"/>
      <c r="AF539" s="343" t="n"/>
      <c r="AG539" s="343" t="n"/>
      <c r="AH539" s="343" t="n"/>
      <c r="AI539" s="343" t="n"/>
    </row>
    <row r="541" ht="12.75" customHeight="1" s="335">
      <c r="H541" s="349" t="inlineStr">
        <is>
          <t>ELABORADO POR:</t>
        </is>
      </c>
      <c r="I541" s="340" t="n"/>
      <c r="J541" s="340" t="n"/>
      <c r="K541" s="340" t="n"/>
      <c r="L541" s="340" t="n"/>
      <c r="M541" s="340" t="n"/>
      <c r="N541" s="340" t="n"/>
      <c r="O541" s="340" t="n"/>
      <c r="P541" s="340" t="n"/>
      <c r="Q541" s="340" t="n"/>
      <c r="R541" s="341" t="n"/>
      <c r="S541" s="349" t="inlineStr">
        <is>
          <t>APROBADO POR (Inmediato superior):</t>
        </is>
      </c>
      <c r="T541" s="340" t="n"/>
      <c r="U541" s="340" t="n"/>
      <c r="V541" s="340" t="n"/>
      <c r="W541" s="340" t="n"/>
      <c r="X541" s="340" t="n"/>
      <c r="Y541" s="340" t="n"/>
      <c r="Z541" s="340" t="n"/>
      <c r="AA541" s="340" t="n"/>
      <c r="AB541" s="340" t="n"/>
      <c r="AC541" s="341" t="n"/>
    </row>
    <row r="542">
      <c r="H542" s="363" t="n"/>
      <c r="I542" s="364" t="n"/>
      <c r="J542" s="364" t="n"/>
      <c r="K542" s="364" t="n"/>
      <c r="L542" s="364" t="n"/>
      <c r="M542" s="364" t="n"/>
      <c r="N542" s="364" t="n"/>
      <c r="O542" s="364" t="n"/>
      <c r="P542" s="364" t="n"/>
      <c r="Q542" s="364" t="n"/>
      <c r="R542" s="365" t="n"/>
      <c r="S542" s="363" t="n"/>
      <c r="T542" s="364" t="n"/>
      <c r="U542" s="364" t="n"/>
      <c r="V542" s="364" t="n"/>
      <c r="W542" s="364" t="n"/>
      <c r="X542" s="364" t="n"/>
      <c r="Y542" s="364" t="n"/>
      <c r="Z542" s="364" t="n"/>
      <c r="AA542" s="364" t="n"/>
      <c r="AB542" s="364" t="n"/>
      <c r="AC542" s="365" t="n"/>
    </row>
    <row r="543">
      <c r="H543" s="366" t="n"/>
      <c r="I543" s="343" t="n"/>
      <c r="J543" s="343" t="n"/>
      <c r="K543" s="343" t="n"/>
      <c r="L543" s="343" t="n"/>
      <c r="M543" s="343" t="n"/>
      <c r="N543" s="343" t="n"/>
      <c r="O543" s="343" t="n"/>
      <c r="P543" s="343" t="n"/>
      <c r="Q543" s="343" t="n"/>
      <c r="R543" s="367" t="n"/>
      <c r="S543" s="366" t="n"/>
      <c r="T543" s="343" t="n"/>
      <c r="U543" s="343" t="n"/>
      <c r="V543" s="343" t="n"/>
      <c r="W543" s="343" t="n"/>
      <c r="X543" s="343" t="n"/>
      <c r="Y543" s="343" t="n"/>
      <c r="Z543" s="343" t="n"/>
      <c r="AA543" s="343" t="n"/>
      <c r="AB543" s="343" t="n"/>
      <c r="AC543" s="367" t="n"/>
    </row>
    <row r="544">
      <c r="H544" s="366" t="n"/>
      <c r="I544" s="343" t="n"/>
      <c r="J544" s="343" t="n"/>
      <c r="K544" s="343" t="n"/>
      <c r="L544" s="343" t="n"/>
      <c r="M544" s="343" t="n"/>
      <c r="N544" s="343" t="n"/>
      <c r="O544" s="343" t="n"/>
      <c r="P544" s="343" t="n"/>
      <c r="Q544" s="343" t="n"/>
      <c r="R544" s="367" t="n"/>
      <c r="S544" s="366" t="n"/>
      <c r="T544" s="343" t="n"/>
      <c r="U544" s="343" t="n"/>
      <c r="V544" s="343" t="n"/>
      <c r="W544" s="343" t="n"/>
      <c r="X544" s="343" t="n"/>
      <c r="Y544" s="343" t="n"/>
      <c r="Z544" s="343" t="n"/>
      <c r="AA544" s="343" t="n"/>
      <c r="AB544" s="343" t="n"/>
      <c r="AC544" s="367" t="n"/>
    </row>
    <row r="545">
      <c r="H545" s="366" t="n"/>
      <c r="I545" s="343" t="n"/>
      <c r="J545" s="343" t="n"/>
      <c r="K545" s="343" t="n"/>
      <c r="L545" s="343" t="n"/>
      <c r="M545" s="343" t="n"/>
      <c r="N545" s="343" t="n"/>
      <c r="O545" s="343" t="n"/>
      <c r="P545" s="343" t="n"/>
      <c r="Q545" s="343" t="n"/>
      <c r="R545" s="367" t="n"/>
      <c r="S545" s="366" t="n"/>
      <c r="T545" s="343" t="n"/>
      <c r="U545" s="343" t="n"/>
      <c r="V545" s="343" t="n"/>
      <c r="W545" s="343" t="n"/>
      <c r="X545" s="343" t="n"/>
      <c r="Y545" s="343" t="n"/>
      <c r="Z545" s="343" t="n"/>
      <c r="AA545" s="343" t="n"/>
      <c r="AB545" s="343" t="n"/>
      <c r="AC545" s="367" t="n"/>
    </row>
    <row r="546">
      <c r="H546" s="366" t="n"/>
      <c r="I546" s="343" t="n"/>
      <c r="J546" s="343" t="n"/>
      <c r="K546" s="343" t="n"/>
      <c r="L546" s="343" t="n"/>
      <c r="M546" s="343" t="n"/>
      <c r="N546" s="343" t="n"/>
      <c r="O546" s="343" t="n"/>
      <c r="P546" s="343" t="n"/>
      <c r="Q546" s="343" t="n"/>
      <c r="R546" s="367" t="n"/>
      <c r="S546" s="366" t="n"/>
      <c r="T546" s="343" t="n"/>
      <c r="U546" s="343" t="n"/>
      <c r="V546" s="343" t="n"/>
      <c r="W546" s="343" t="n"/>
      <c r="X546" s="343" t="n"/>
      <c r="Y546" s="343" t="n"/>
      <c r="Z546" s="343" t="n"/>
      <c r="AA546" s="343" t="n"/>
      <c r="AB546" s="343" t="n"/>
      <c r="AC546" s="367" t="n"/>
    </row>
    <row r="547">
      <c r="H547" s="366" t="n"/>
      <c r="I547" s="343" t="n"/>
      <c r="J547" s="343" t="n"/>
      <c r="K547" s="343" t="n"/>
      <c r="L547" s="343" t="n"/>
      <c r="M547" s="343" t="n"/>
      <c r="N547" s="343" t="n"/>
      <c r="O547" s="343" t="n"/>
      <c r="P547" s="343" t="n"/>
      <c r="Q547" s="343" t="n"/>
      <c r="R547" s="367" t="n"/>
      <c r="S547" s="366" t="n"/>
      <c r="T547" s="343" t="n"/>
      <c r="U547" s="343" t="n"/>
      <c r="V547" s="343" t="n"/>
      <c r="W547" s="343" t="n"/>
      <c r="X547" s="343" t="n"/>
      <c r="Y547" s="343" t="n"/>
      <c r="Z547" s="343" t="n"/>
      <c r="AA547" s="343" t="n"/>
      <c r="AB547" s="343" t="n"/>
      <c r="AC547" s="367" t="n"/>
    </row>
    <row r="548">
      <c r="H548" s="366" t="n"/>
      <c r="I548" s="343" t="n"/>
      <c r="J548" s="343" t="n"/>
      <c r="K548" s="343" t="n"/>
      <c r="L548" s="343" t="n"/>
      <c r="M548" s="343" t="n"/>
      <c r="N548" s="343" t="n"/>
      <c r="O548" s="343" t="n"/>
      <c r="P548" s="343" t="n"/>
      <c r="Q548" s="343" t="n"/>
      <c r="R548" s="367" t="n"/>
      <c r="S548" s="366" t="n"/>
      <c r="T548" s="343" t="n"/>
      <c r="U548" s="343" t="n"/>
      <c r="V548" s="343" t="n"/>
      <c r="W548" s="343" t="n"/>
      <c r="X548" s="343" t="n"/>
      <c r="Y548" s="343" t="n"/>
      <c r="Z548" s="343" t="n"/>
      <c r="AA548" s="343" t="n"/>
      <c r="AB548" s="343" t="n"/>
      <c r="AC548" s="367" t="n"/>
    </row>
    <row r="549">
      <c r="H549" s="366" t="n"/>
      <c r="I549" s="343" t="n"/>
      <c r="J549" s="343" t="n"/>
      <c r="K549" s="343" t="n"/>
      <c r="L549" s="343" t="n"/>
      <c r="M549" s="343" t="n"/>
      <c r="N549" s="343" t="n"/>
      <c r="O549" s="343" t="n"/>
      <c r="P549" s="343" t="n"/>
      <c r="Q549" s="343" t="n"/>
      <c r="R549" s="367" t="n"/>
      <c r="S549" s="366" t="n"/>
      <c r="T549" s="343" t="n"/>
      <c r="U549" s="343" t="n"/>
      <c r="V549" s="343" t="n"/>
      <c r="W549" s="343" t="n"/>
      <c r="X549" s="343" t="n"/>
      <c r="Y549" s="343" t="n"/>
      <c r="Z549" s="343" t="n"/>
      <c r="AA549" s="343" t="n"/>
      <c r="AB549" s="343" t="n"/>
      <c r="AC549" s="367" t="n"/>
    </row>
    <row r="550">
      <c r="H550" s="366" t="n"/>
      <c r="I550" s="343" t="n"/>
      <c r="J550" s="343" t="n"/>
      <c r="K550" s="343" t="n"/>
      <c r="L550" s="343" t="n"/>
      <c r="M550" s="343" t="n"/>
      <c r="N550" s="343" t="n"/>
      <c r="O550" s="343" t="n"/>
      <c r="P550" s="343" t="n"/>
      <c r="Q550" s="343" t="n"/>
      <c r="R550" s="367" t="n"/>
      <c r="S550" s="366" t="n"/>
      <c r="T550" s="343" t="n"/>
      <c r="U550" s="343" t="n"/>
      <c r="V550" s="343" t="n"/>
      <c r="W550" s="343" t="n"/>
      <c r="X550" s="343" t="n"/>
      <c r="Y550" s="343" t="n"/>
      <c r="Z550" s="343" t="n"/>
      <c r="AA550" s="343" t="n"/>
      <c r="AB550" s="343" t="n"/>
      <c r="AC550" s="367" t="n"/>
    </row>
    <row r="551">
      <c r="H551" s="368" t="n"/>
      <c r="I551" s="369" t="n"/>
      <c r="J551" s="369" t="n"/>
      <c r="K551" s="369" t="n"/>
      <c r="L551" s="369" t="n"/>
      <c r="M551" s="369" t="n"/>
      <c r="N551" s="369" t="n"/>
      <c r="O551" s="369" t="n"/>
      <c r="P551" s="369" t="n"/>
      <c r="Q551" s="369" t="n"/>
      <c r="R551" s="370" t="n"/>
      <c r="S551" s="368" t="n"/>
      <c r="T551" s="369" t="n"/>
      <c r="U551" s="369" t="n"/>
      <c r="V551" s="369" t="n"/>
      <c r="W551" s="369" t="n"/>
      <c r="X551" s="369" t="n"/>
      <c r="Y551" s="369" t="n"/>
      <c r="Z551" s="369" t="n"/>
      <c r="AA551" s="369" t="n"/>
      <c r="AB551" s="369" t="n"/>
      <c r="AC551" s="370" t="n"/>
    </row>
  </sheetData>
  <mergeCells count="4144">
    <mergeCell ref="N189:P189"/>
    <mergeCell ref="J151:L151"/>
    <mergeCell ref="O8:AF9"/>
    <mergeCell ref="C321:E321"/>
    <mergeCell ref="R138:S138"/>
    <mergeCell ref="Y254:AB254"/>
    <mergeCell ref="R430:S430"/>
    <mergeCell ref="Y248:AB248"/>
    <mergeCell ref="AF113:AI113"/>
    <mergeCell ref="C192:E192"/>
    <mergeCell ref="J482:L482"/>
    <mergeCell ref="R438:S438"/>
    <mergeCell ref="T318:U318"/>
    <mergeCell ref="T196:U196"/>
    <mergeCell ref="N190:P190"/>
    <mergeCell ref="J296:L296"/>
    <mergeCell ref="AF438:AI438"/>
    <mergeCell ref="AF140:AI140"/>
    <mergeCell ref="T354:U354"/>
    <mergeCell ref="AF115:AI115"/>
    <mergeCell ref="C194:E194"/>
    <mergeCell ref="C492:E492"/>
    <mergeCell ref="R133:S133"/>
    <mergeCell ref="A327:A368"/>
    <mergeCell ref="N304:P304"/>
    <mergeCell ref="G137:H137"/>
    <mergeCell ref="J50:L50"/>
    <mergeCell ref="T320:U320"/>
    <mergeCell ref="T198:U198"/>
    <mergeCell ref="T347:U347"/>
    <mergeCell ref="J298:L298"/>
    <mergeCell ref="AF440:AI440"/>
    <mergeCell ref="N490:P490"/>
    <mergeCell ref="R135:S135"/>
    <mergeCell ref="AF141:AI141"/>
    <mergeCell ref="R433:S433"/>
    <mergeCell ref="T191:U191"/>
    <mergeCell ref="Y422:AB422"/>
    <mergeCell ref="G139:H139"/>
    <mergeCell ref="J52:L52"/>
    <mergeCell ref="T51:U51"/>
    <mergeCell ref="G489:H489"/>
    <mergeCell ref="J350:L350"/>
    <mergeCell ref="T349:U349"/>
    <mergeCell ref="J508:L508"/>
    <mergeCell ref="J386:L386"/>
    <mergeCell ref="C34:E34"/>
    <mergeCell ref="N331:P331"/>
    <mergeCell ref="Y424:AB424"/>
    <mergeCell ref="G168:H168"/>
    <mergeCell ref="J81:L81"/>
    <mergeCell ref="G491:H491"/>
    <mergeCell ref="J352:L352"/>
    <mergeCell ref="N32:P32"/>
    <mergeCell ref="N330:P330"/>
    <mergeCell ref="Y178:AB178"/>
    <mergeCell ref="Y292:AB292"/>
    <mergeCell ref="J381:L381"/>
    <mergeCell ref="G522:H522"/>
    <mergeCell ref="R309:S309"/>
    <mergeCell ref="T67:U67"/>
    <mergeCell ref="T338:U338"/>
    <mergeCell ref="AF282:AI282"/>
    <mergeCell ref="R186:S186"/>
    <mergeCell ref="N332:P332"/>
    <mergeCell ref="C205:E205"/>
    <mergeCell ref="G59:H59"/>
    <mergeCell ref="T496:U496"/>
    <mergeCell ref="J226:L226"/>
    <mergeCell ref="Y478:AB478"/>
    <mergeCell ref="R275:S275"/>
    <mergeCell ref="R153:S153"/>
    <mergeCell ref="AF159:AI159"/>
    <mergeCell ref="C118:E118"/>
    <mergeCell ref="T33:U33"/>
    <mergeCell ref="AF153:AI153"/>
    <mergeCell ref="C238:E238"/>
    <mergeCell ref="G67:H67"/>
    <mergeCell ref="J70:L70"/>
    <mergeCell ref="C232:E232"/>
    <mergeCell ref="G61:H61"/>
    <mergeCell ref="R486:S486"/>
    <mergeCell ref="T367:U367"/>
    <mergeCell ref="G359:H359"/>
    <mergeCell ref="R146:S146"/>
    <mergeCell ref="J526:L526"/>
    <mergeCell ref="G219:H219"/>
    <mergeCell ref="G517:H517"/>
    <mergeCell ref="R304:S304"/>
    <mergeCell ref="AF283:AI283"/>
    <mergeCell ref="T333:U333"/>
    <mergeCell ref="J63:L63"/>
    <mergeCell ref="T35:U35"/>
    <mergeCell ref="J221:L221"/>
    <mergeCell ref="T252:U252"/>
    <mergeCell ref="C532:E532"/>
    <mergeCell ref="J528:L528"/>
    <mergeCell ref="G519:H519"/>
    <mergeCell ref="Y318:AB318"/>
    <mergeCell ref="C233:E233"/>
    <mergeCell ref="Y196:AB196"/>
    <mergeCell ref="G62:H62"/>
    <mergeCell ref="J223:L223"/>
    <mergeCell ref="Y347:AB347"/>
    <mergeCell ref="N254:P254"/>
    <mergeCell ref="AF179:AI179"/>
    <mergeCell ref="C258:E258"/>
    <mergeCell ref="N45:P45"/>
    <mergeCell ref="J523:L523"/>
    <mergeCell ref="N343:P343"/>
    <mergeCell ref="Y191:AB191"/>
    <mergeCell ref="AF212:AI212"/>
    <mergeCell ref="AF187:AI187"/>
    <mergeCell ref="Y51:AB51"/>
    <mergeCell ref="G201:H201"/>
    <mergeCell ref="J368:L368"/>
    <mergeCell ref="AF510:AI510"/>
    <mergeCell ref="AF485:AI485"/>
    <mergeCell ref="C266:E266"/>
    <mergeCell ref="Y349:AB349"/>
    <mergeCell ref="G535:H535"/>
    <mergeCell ref="C260:E260"/>
    <mergeCell ref="N47:P47"/>
    <mergeCell ref="N256:P256"/>
    <mergeCell ref="N345:P345"/>
    <mergeCell ref="AF214:AI214"/>
    <mergeCell ref="G203:H203"/>
    <mergeCell ref="G230:H230"/>
    <mergeCell ref="AF512:AI512"/>
    <mergeCell ref="C259:E259"/>
    <mergeCell ref="G361:H361"/>
    <mergeCell ref="G537:H537"/>
    <mergeCell ref="J127:L127"/>
    <mergeCell ref="T263:U263"/>
    <mergeCell ref="N401:P401"/>
    <mergeCell ref="J241:L241"/>
    <mergeCell ref="G238:H238"/>
    <mergeCell ref="G232:H232"/>
    <mergeCell ref="C261:E261"/>
    <mergeCell ref="G530:H530"/>
    <mergeCell ref="T134:U134"/>
    <mergeCell ref="T265:U265"/>
    <mergeCell ref="Y33:AB33"/>
    <mergeCell ref="J451:L451"/>
    <mergeCell ref="G532:H532"/>
    <mergeCell ref="J147:L147"/>
    <mergeCell ref="Y367:AB367"/>
    <mergeCell ref="Y244:AB244"/>
    <mergeCell ref="C400:E400"/>
    <mergeCell ref="Y333:AB333"/>
    <mergeCell ref="G453:H453"/>
    <mergeCell ref="R227:S227"/>
    <mergeCell ref="AF233:AI233"/>
    <mergeCell ref="Y273:AB273"/>
    <mergeCell ref="C190:E190"/>
    <mergeCell ref="AF225:AI225"/>
    <mergeCell ref="N269:P269"/>
    <mergeCell ref="T439:U439"/>
    <mergeCell ref="G133:H133"/>
    <mergeCell ref="J163:L163"/>
    <mergeCell ref="T291:U291"/>
    <mergeCell ref="AF235:AI235"/>
    <mergeCell ref="J294:L294"/>
    <mergeCell ref="C490:E490"/>
    <mergeCell ref="AF227:AI227"/>
    <mergeCell ref="AF525:AI525"/>
    <mergeCell ref="J171:L171"/>
    <mergeCell ref="G135:H135"/>
    <mergeCell ref="J165:L165"/>
    <mergeCell ref="G433:H433"/>
    <mergeCell ref="T293:U293"/>
    <mergeCell ref="C185:E185"/>
    <mergeCell ref="N414:P414"/>
    <mergeCell ref="Y420:AB420"/>
    <mergeCell ref="J289:L289"/>
    <mergeCell ref="G164:H164"/>
    <mergeCell ref="G217:H217"/>
    <mergeCell ref="N416:P416"/>
    <mergeCell ref="AF251:AI251"/>
    <mergeCell ref="J166:L166"/>
    <mergeCell ref="R403:S403"/>
    <mergeCell ref="N295:P295"/>
    <mergeCell ref="C330:E330"/>
    <mergeCell ref="N117:P117"/>
    <mergeCell ref="Y263:AB263"/>
    <mergeCell ref="N328:P328"/>
    <mergeCell ref="AF253:AI253"/>
    <mergeCell ref="C201:E201"/>
    <mergeCell ref="Y415:AB415"/>
    <mergeCell ref="Y293:AB293"/>
    <mergeCell ref="C332:E332"/>
    <mergeCell ref="J191:L191"/>
    <mergeCell ref="N417:P417"/>
    <mergeCell ref="R246:S246"/>
    <mergeCell ref="R271:S271"/>
    <mergeCell ref="T65:U65"/>
    <mergeCell ref="C27:E27"/>
    <mergeCell ref="C203:E203"/>
    <mergeCell ref="J497:L497"/>
    <mergeCell ref="C361:E361"/>
    <mergeCell ref="G190:H190"/>
    <mergeCell ref="T373:U373"/>
    <mergeCell ref="G146:H146"/>
    <mergeCell ref="T329:U329"/>
    <mergeCell ref="AF248:AI248"/>
    <mergeCell ref="N442:P442"/>
    <mergeCell ref="G304:H304"/>
    <mergeCell ref="T365:U365"/>
    <mergeCell ref="J192:L192"/>
    <mergeCell ref="C91:H91"/>
    <mergeCell ref="G515:H515"/>
    <mergeCell ref="G490:H490"/>
    <mergeCell ref="R302:S302"/>
    <mergeCell ref="J219:L219"/>
    <mergeCell ref="J194:L194"/>
    <mergeCell ref="Y319:AB319"/>
    <mergeCell ref="J492:L492"/>
    <mergeCell ref="AF152:AI152"/>
    <mergeCell ref="R414:S414"/>
    <mergeCell ref="Y20:AB20"/>
    <mergeCell ref="Y291:AB291"/>
    <mergeCell ref="N41:P41"/>
    <mergeCell ref="J519:L519"/>
    <mergeCell ref="N16:P16"/>
    <mergeCell ref="C45:E45"/>
    <mergeCell ref="C343:E343"/>
    <mergeCell ref="AF183:AI183"/>
    <mergeCell ref="N51:P51"/>
    <mergeCell ref="Y22:AB22"/>
    <mergeCell ref="AF177:AI177"/>
    <mergeCell ref="Y320:AB320"/>
    <mergeCell ref="C501:E501"/>
    <mergeCell ref="AF475:AI475"/>
    <mergeCell ref="J333:L333"/>
    <mergeCell ref="T391:U391"/>
    <mergeCell ref="Y314:AB314"/>
    <mergeCell ref="N43:P43"/>
    <mergeCell ref="N341:P341"/>
    <mergeCell ref="R170:S170"/>
    <mergeCell ref="C47:E47"/>
    <mergeCell ref="C345:E345"/>
    <mergeCell ref="R328:S328"/>
    <mergeCell ref="AF185:AI185"/>
    <mergeCell ref="AF483:AI483"/>
    <mergeCell ref="R284:S284"/>
    <mergeCell ref="J245:L245"/>
    <mergeCell ref="C40:E40"/>
    <mergeCell ref="R172:S172"/>
    <mergeCell ref="T234:U234"/>
    <mergeCell ref="AF178:AI178"/>
    <mergeCell ref="Y459:AB459"/>
    <mergeCell ref="T392:U392"/>
    <mergeCell ref="C257:E257"/>
    <mergeCell ref="G228:H228"/>
    <mergeCell ref="T386:U386"/>
    <mergeCell ref="N67:P67"/>
    <mergeCell ref="J205:L205"/>
    <mergeCell ref="C71:E71"/>
    <mergeCell ref="Y461:AB461"/>
    <mergeCell ref="G528:H528"/>
    <mergeCell ref="J118:L118"/>
    <mergeCell ref="N69:P69"/>
    <mergeCell ref="N367:P367"/>
    <mergeCell ref="C371:E371"/>
    <mergeCell ref="Y373:AB373"/>
    <mergeCell ref="Y58:AB58"/>
    <mergeCell ref="R346:S346"/>
    <mergeCell ref="T104:U104"/>
    <mergeCell ref="G231:H231"/>
    <mergeCell ref="T533:U533"/>
    <mergeCell ref="J263:L263"/>
    <mergeCell ref="R41:S41"/>
    <mergeCell ref="T70:U70"/>
    <mergeCell ref="AF196:AI196"/>
    <mergeCell ref="AF318:AI318"/>
    <mergeCell ref="Y358:AB358"/>
    <mergeCell ref="C275:E275"/>
    <mergeCell ref="AF354:AI354"/>
    <mergeCell ref="T404:U404"/>
    <mergeCell ref="AF348:AI348"/>
    <mergeCell ref="R252:S252"/>
    <mergeCell ref="AF231:AI231"/>
    <mergeCell ref="C427:E427"/>
    <mergeCell ref="G256:H256"/>
    <mergeCell ref="R43:S43"/>
    <mergeCell ref="T105:U105"/>
    <mergeCell ref="T376:U376"/>
    <mergeCell ref="R341:S341"/>
    <mergeCell ref="T99:U99"/>
    <mergeCell ref="AF356:AI356"/>
    <mergeCell ref="Y389:AB389"/>
    <mergeCell ref="J258:L258"/>
    <mergeCell ref="T316:U316"/>
    <mergeCell ref="N209:P209"/>
    <mergeCell ref="G247:H247"/>
    <mergeCell ref="T107:U107"/>
    <mergeCell ref="Y84:AB84"/>
    <mergeCell ref="T405:U405"/>
    <mergeCell ref="C270:E270"/>
    <mergeCell ref="T101:U101"/>
    <mergeCell ref="J260:L260"/>
    <mergeCell ref="G257:H257"/>
    <mergeCell ref="Y86:AB86"/>
    <mergeCell ref="R399:S399"/>
    <mergeCell ref="Y384:AB384"/>
    <mergeCell ref="G272:H272"/>
    <mergeCell ref="AF38:AI38"/>
    <mergeCell ref="R59:S59"/>
    <mergeCell ref="C295:E295"/>
    <mergeCell ref="N82:P82"/>
    <mergeCell ref="R488:S488"/>
    <mergeCell ref="C409:E409"/>
    <mergeCell ref="R25:S25"/>
    <mergeCell ref="J405:L405"/>
    <mergeCell ref="Y386:AB386"/>
    <mergeCell ref="N293:P293"/>
    <mergeCell ref="N413:P413"/>
    <mergeCell ref="R359:S359"/>
    <mergeCell ref="AF338:AI338"/>
    <mergeCell ref="R242:S242"/>
    <mergeCell ref="R236:S236"/>
    <mergeCell ref="R394:S394"/>
    <mergeCell ref="AF33:AI33"/>
    <mergeCell ref="C296:E296"/>
    <mergeCell ref="J434:L434"/>
    <mergeCell ref="T300:U300"/>
    <mergeCell ref="I240:AI240"/>
    <mergeCell ref="G275:H275"/>
    <mergeCell ref="J188:L188"/>
    <mergeCell ref="T458:U458"/>
    <mergeCell ref="T336:U336"/>
    <mergeCell ref="C323:E323"/>
    <mergeCell ref="C298:E298"/>
    <mergeCell ref="AF333:AI333"/>
    <mergeCell ref="G269:H269"/>
    <mergeCell ref="T31:U31"/>
    <mergeCell ref="N440:P440"/>
    <mergeCell ref="G302:H302"/>
    <mergeCell ref="J190:L190"/>
    <mergeCell ref="J488:L488"/>
    <mergeCell ref="C539:Q539"/>
    <mergeCell ref="N141:P141"/>
    <mergeCell ref="N439:P439"/>
    <mergeCell ref="Y404:AB404"/>
    <mergeCell ref="T331:U331"/>
    <mergeCell ref="N469:P469"/>
    <mergeCell ref="Y105:AB105"/>
    <mergeCell ref="Y99:AB99"/>
    <mergeCell ref="N143:P143"/>
    <mergeCell ref="C16:E16"/>
    <mergeCell ref="Y397:AB397"/>
    <mergeCell ref="R412:S412"/>
    <mergeCell ref="N441:P441"/>
    <mergeCell ref="N435:P435"/>
    <mergeCell ref="AF418:AI418"/>
    <mergeCell ref="Y316:AB316"/>
    <mergeCell ref="Y310:AB310"/>
    <mergeCell ref="C466:E466"/>
    <mergeCell ref="AF306:AI306"/>
    <mergeCell ref="N136:P136"/>
    <mergeCell ref="AF262:AI262"/>
    <mergeCell ref="N312:P312"/>
    <mergeCell ref="Y101:AB101"/>
    <mergeCell ref="AF122:AI122"/>
    <mergeCell ref="T476:U476"/>
    <mergeCell ref="AF420:AI420"/>
    <mergeCell ref="N470:P470"/>
    <mergeCell ref="R293:S293"/>
    <mergeCell ref="J331:L331"/>
    <mergeCell ref="G328:H328"/>
    <mergeCell ref="R255:S255"/>
    <mergeCell ref="R413:S413"/>
    <mergeCell ref="T171:U171"/>
    <mergeCell ref="C36:E36"/>
    <mergeCell ref="R407:S407"/>
    <mergeCell ref="J32:L32"/>
    <mergeCell ref="J330:L330"/>
    <mergeCell ref="J208:L208"/>
    <mergeCell ref="G172:H172"/>
    <mergeCell ref="Y430:AB430"/>
    <mergeCell ref="C370:E370"/>
    <mergeCell ref="T382:U382"/>
    <mergeCell ref="R415:S415"/>
    <mergeCell ref="T173:U173"/>
    <mergeCell ref="J201:L201"/>
    <mergeCell ref="T471:U471"/>
    <mergeCell ref="C67:E67"/>
    <mergeCell ref="J332:L332"/>
    <mergeCell ref="Y457:AB457"/>
    <mergeCell ref="G323:H323"/>
    <mergeCell ref="N65:P65"/>
    <mergeCell ref="Y30:AB30"/>
    <mergeCell ref="N363:P363"/>
    <mergeCell ref="J203:L203"/>
    <mergeCell ref="C69:E69"/>
    <mergeCell ref="R440:S440"/>
    <mergeCell ref="C96:E96"/>
    <mergeCell ref="C367:E367"/>
    <mergeCell ref="J361:L361"/>
    <mergeCell ref="N154:P154"/>
    <mergeCell ref="AF446:AI446"/>
    <mergeCell ref="Y29:AB29"/>
    <mergeCell ref="Y300:AB300"/>
    <mergeCell ref="C62:E62"/>
    <mergeCell ref="P11:Y11"/>
    <mergeCell ref="Y458:AB458"/>
    <mergeCell ref="N365:P365"/>
    <mergeCell ref="Y452:AB452"/>
    <mergeCell ref="T529:U529"/>
    <mergeCell ref="N25:P25"/>
    <mergeCell ref="C98:E98"/>
    <mergeCell ref="N156:P156"/>
    <mergeCell ref="C396:E396"/>
    <mergeCell ref="N454:P454"/>
    <mergeCell ref="C527:E527"/>
    <mergeCell ref="Y31:AB31"/>
    <mergeCell ref="G41:H41"/>
    <mergeCell ref="Y329:AB329"/>
    <mergeCell ref="C368:E368"/>
    <mergeCell ref="C64:E64"/>
    <mergeCell ref="AF319:AI319"/>
    <mergeCell ref="R39:S39"/>
    <mergeCell ref="R337:S337"/>
    <mergeCell ref="G43:H43"/>
    <mergeCell ref="G341:H341"/>
    <mergeCell ref="T524:U524"/>
    <mergeCell ref="J254:L254"/>
    <mergeCell ref="C93:E93"/>
    <mergeCell ref="N151:P151"/>
    <mergeCell ref="C364:E364"/>
    <mergeCell ref="J45:L45"/>
    <mergeCell ref="C15:P15"/>
    <mergeCell ref="G36:H36"/>
    <mergeCell ref="J343:L343"/>
    <mergeCell ref="T103:U103"/>
    <mergeCell ref="R339:S339"/>
    <mergeCell ref="T401:U401"/>
    <mergeCell ref="T97:U97"/>
    <mergeCell ref="J256:L256"/>
    <mergeCell ref="J345:L345"/>
    <mergeCell ref="Y380:AB380"/>
    <mergeCell ref="N84:P84"/>
    <mergeCell ref="Y171:AB171"/>
    <mergeCell ref="N78:P78"/>
    <mergeCell ref="R484:S484"/>
    <mergeCell ref="N376:P376"/>
    <mergeCell ref="C82:E82"/>
    <mergeCell ref="R65:S65"/>
    <mergeCell ref="N534:P534"/>
    <mergeCell ref="R21:S21"/>
    <mergeCell ref="J401:L401"/>
    <mergeCell ref="Y382:AB382"/>
    <mergeCell ref="T428:U428"/>
    <mergeCell ref="R355:S355"/>
    <mergeCell ref="Y173:AB173"/>
    <mergeCell ref="N80:P80"/>
    <mergeCell ref="Y471:AB471"/>
    <mergeCell ref="N378:P378"/>
    <mergeCell ref="T129:U129"/>
    <mergeCell ref="N536:P536"/>
    <mergeCell ref="R365:S365"/>
    <mergeCell ref="C111:E111"/>
    <mergeCell ref="R50:S50"/>
    <mergeCell ref="N79:P79"/>
    <mergeCell ref="AF29:AI29"/>
    <mergeCell ref="Y44:AB44"/>
    <mergeCell ref="AF65:AI65"/>
    <mergeCell ref="R479:S479"/>
    <mergeCell ref="R357:S357"/>
    <mergeCell ref="AF363:AI363"/>
    <mergeCell ref="C83:E83"/>
    <mergeCell ref="G271:H271"/>
    <mergeCell ref="T131:U131"/>
    <mergeCell ref="T429:U429"/>
    <mergeCell ref="AF373:AI373"/>
    <mergeCell ref="J432:L432"/>
    <mergeCell ref="T423:U423"/>
    <mergeCell ref="G265:H265"/>
    <mergeCell ref="C294:E294"/>
    <mergeCell ref="R510:S510"/>
    <mergeCell ref="G273:H273"/>
    <mergeCell ref="J425:L425"/>
    <mergeCell ref="T456:U456"/>
    <mergeCell ref="T116:U116"/>
    <mergeCell ref="T414:U414"/>
    <mergeCell ref="Y522:AB522"/>
    <mergeCell ref="J269:L269"/>
    <mergeCell ref="N518:P518"/>
    <mergeCell ref="Y95:AB95"/>
    <mergeCell ref="Y70:AB70"/>
    <mergeCell ref="R383:S383"/>
    <mergeCell ref="AF389:AI389"/>
    <mergeCell ref="Y524:AB524"/>
    <mergeCell ref="G268:H268"/>
    <mergeCell ref="J300:L300"/>
    <mergeCell ref="R84:S84"/>
    <mergeCell ref="R78:S78"/>
    <mergeCell ref="J458:L458"/>
    <mergeCell ref="AF84:AI84"/>
    <mergeCell ref="R376:S376"/>
    <mergeCell ref="J414:L414"/>
    <mergeCell ref="Y97:AB97"/>
    <mergeCell ref="Y395:AB395"/>
    <mergeCell ref="AF391:AI391"/>
    <mergeCell ref="AF385:AI385"/>
    <mergeCell ref="C470:E470"/>
    <mergeCell ref="R80:S80"/>
    <mergeCell ref="T167:U167"/>
    <mergeCell ref="AF86:AI86"/>
    <mergeCell ref="R378:S378"/>
    <mergeCell ref="T142:U142"/>
    <mergeCell ref="G413:H413"/>
    <mergeCell ref="G407:H407"/>
    <mergeCell ref="J295:L295"/>
    <mergeCell ref="R411:S411"/>
    <mergeCell ref="T169:U169"/>
    <mergeCell ref="G284:H284"/>
    <mergeCell ref="T144:U144"/>
    <mergeCell ref="T467:U467"/>
    <mergeCell ref="T442:U442"/>
    <mergeCell ref="C307:E307"/>
    <mergeCell ref="G415:H415"/>
    <mergeCell ref="Q15:U15"/>
    <mergeCell ref="Y252:AB252"/>
    <mergeCell ref="AF386:AI386"/>
    <mergeCell ref="C465:E465"/>
    <mergeCell ref="G110:H110"/>
    <mergeCell ref="Y129:AB129"/>
    <mergeCell ref="G408:H408"/>
    <mergeCell ref="T469:U469"/>
    <mergeCell ref="Y123:AB123"/>
    <mergeCell ref="Y421:AB421"/>
    <mergeCell ref="Y535:AB535"/>
    <mergeCell ref="R525:S525"/>
    <mergeCell ref="AF531:AI531"/>
    <mergeCell ref="AF15:AI15"/>
    <mergeCell ref="G410:H410"/>
    <mergeCell ref="G439:H439"/>
    <mergeCell ref="Y423:AB423"/>
    <mergeCell ref="AF444:AI444"/>
    <mergeCell ref="N152:P152"/>
    <mergeCell ref="AF104:AI104"/>
    <mergeCell ref="C25:E25"/>
    <mergeCell ref="C183:E183"/>
    <mergeCell ref="AF533:AI533"/>
    <mergeCell ref="R437:S437"/>
    <mergeCell ref="T195:U195"/>
    <mergeCell ref="AF321:AI321"/>
    <mergeCell ref="Y456:AB456"/>
    <mergeCell ref="T493:U493"/>
    <mergeCell ref="AF315:AI315"/>
    <mergeCell ref="G441:H441"/>
    <mergeCell ref="J471:L471"/>
    <mergeCell ref="G435:H435"/>
    <mergeCell ref="N181:P181"/>
    <mergeCell ref="N452:P452"/>
    <mergeCell ref="AF106:AI106"/>
    <mergeCell ref="AF404:AI404"/>
    <mergeCell ref="R308:S308"/>
    <mergeCell ref="C176:E176"/>
    <mergeCell ref="N479:P479"/>
    <mergeCell ref="T197:U197"/>
    <mergeCell ref="G312:H312"/>
    <mergeCell ref="C483:E483"/>
    <mergeCell ref="T495:U495"/>
    <mergeCell ref="R422:S422"/>
    <mergeCell ref="N147:P147"/>
    <mergeCell ref="J473:L473"/>
    <mergeCell ref="J41:L41"/>
    <mergeCell ref="J16:L16"/>
    <mergeCell ref="C178:E178"/>
    <mergeCell ref="R310:S310"/>
    <mergeCell ref="T68:U68"/>
    <mergeCell ref="AF316:AI316"/>
    <mergeCell ref="Y134:AB134"/>
    <mergeCell ref="N178:P178"/>
    <mergeCell ref="J43:L43"/>
    <mergeCell ref="J341:L341"/>
    <mergeCell ref="Y265:AB265"/>
    <mergeCell ref="C240:H240"/>
    <mergeCell ref="C209:E209"/>
    <mergeCell ref="N506:P506"/>
    <mergeCell ref="Y167:AB167"/>
    <mergeCell ref="Y142:AB142"/>
    <mergeCell ref="N49:P49"/>
    <mergeCell ref="R449:S449"/>
    <mergeCell ref="N478:P478"/>
    <mergeCell ref="N207:P207"/>
    <mergeCell ref="N505:P505"/>
    <mergeCell ref="N163:P163"/>
    <mergeCell ref="G65:H65"/>
    <mergeCell ref="C534:E534"/>
    <mergeCell ref="C509:E509"/>
    <mergeCell ref="R150:S150"/>
    <mergeCell ref="Y169:AB169"/>
    <mergeCell ref="N173:P173"/>
    <mergeCell ref="Y467:AB467"/>
    <mergeCell ref="G154:H154"/>
    <mergeCell ref="J67:L67"/>
    <mergeCell ref="AF463:AI463"/>
    <mergeCell ref="T513:U513"/>
    <mergeCell ref="AF457:AI457"/>
    <mergeCell ref="N507:P507"/>
    <mergeCell ref="C536:E536"/>
    <mergeCell ref="G365:H365"/>
    <mergeCell ref="R152:S152"/>
    <mergeCell ref="C79:E79"/>
    <mergeCell ref="R450:S450"/>
    <mergeCell ref="T208:U208"/>
    <mergeCell ref="C73:E73"/>
    <mergeCell ref="Y469:AB469"/>
    <mergeCell ref="AF30:AI30"/>
    <mergeCell ref="J69:L69"/>
    <mergeCell ref="G454:H454"/>
    <mergeCell ref="G25:H25"/>
    <mergeCell ref="J367:L367"/>
    <mergeCell ref="C231:E231"/>
    <mergeCell ref="G60:H60"/>
    <mergeCell ref="G236:H236"/>
    <mergeCell ref="R23:S23"/>
    <mergeCell ref="AF300:AI300"/>
    <mergeCell ref="R452:S452"/>
    <mergeCell ref="T210:U210"/>
    <mergeCell ref="AF458:AI458"/>
    <mergeCell ref="J98:L98"/>
    <mergeCell ref="Y494:AB494"/>
    <mergeCell ref="T427:U427"/>
    <mergeCell ref="J396:L396"/>
    <mergeCell ref="AF31:AI31"/>
    <mergeCell ref="N347:P347"/>
    <mergeCell ref="Y195:AB195"/>
    <mergeCell ref="Y493:AB493"/>
    <mergeCell ref="T122:U122"/>
    <mergeCell ref="N191:P191"/>
    <mergeCell ref="Y66:AB66"/>
    <mergeCell ref="Y197:AB197"/>
    <mergeCell ref="AF56:AI56"/>
    <mergeCell ref="Y495:AB495"/>
    <mergeCell ref="AF176:AI176"/>
    <mergeCell ref="R468:S468"/>
    <mergeCell ref="C135:E135"/>
    <mergeCell ref="AF170:AI170"/>
    <mergeCell ref="R74:S74"/>
    <mergeCell ref="C433:E433"/>
    <mergeCell ref="AF468:AI468"/>
    <mergeCell ref="N245:P245"/>
    <mergeCell ref="Y68:AB68"/>
    <mergeCell ref="N220:P220"/>
    <mergeCell ref="G78:H78"/>
    <mergeCell ref="R503:S503"/>
    <mergeCell ref="G376:H376"/>
    <mergeCell ref="R163:S163"/>
    <mergeCell ref="G534:H534"/>
    <mergeCell ref="C435:E435"/>
    <mergeCell ref="N222:P222"/>
    <mergeCell ref="T138:U138"/>
    <mergeCell ref="R380:S380"/>
    <mergeCell ref="N520:P520"/>
    <mergeCell ref="R374:S374"/>
    <mergeCell ref="AF476:AI476"/>
    <mergeCell ref="G80:H80"/>
    <mergeCell ref="R76:S76"/>
    <mergeCell ref="G378:H378"/>
    <mergeCell ref="R165:S165"/>
    <mergeCell ref="C136:E136"/>
    <mergeCell ref="C434:E434"/>
    <mergeCell ref="AF171:AI171"/>
    <mergeCell ref="C92:E92"/>
    <mergeCell ref="G536:H536"/>
    <mergeCell ref="J82:L82"/>
    <mergeCell ref="G79:H79"/>
    <mergeCell ref="T140:U140"/>
    <mergeCell ref="G73:H73"/>
    <mergeCell ref="T438:U438"/>
    <mergeCell ref="J293:L293"/>
    <mergeCell ref="R77:S77"/>
    <mergeCell ref="AF471:AI471"/>
    <mergeCell ref="T264:U264"/>
    <mergeCell ref="Y119:AB119"/>
    <mergeCell ref="T440:U440"/>
    <mergeCell ref="N121:P121"/>
    <mergeCell ref="Y208:AB208"/>
    <mergeCell ref="N115:P115"/>
    <mergeCell ref="R521:S521"/>
    <mergeCell ref="N273:P273"/>
    <mergeCell ref="G406:H406"/>
    <mergeCell ref="C146:E146"/>
    <mergeCell ref="C277:E277"/>
    <mergeCell ref="Y419:AB419"/>
    <mergeCell ref="R216:S216"/>
    <mergeCell ref="AF100:AI100"/>
    <mergeCell ref="R514:S514"/>
    <mergeCell ref="Y210:AB210"/>
    <mergeCell ref="AF75:AI75"/>
    <mergeCell ref="AF529:AI529"/>
    <mergeCell ref="G518:H518"/>
    <mergeCell ref="R87:S87"/>
    <mergeCell ref="N116:P116"/>
    <mergeCell ref="G437:H437"/>
    <mergeCell ref="J467:L467"/>
    <mergeCell ref="R522:S522"/>
    <mergeCell ref="R218:S218"/>
    <mergeCell ref="AF102:AI102"/>
    <mergeCell ref="R516:S516"/>
    <mergeCell ref="C120:E120"/>
    <mergeCell ref="T280:U280"/>
    <mergeCell ref="AF400:AI400"/>
    <mergeCell ref="Y122:AB122"/>
    <mergeCell ref="G308:H308"/>
    <mergeCell ref="R89:S89"/>
    <mergeCell ref="J469:L469"/>
    <mergeCell ref="T282:U282"/>
    <mergeCell ref="C174:E174"/>
    <mergeCell ref="C149:E149"/>
    <mergeCell ref="AF524:AI524"/>
    <mergeCell ref="AF402:AI402"/>
    <mergeCell ref="G310:H310"/>
    <mergeCell ref="J462:L462"/>
    <mergeCell ref="R219:S219"/>
    <mergeCell ref="G92:H92"/>
    <mergeCell ref="T153:U153"/>
    <mergeCell ref="AF97:AI97"/>
    <mergeCell ref="R234:S234"/>
    <mergeCell ref="J470:L470"/>
    <mergeCell ref="Y138:AB138"/>
    <mergeCell ref="N415:P415"/>
    <mergeCell ref="Y132:AB132"/>
    <mergeCell ref="N501:P501"/>
    <mergeCell ref="AF426:AI426"/>
    <mergeCell ref="N134:P134"/>
    <mergeCell ref="C505:E505"/>
    <mergeCell ref="N292:P292"/>
    <mergeCell ref="N286:P286"/>
    <mergeCell ref="R115:S115"/>
    <mergeCell ref="J495:L495"/>
    <mergeCell ref="AF121:AI121"/>
    <mergeCell ref="G150:H150"/>
    <mergeCell ref="C200:E200"/>
    <mergeCell ref="AF428:AI428"/>
    <mergeCell ref="N503:P503"/>
    <mergeCell ref="G478:H478"/>
    <mergeCell ref="C507:E507"/>
    <mergeCell ref="G21:H21"/>
    <mergeCell ref="R446:S446"/>
    <mergeCell ref="T204:U204"/>
    <mergeCell ref="T179:U179"/>
    <mergeCell ref="AF129:AI129"/>
    <mergeCell ref="J182:L182"/>
    <mergeCell ref="AF123:AI123"/>
    <mergeCell ref="G450:H450"/>
    <mergeCell ref="J480:L480"/>
    <mergeCell ref="R237:S237"/>
    <mergeCell ref="C202:E202"/>
    <mergeCell ref="C80:E80"/>
    <mergeCell ref="C44:E44"/>
    <mergeCell ref="Y135:AB135"/>
    <mergeCell ref="T212:U212"/>
    <mergeCell ref="G23:H23"/>
    <mergeCell ref="R448:S448"/>
    <mergeCell ref="T510:U510"/>
    <mergeCell ref="T206:U206"/>
    <mergeCell ref="G145:H145"/>
    <mergeCell ref="T504:U504"/>
    <mergeCell ref="G181:H181"/>
    <mergeCell ref="G452:H452"/>
    <mergeCell ref="AF423:AI423"/>
    <mergeCell ref="G479:H479"/>
    <mergeCell ref="J392:L392"/>
    <mergeCell ref="J25:L25"/>
    <mergeCell ref="C502:E502"/>
    <mergeCell ref="J183:L183"/>
    <mergeCell ref="Y308:AB308"/>
    <mergeCell ref="G147:H147"/>
    <mergeCell ref="G174:H174"/>
    <mergeCell ref="AF456:AI456"/>
    <mergeCell ref="G445:H445"/>
    <mergeCell ref="T506:U506"/>
    <mergeCell ref="C347:E347"/>
    <mergeCell ref="G481:H481"/>
    <mergeCell ref="J394:L394"/>
    <mergeCell ref="Y280:AB280"/>
    <mergeCell ref="Y274:AB274"/>
    <mergeCell ref="T207:U207"/>
    <mergeCell ref="G18:H18"/>
    <mergeCell ref="AF270:AI270"/>
    <mergeCell ref="J483:L483"/>
    <mergeCell ref="AF481:AI481"/>
    <mergeCell ref="Y282:AB282"/>
    <mergeCell ref="Y309:AB309"/>
    <mergeCell ref="N216:P216"/>
    <mergeCell ref="T380:U380"/>
    <mergeCell ref="C342:E342"/>
    <mergeCell ref="C220:E220"/>
    <mergeCell ref="C518:E518"/>
    <mergeCell ref="R159:S159"/>
    <mergeCell ref="R134:S134"/>
    <mergeCell ref="Y275:AB275"/>
    <mergeCell ref="G163:H163"/>
    <mergeCell ref="N218:P218"/>
    <mergeCell ref="N516:P516"/>
    <mergeCell ref="C344:E344"/>
    <mergeCell ref="C520:E520"/>
    <mergeCell ref="R161:S161"/>
    <mergeCell ref="C126:E126"/>
    <mergeCell ref="T532:U532"/>
    <mergeCell ref="R459:S459"/>
    <mergeCell ref="J84:L84"/>
    <mergeCell ref="A455:A498"/>
    <mergeCell ref="Y277:AB277"/>
    <mergeCell ref="T217:U217"/>
    <mergeCell ref="AF167:AI167"/>
    <mergeCell ref="G165:H165"/>
    <mergeCell ref="C215:E215"/>
    <mergeCell ref="AF55:AI55"/>
    <mergeCell ref="G44:H44"/>
    <mergeCell ref="J534:L534"/>
    <mergeCell ref="A199:A239"/>
    <mergeCell ref="C432:E432"/>
    <mergeCell ref="R461:S461"/>
    <mergeCell ref="AF169:AI169"/>
    <mergeCell ref="AF467:AI467"/>
    <mergeCell ref="G158:H158"/>
    <mergeCell ref="J80:L80"/>
    <mergeCell ref="G77:H77"/>
    <mergeCell ref="J107:L107"/>
    <mergeCell ref="G375:H375"/>
    <mergeCell ref="T235:U235"/>
    <mergeCell ref="N373:P373"/>
    <mergeCell ref="N58:P58"/>
    <mergeCell ref="J536:L536"/>
    <mergeCell ref="AF40:AI40"/>
    <mergeCell ref="R63:S63"/>
    <mergeCell ref="J79:L79"/>
    <mergeCell ref="Y179:AB179"/>
    <mergeCell ref="N244:P244"/>
    <mergeCell ref="J407:L407"/>
    <mergeCell ref="C273:E273"/>
    <mergeCell ref="N358:P358"/>
    <mergeCell ref="R187:S187"/>
    <mergeCell ref="AF71:AI71"/>
    <mergeCell ref="R485:S485"/>
    <mergeCell ref="G191:H191"/>
    <mergeCell ref="AF500:AI500"/>
    <mergeCell ref="AF494:AI494"/>
    <mergeCell ref="AF37:AI37"/>
    <mergeCell ref="J438:L438"/>
    <mergeCell ref="R189:S189"/>
    <mergeCell ref="T251:U251"/>
    <mergeCell ref="AF73:AI73"/>
    <mergeCell ref="AF195:AI195"/>
    <mergeCell ref="R487:S487"/>
    <mergeCell ref="AF493:AI493"/>
    <mergeCell ref="Y506:AB506"/>
    <mergeCell ref="C414:E414"/>
    <mergeCell ref="J106:L106"/>
    <mergeCell ref="AF371:AI371"/>
    <mergeCell ref="J133:L133"/>
    <mergeCell ref="J264:L264"/>
    <mergeCell ref="AF66:AI66"/>
    <mergeCell ref="AF197:AI197"/>
    <mergeCell ref="C145:E145"/>
    <mergeCell ref="AF495:AI495"/>
    <mergeCell ref="A240:A287"/>
    <mergeCell ref="J135:L135"/>
    <mergeCell ref="J433:L433"/>
    <mergeCell ref="G88:H88"/>
    <mergeCell ref="N86:P86"/>
    <mergeCell ref="C288:H288"/>
    <mergeCell ref="AF68:AI68"/>
    <mergeCell ref="N384:P384"/>
    <mergeCell ref="J435:L435"/>
    <mergeCell ref="G90:H90"/>
    <mergeCell ref="N255:P255"/>
    <mergeCell ref="N386:P386"/>
    <mergeCell ref="Y532:AB532"/>
    <mergeCell ref="Y217:AB217"/>
    <mergeCell ref="AF213:AI213"/>
    <mergeCell ref="R111:S111"/>
    <mergeCell ref="T421:U421"/>
    <mergeCell ref="T304:U304"/>
    <mergeCell ref="C286:E286"/>
    <mergeCell ref="G115:H115"/>
    <mergeCell ref="N290:P290"/>
    <mergeCell ref="C163:E163"/>
    <mergeCell ref="AF513:AI513"/>
    <mergeCell ref="T175:U175"/>
    <mergeCell ref="AF119:AI119"/>
    <mergeCell ref="J275:L275"/>
    <mergeCell ref="R233:S233"/>
    <mergeCell ref="R531:S531"/>
    <mergeCell ref="AF208:AI208"/>
    <mergeCell ref="C287:E287"/>
    <mergeCell ref="G141:H141"/>
    <mergeCell ref="G116:H116"/>
    <mergeCell ref="T177:U177"/>
    <mergeCell ref="G414:H414"/>
    <mergeCell ref="T475:U475"/>
    <mergeCell ref="T335:U335"/>
    <mergeCell ref="C498:E498"/>
    <mergeCell ref="C17:H17"/>
    <mergeCell ref="N285:P285"/>
    <mergeCell ref="AF210:AI210"/>
    <mergeCell ref="C158:E158"/>
    <mergeCell ref="R114:S114"/>
    <mergeCell ref="C289:E289"/>
    <mergeCell ref="Y401:AB401"/>
    <mergeCell ref="G118:H118"/>
    <mergeCell ref="G416:H416"/>
    <mergeCell ref="AF266:AI266"/>
    <mergeCell ref="N316:P316"/>
    <mergeCell ref="J181:L181"/>
    <mergeCell ref="J479:L479"/>
    <mergeCell ref="N310:P310"/>
    <mergeCell ref="C314:E314"/>
    <mergeCell ref="R259:S259"/>
    <mergeCell ref="C191:E191"/>
    <mergeCell ref="N301:P301"/>
    <mergeCell ref="R130:S130"/>
    <mergeCell ref="R261:S261"/>
    <mergeCell ref="T19:U19"/>
    <mergeCell ref="G134:H134"/>
    <mergeCell ref="T46:U46"/>
    <mergeCell ref="T317:U317"/>
    <mergeCell ref="AF139:AI139"/>
    <mergeCell ref="N311:P311"/>
    <mergeCell ref="AF261:AI261"/>
    <mergeCell ref="C184:E184"/>
    <mergeCell ref="G286:H286"/>
    <mergeCell ref="R254:S254"/>
    <mergeCell ref="R132:S132"/>
    <mergeCell ref="AF138:AI138"/>
    <mergeCell ref="J506:L506"/>
    <mergeCell ref="G503:H503"/>
    <mergeCell ref="R290:S290"/>
    <mergeCell ref="T48:U48"/>
    <mergeCell ref="T319:U319"/>
    <mergeCell ref="J49:L49"/>
    <mergeCell ref="T346:U346"/>
    <mergeCell ref="C211:E211"/>
    <mergeCell ref="AF290:AI290"/>
    <mergeCell ref="T477:U477"/>
    <mergeCell ref="J207:L207"/>
    <mergeCell ref="J505:L505"/>
    <mergeCell ref="T20:U20"/>
    <mergeCell ref="R256:S256"/>
    <mergeCell ref="G488:H488"/>
    <mergeCell ref="T348:U348"/>
    <mergeCell ref="N29:P29"/>
    <mergeCell ref="J507:L507"/>
    <mergeCell ref="G498:H498"/>
    <mergeCell ref="G156:H156"/>
    <mergeCell ref="Y297:AB297"/>
    <mergeCell ref="N458:P458"/>
    <mergeCell ref="AF323:AI323"/>
    <mergeCell ref="N31:P31"/>
    <mergeCell ref="AF279:AI279"/>
    <mergeCell ref="N329:P329"/>
    <mergeCell ref="Y177:AB177"/>
    <mergeCell ref="C358:E358"/>
    <mergeCell ref="G187:H187"/>
    <mergeCell ref="Y475:AB475"/>
    <mergeCell ref="G485:H485"/>
    <mergeCell ref="Y335:AB335"/>
    <mergeCell ref="R272:S272"/>
    <mergeCell ref="C237:E237"/>
    <mergeCell ref="N24:P24"/>
    <mergeCell ref="C53:E53"/>
    <mergeCell ref="AF281:AI281"/>
    <mergeCell ref="R185:S185"/>
    <mergeCell ref="C351:E351"/>
    <mergeCell ref="T247:U247"/>
    <mergeCell ref="G180:H180"/>
    <mergeCell ref="J347:L347"/>
    <mergeCell ref="Y328:AB328"/>
    <mergeCell ref="AF160:AI160"/>
    <mergeCell ref="G216:H216"/>
    <mergeCell ref="G487:H487"/>
    <mergeCell ref="R274:S274"/>
    <mergeCell ref="G514:H514"/>
    <mergeCell ref="C239:E239"/>
    <mergeCell ref="N26:P26"/>
    <mergeCell ref="AF280:AI280"/>
    <mergeCell ref="AF274:AI274"/>
    <mergeCell ref="I128:AI128"/>
    <mergeCell ref="G188:H188"/>
    <mergeCell ref="Y172:AB172"/>
    <mergeCell ref="T249:U249"/>
    <mergeCell ref="AF193:AI193"/>
    <mergeCell ref="G182:H182"/>
    <mergeCell ref="J349:L349"/>
    <mergeCell ref="AF491:AI491"/>
    <mergeCell ref="G218:H218"/>
    <mergeCell ref="J131:L131"/>
    <mergeCell ref="G516:H516"/>
    <mergeCell ref="R303:S303"/>
    <mergeCell ref="J429:L429"/>
    <mergeCell ref="AF309:AI309"/>
    <mergeCell ref="N380:P380"/>
    <mergeCell ref="AF305:AI305"/>
    <mergeCell ref="J220:L220"/>
    <mergeCell ref="Y345:AB345"/>
    <mergeCell ref="J518:L518"/>
    <mergeCell ref="G211:H211"/>
    <mergeCell ref="C384:E384"/>
    <mergeCell ref="N171:P171"/>
    <mergeCell ref="Y46:AB46"/>
    <mergeCell ref="J431:L431"/>
    <mergeCell ref="Y317:AB317"/>
    <mergeCell ref="N251:P251"/>
    <mergeCell ref="T244:U244"/>
    <mergeCell ref="N382:P382"/>
    <mergeCell ref="AF307:AI307"/>
    <mergeCell ref="J222:L222"/>
    <mergeCell ref="N42:P42"/>
    <mergeCell ref="J520:L520"/>
    <mergeCell ref="C255:E255"/>
    <mergeCell ref="C413:E413"/>
    <mergeCell ref="N471:P471"/>
    <mergeCell ref="Y48:AB48"/>
    <mergeCell ref="Y346:AB346"/>
    <mergeCell ref="N253:P253"/>
    <mergeCell ref="Y340:AB340"/>
    <mergeCell ref="Y477:AB477"/>
    <mergeCell ref="C379:E379"/>
    <mergeCell ref="N44:P44"/>
    <mergeCell ref="R196:S196"/>
    <mergeCell ref="C415:E415"/>
    <mergeCell ref="Y41:AB41"/>
    <mergeCell ref="N473:P473"/>
    <mergeCell ref="Y312:AB312"/>
    <mergeCell ref="R354:S354"/>
    <mergeCell ref="Y348:AB348"/>
    <mergeCell ref="G358:H358"/>
    <mergeCell ref="R198:S198"/>
    <mergeCell ref="AF204:AI204"/>
    <mergeCell ref="Y43:AB43"/>
    <mergeCell ref="R356:S356"/>
    <mergeCell ref="T418:U418"/>
    <mergeCell ref="G229:H229"/>
    <mergeCell ref="J142:L142"/>
    <mergeCell ref="G360:H360"/>
    <mergeCell ref="J273:L273"/>
    <mergeCell ref="R51:S51"/>
    <mergeCell ref="T262:U262"/>
    <mergeCell ref="AF206:AI206"/>
    <mergeCell ref="T420:U420"/>
    <mergeCell ref="C285:E285"/>
    <mergeCell ref="J150:L150"/>
    <mergeCell ref="J144:L144"/>
    <mergeCell ref="G114:H114"/>
    <mergeCell ref="N95:P95"/>
    <mergeCell ref="N393:P393"/>
    <mergeCell ref="J116:L116"/>
    <mergeCell ref="AF506:AI506"/>
    <mergeCell ref="C397:E397"/>
    <mergeCell ref="Y399:AB399"/>
    <mergeCell ref="G143:H143"/>
    <mergeCell ref="Y59:AB59"/>
    <mergeCell ref="R372:S372"/>
    <mergeCell ref="N97:P97"/>
    <mergeCell ref="N395:P395"/>
    <mergeCell ref="I199:AI199"/>
    <mergeCell ref="T415:U415"/>
    <mergeCell ref="Y25:AB25"/>
    <mergeCell ref="C426:E426"/>
    <mergeCell ref="C309:E309"/>
    <mergeCell ref="N96:P96"/>
    <mergeCell ref="S541:AC541"/>
    <mergeCell ref="Y242:AB242"/>
    <mergeCell ref="C94:E94"/>
    <mergeCell ref="I499:AI499"/>
    <mergeCell ref="AF232:AI232"/>
    <mergeCell ref="C180:E180"/>
    <mergeCell ref="C428:E428"/>
    <mergeCell ref="C311:E311"/>
    <mergeCell ref="N98:P98"/>
    <mergeCell ref="N396:P396"/>
    <mergeCell ref="J284:L284"/>
    <mergeCell ref="T342:U342"/>
    <mergeCell ref="C182:E182"/>
    <mergeCell ref="AF532:AI532"/>
    <mergeCell ref="J172:L172"/>
    <mergeCell ref="G125:H125"/>
    <mergeCell ref="J292:L292"/>
    <mergeCell ref="N123:P123"/>
    <mergeCell ref="N421:P421"/>
    <mergeCell ref="G283:H283"/>
    <mergeCell ref="J286:L286"/>
    <mergeCell ref="T344:U344"/>
    <mergeCell ref="Y427:AB427"/>
    <mergeCell ref="Y112:AB112"/>
    <mergeCell ref="G127:H127"/>
    <mergeCell ref="N423:P423"/>
    <mergeCell ref="G285:H285"/>
    <mergeCell ref="AF250:AI250"/>
    <mergeCell ref="Y418:AB418"/>
    <mergeCell ref="J287:L287"/>
    <mergeCell ref="Y412:AB412"/>
    <mergeCell ref="Y114:AB114"/>
    <mergeCell ref="N20:P20"/>
    <mergeCell ref="C24:E24"/>
    <mergeCell ref="C322:E322"/>
    <mergeCell ref="N109:P109"/>
    <mergeCell ref="J318:L318"/>
    <mergeCell ref="J312:L312"/>
    <mergeCell ref="T72:U72"/>
    <mergeCell ref="T370:U370"/>
    <mergeCell ref="R297:S297"/>
    <mergeCell ref="N22:P22"/>
    <mergeCell ref="AF276:AI276"/>
    <mergeCell ref="Y413:AB413"/>
    <mergeCell ref="G301:H301"/>
    <mergeCell ref="C26:E26"/>
    <mergeCell ref="T484:U484"/>
    <mergeCell ref="C324:E324"/>
    <mergeCell ref="J314:L314"/>
    <mergeCell ref="R299:S299"/>
    <mergeCell ref="AF278:AI278"/>
    <mergeCell ref="G303:H303"/>
    <mergeCell ref="Y140:AB140"/>
    <mergeCell ref="C55:E55"/>
    <mergeCell ref="Y438:AB438"/>
    <mergeCell ref="T29:U29"/>
    <mergeCell ref="N167:P167"/>
    <mergeCell ref="G296:H296"/>
    <mergeCell ref="T357:U357"/>
    <mergeCell ref="AF303:AI303"/>
    <mergeCell ref="J218:L218"/>
    <mergeCell ref="J516:L516"/>
    <mergeCell ref="Y440:AB440"/>
    <mergeCell ref="T58:U58"/>
    <mergeCell ref="N467:P467"/>
    <mergeCell ref="R296:S296"/>
    <mergeCell ref="T54:U54"/>
    <mergeCell ref="AF332:AI332"/>
    <mergeCell ref="N40:P40"/>
    <mergeCell ref="N162:P162"/>
    <mergeCell ref="N338:P338"/>
    <mergeCell ref="C411:E411"/>
    <mergeCell ref="R27:S27"/>
    <mergeCell ref="N496:P496"/>
    <mergeCell ref="AF421:AI421"/>
    <mergeCell ref="R325:S325"/>
    <mergeCell ref="T83:U83"/>
    <mergeCell ref="AF298:AI298"/>
    <mergeCell ref="Y344:AB344"/>
    <mergeCell ref="T214:U214"/>
    <mergeCell ref="G354:H354"/>
    <mergeCell ref="R456:S456"/>
    <mergeCell ref="T512:U512"/>
    <mergeCell ref="G329:H329"/>
    <mergeCell ref="C37:E37"/>
    <mergeCell ref="N340:P340"/>
    <mergeCell ref="J58:L58"/>
    <mergeCell ref="R20:S20"/>
    <mergeCell ref="AF175:AI175"/>
    <mergeCell ref="Y39:AB39"/>
    <mergeCell ref="T389:U389"/>
    <mergeCell ref="C254:E254"/>
    <mergeCell ref="T85:U85"/>
    <mergeCell ref="T383:U383"/>
    <mergeCell ref="C248:E248"/>
    <mergeCell ref="N35:P35"/>
    <mergeCell ref="G356:H356"/>
    <mergeCell ref="J244:L244"/>
    <mergeCell ref="C406:E406"/>
    <mergeCell ref="R22:S22"/>
    <mergeCell ref="T84:U84"/>
    <mergeCell ref="T355:U355"/>
    <mergeCell ref="J358:L358"/>
    <mergeCell ref="G51:H51"/>
    <mergeCell ref="N493:P493"/>
    <mergeCell ref="G349:H349"/>
    <mergeCell ref="AF335:AI335"/>
    <mergeCell ref="T385:U385"/>
    <mergeCell ref="N66:P66"/>
    <mergeCell ref="J229:L229"/>
    <mergeCell ref="G226:H226"/>
    <mergeCell ref="C128:H128"/>
    <mergeCell ref="C393:E393"/>
    <mergeCell ref="N522:P522"/>
    <mergeCell ref="Y370:AB370"/>
    <mergeCell ref="R167:S167"/>
    <mergeCell ref="AC15:AE15"/>
    <mergeCell ref="N68:P68"/>
    <mergeCell ref="Y484:AB484"/>
    <mergeCell ref="Y65:AB65"/>
    <mergeCell ref="C124:E124"/>
    <mergeCell ref="AF474:AI474"/>
    <mergeCell ref="C422:E422"/>
    <mergeCell ref="G251:H251"/>
    <mergeCell ref="R38:S38"/>
    <mergeCell ref="G382:H382"/>
    <mergeCell ref="N61:P61"/>
    <mergeCell ref="Y355:AB355"/>
    <mergeCell ref="R467:S467"/>
    <mergeCell ref="T225:U225"/>
    <mergeCell ref="AF351:AI351"/>
    <mergeCell ref="AF47:AI47"/>
    <mergeCell ref="H541:R541"/>
    <mergeCell ref="C388:E388"/>
    <mergeCell ref="AF345:AI345"/>
    <mergeCell ref="C90:E90"/>
    <mergeCell ref="J384:L384"/>
    <mergeCell ref="J86:L86"/>
    <mergeCell ref="Y23:AB23"/>
    <mergeCell ref="C424:E424"/>
    <mergeCell ref="G253:H253"/>
    <mergeCell ref="R40:S40"/>
    <mergeCell ref="Y365:AB365"/>
    <mergeCell ref="AF46:AI46"/>
    <mergeCell ref="N392:P392"/>
    <mergeCell ref="R338:S338"/>
    <mergeCell ref="AF317:AI317"/>
    <mergeCell ref="AF19:AI19"/>
    <mergeCell ref="Y357:AB357"/>
    <mergeCell ref="T227:U227"/>
    <mergeCell ref="C119:E119"/>
    <mergeCell ref="T525:U525"/>
    <mergeCell ref="J255:L255"/>
    <mergeCell ref="T444:U444"/>
    <mergeCell ref="AF48:AI48"/>
    <mergeCell ref="R340:S340"/>
    <mergeCell ref="AF346:AI346"/>
    <mergeCell ref="Y212:AB212"/>
    <mergeCell ref="Y510:AB510"/>
    <mergeCell ref="C425:E425"/>
    <mergeCell ref="G254:H254"/>
    <mergeCell ref="T437:U437"/>
    <mergeCell ref="G248:H248"/>
    <mergeCell ref="N208:P208"/>
    <mergeCell ref="Y83:AB83"/>
    <mergeCell ref="T281:U281"/>
    <mergeCell ref="Y512:AB512"/>
    <mergeCell ref="N419:P419"/>
    <mergeCell ref="C450:E450"/>
    <mergeCell ref="C108:E108"/>
    <mergeCell ref="O7:AF7"/>
    <mergeCell ref="Y85:AB85"/>
    <mergeCell ref="Y383:AB383"/>
    <mergeCell ref="C452:E452"/>
    <mergeCell ref="R93:S93"/>
    <mergeCell ref="T155:U155"/>
    <mergeCell ref="N122:P122"/>
    <mergeCell ref="Y78:AB78"/>
    <mergeCell ref="J285:L285"/>
    <mergeCell ref="R391:S391"/>
    <mergeCell ref="N105:P105"/>
    <mergeCell ref="Y385:AB385"/>
    <mergeCell ref="G395:H395"/>
    <mergeCell ref="C109:E109"/>
    <mergeCell ref="J99:L99"/>
    <mergeCell ref="AF241:AI241"/>
    <mergeCell ref="Y80:AB80"/>
    <mergeCell ref="J397:L397"/>
    <mergeCell ref="T157:U157"/>
    <mergeCell ref="AF399:AI399"/>
    <mergeCell ref="N107:P107"/>
    <mergeCell ref="J179:L179"/>
    <mergeCell ref="J316:L316"/>
    <mergeCell ref="J310:L310"/>
    <mergeCell ref="R392:S392"/>
    <mergeCell ref="T150:U150"/>
    <mergeCell ref="J101:L101"/>
    <mergeCell ref="Y411:AB411"/>
    <mergeCell ref="AF243:AI243"/>
    <mergeCell ref="T457:U457"/>
    <mergeCell ref="J309:L309"/>
    <mergeCell ref="J187:L187"/>
    <mergeCell ref="C51:E51"/>
    <mergeCell ref="Y225:AB225"/>
    <mergeCell ref="N132:P132"/>
    <mergeCell ref="N430:P430"/>
    <mergeCell ref="G292:H292"/>
    <mergeCell ref="G267:H267"/>
    <mergeCell ref="T152:U152"/>
    <mergeCell ref="J311:L311"/>
    <mergeCell ref="Y436:AB436"/>
    <mergeCell ref="AF117:AI117"/>
    <mergeCell ref="R409:S409"/>
    <mergeCell ref="Y227:AB227"/>
    <mergeCell ref="N438:P438"/>
    <mergeCell ref="Y525:AB525"/>
    <mergeCell ref="G294:H294"/>
    <mergeCell ref="Y15:AB15"/>
    <mergeCell ref="Y313:AB313"/>
    <mergeCell ref="C165:E165"/>
    <mergeCell ref="N133:P133"/>
    <mergeCell ref="R235:S235"/>
    <mergeCell ref="T297:U297"/>
    <mergeCell ref="G108:H108"/>
    <mergeCell ref="R533:S533"/>
    <mergeCell ref="AF417:AI417"/>
    <mergeCell ref="R321:S321"/>
    <mergeCell ref="Y437:AB437"/>
    <mergeCell ref="C496:E496"/>
    <mergeCell ref="G325:H325"/>
    <mergeCell ref="R112:S112"/>
    <mergeCell ref="T508:U508"/>
    <mergeCell ref="C77:E77"/>
    <mergeCell ref="R106:S106"/>
    <mergeCell ref="N135:P135"/>
    <mergeCell ref="C375:E375"/>
    <mergeCell ref="R404:S404"/>
    <mergeCell ref="N433:P433"/>
    <mergeCell ref="T299:U299"/>
    <mergeCell ref="AF112:AI112"/>
    <mergeCell ref="J29:L29"/>
    <mergeCell ref="G20:H20"/>
    <mergeCell ref="AF419:AI419"/>
    <mergeCell ref="C489:E489"/>
    <mergeCell ref="G318:H318"/>
    <mergeCell ref="R105:S105"/>
    <mergeCell ref="T56:U56"/>
    <mergeCell ref="R323:S323"/>
    <mergeCell ref="T81:U81"/>
    <mergeCell ref="T170:U170"/>
    <mergeCell ref="C377:E377"/>
    <mergeCell ref="N164:P164"/>
    <mergeCell ref="T468:U468"/>
    <mergeCell ref="AF412:AI412"/>
    <mergeCell ref="J329:L329"/>
    <mergeCell ref="G22:H22"/>
    <mergeCell ref="G320:H320"/>
    <mergeCell ref="G198:H198"/>
    <mergeCell ref="T381:U381"/>
    <mergeCell ref="R107:S107"/>
    <mergeCell ref="J481:L481"/>
    <mergeCell ref="Y155:AB155"/>
    <mergeCell ref="J24:L24"/>
    <mergeCell ref="AF443:AI443"/>
    <mergeCell ref="C522:E522"/>
    <mergeCell ref="N309:P309"/>
    <mergeCell ref="J26:L26"/>
    <mergeCell ref="C59:E59"/>
    <mergeCell ref="Y151:AB151"/>
    <mergeCell ref="Y449:AB449"/>
    <mergeCell ref="R34:S34"/>
    <mergeCell ref="Y150:AB150"/>
    <mergeCell ref="G38:H38"/>
    <mergeCell ref="R463:S463"/>
    <mergeCell ref="C61:E61"/>
    <mergeCell ref="C359:E359"/>
    <mergeCell ref="N146:P146"/>
    <mergeCell ref="J380:L380"/>
    <mergeCell ref="C219:E219"/>
    <mergeCell ref="C517:E517"/>
    <mergeCell ref="C395:E395"/>
    <mergeCell ref="R36:S36"/>
    <mergeCell ref="R334:S334"/>
    <mergeCell ref="Y152:AB152"/>
    <mergeCell ref="T92:U92"/>
    <mergeCell ref="G162:H162"/>
    <mergeCell ref="R465:S465"/>
    <mergeCell ref="Y450:AB450"/>
    <mergeCell ref="G460:H460"/>
    <mergeCell ref="G338:H338"/>
    <mergeCell ref="T521:U521"/>
    <mergeCell ref="T223:U223"/>
    <mergeCell ref="G496:H496"/>
    <mergeCell ref="J42:L42"/>
    <mergeCell ref="C519:E519"/>
    <mergeCell ref="T100:U100"/>
    <mergeCell ref="G33:H33"/>
    <mergeCell ref="R336:S336"/>
    <mergeCell ref="T94:U94"/>
    <mergeCell ref="AF342:AI342"/>
    <mergeCell ref="G462:H462"/>
    <mergeCell ref="G340:H340"/>
    <mergeCell ref="T523:U523"/>
    <mergeCell ref="C390:E390"/>
    <mergeCell ref="T66:U66"/>
    <mergeCell ref="J411:L411"/>
    <mergeCell ref="N204:P204"/>
    <mergeCell ref="J44:L44"/>
    <mergeCell ref="G35:H35"/>
    <mergeCell ref="T522:U522"/>
    <mergeCell ref="AF344:AI344"/>
    <mergeCell ref="G333:H333"/>
    <mergeCell ref="T218:U218"/>
    <mergeCell ref="Y508:AB508"/>
    <mergeCell ref="G252:H252"/>
    <mergeCell ref="J37:L37"/>
    <mergeCell ref="T95:U95"/>
    <mergeCell ref="N233:P233"/>
    <mergeCell ref="G366:H366"/>
    <mergeCell ref="N531:P531"/>
    <mergeCell ref="R491:S491"/>
    <mergeCell ref="C535:E535"/>
    <mergeCell ref="R176:S176"/>
    <mergeCell ref="Y170:AB170"/>
    <mergeCell ref="Y468:AB468"/>
    <mergeCell ref="AF489:AI489"/>
    <mergeCell ref="C448:E448"/>
    <mergeCell ref="N235:P235"/>
    <mergeCell ref="C230:E230"/>
    <mergeCell ref="N533:P533"/>
    <mergeCell ref="R64:S64"/>
    <mergeCell ref="T120:U120"/>
    <mergeCell ref="Y49:AB49"/>
    <mergeCell ref="Y503:AB503"/>
    <mergeCell ref="C537:E537"/>
    <mergeCell ref="G391:H391"/>
    <mergeCell ref="R178:S178"/>
    <mergeCell ref="Y163:AB163"/>
    <mergeCell ref="R476:S476"/>
    <mergeCell ref="J95:L95"/>
    <mergeCell ref="G480:H480"/>
    <mergeCell ref="Y76:AB76"/>
    <mergeCell ref="J393:L393"/>
    <mergeCell ref="C148:H148"/>
    <mergeCell ref="AF72:AI72"/>
    <mergeCell ref="R364:S364"/>
    <mergeCell ref="C530:E530"/>
    <mergeCell ref="AF28:AI28"/>
    <mergeCell ref="AF370:AI370"/>
    <mergeCell ref="R49:S49"/>
    <mergeCell ref="AF326:AI326"/>
    <mergeCell ref="G122:H122"/>
    <mergeCell ref="T242:U242"/>
    <mergeCell ref="AF364:AI364"/>
    <mergeCell ref="T121:U121"/>
    <mergeCell ref="N259:P259"/>
    <mergeCell ref="J395:L395"/>
    <mergeCell ref="G392:H392"/>
    <mergeCell ref="J422:L422"/>
    <mergeCell ref="J124:L124"/>
    <mergeCell ref="G386:H386"/>
    <mergeCell ref="AF355:AI355"/>
    <mergeCell ref="J96:L96"/>
    <mergeCell ref="Y221:AB221"/>
    <mergeCell ref="J90:L90"/>
    <mergeCell ref="G263:H263"/>
    <mergeCell ref="T123:U123"/>
    <mergeCell ref="N261:P261"/>
    <mergeCell ref="G394:H394"/>
    <mergeCell ref="J424:L424"/>
    <mergeCell ref="N217:P217"/>
    <mergeCell ref="R204:S204"/>
    <mergeCell ref="Y223:AB223"/>
    <mergeCell ref="Y521:AB521"/>
    <mergeCell ref="AF511:AI511"/>
    <mergeCell ref="C459:E459"/>
    <mergeCell ref="N129:P129"/>
    <mergeCell ref="R75:S75"/>
    <mergeCell ref="AF54:AI54"/>
    <mergeCell ref="Y216:AB216"/>
    <mergeCell ref="R206:S206"/>
    <mergeCell ref="Y94:AB94"/>
    <mergeCell ref="R504:S504"/>
    <mergeCell ref="AF388:AI388"/>
    <mergeCell ref="Y523:AB523"/>
    <mergeCell ref="J421:L421"/>
    <mergeCell ref="C461:E461"/>
    <mergeCell ref="N131:P131"/>
    <mergeCell ref="AF83:AI83"/>
    <mergeCell ref="N429:P429"/>
    <mergeCell ref="Y218:AB218"/>
    <mergeCell ref="G448:H448"/>
    <mergeCell ref="G106:H106"/>
    <mergeCell ref="R506:S506"/>
    <mergeCell ref="G404:H404"/>
    <mergeCell ref="C162:E162"/>
    <mergeCell ref="C460:E460"/>
    <mergeCell ref="J152:L152"/>
    <mergeCell ref="J450:L450"/>
    <mergeCell ref="G105:H105"/>
    <mergeCell ref="AF110:AI110"/>
    <mergeCell ref="AF85:AI85"/>
    <mergeCell ref="AF408:AI408"/>
    <mergeCell ref="AF383:AI383"/>
    <mergeCell ref="Y249:AB249"/>
    <mergeCell ref="C164:E164"/>
    <mergeCell ref="C462:E462"/>
    <mergeCell ref="R103:S103"/>
    <mergeCell ref="J452:L452"/>
    <mergeCell ref="G107:H107"/>
    <mergeCell ref="N272:P272"/>
    <mergeCell ref="J20:L20"/>
    <mergeCell ref="G405:H405"/>
    <mergeCell ref="Y120:AB120"/>
    <mergeCell ref="AF410:AI410"/>
    <mergeCell ref="T47:U47"/>
    <mergeCell ref="AF439:AI439"/>
    <mergeCell ref="Y278:AB278"/>
    <mergeCell ref="C487:E487"/>
    <mergeCell ref="N274:P274"/>
    <mergeCell ref="J22:L22"/>
    <mergeCell ref="AF441:AI441"/>
    <mergeCell ref="J356:L356"/>
    <mergeCell ref="R217:S217"/>
    <mergeCell ref="Y121:AB121"/>
    <mergeCell ref="J134:L134"/>
    <mergeCell ref="R434:S434"/>
    <mergeCell ref="T192:U192"/>
    <mergeCell ref="Y115:AB115"/>
    <mergeCell ref="R428:S428"/>
    <mergeCell ref="J51:L51"/>
    <mergeCell ref="AF434:AI434"/>
    <mergeCell ref="N142:P142"/>
    <mergeCell ref="J468:L468"/>
    <mergeCell ref="R129:S129"/>
    <mergeCell ref="C304:E304"/>
    <mergeCell ref="R436:S436"/>
    <mergeCell ref="T194:U194"/>
    <mergeCell ref="C480:E480"/>
    <mergeCell ref="R121:S121"/>
    <mergeCell ref="T492:U492"/>
    <mergeCell ref="AF436:AI436"/>
    <mergeCell ref="N144:P144"/>
    <mergeCell ref="C86:E86"/>
    <mergeCell ref="C515:E515"/>
    <mergeCell ref="N302:P302"/>
    <mergeCell ref="R131:S131"/>
    <mergeCell ref="C175:E175"/>
    <mergeCell ref="C58:E58"/>
    <mergeCell ref="R429:S429"/>
    <mergeCell ref="T187:U187"/>
    <mergeCell ref="G29:H29"/>
    <mergeCell ref="Y448:AB448"/>
    <mergeCell ref="T494:U494"/>
    <mergeCell ref="C386:E386"/>
    <mergeCell ref="J382:L382"/>
    <mergeCell ref="Y262:AB262"/>
    <mergeCell ref="G31:H31"/>
    <mergeCell ref="R431:S431"/>
    <mergeCell ref="C475:E475"/>
    <mergeCell ref="T189:U189"/>
    <mergeCell ref="J496:L496"/>
    <mergeCell ref="J77:L77"/>
    <mergeCell ref="J348:L348"/>
    <mergeCell ref="AF154:AI154"/>
    <mergeCell ref="G331:H331"/>
    <mergeCell ref="C531:E531"/>
    <mergeCell ref="N170:P170"/>
    <mergeCell ref="G176:H176"/>
    <mergeCell ref="J35:L35"/>
    <mergeCell ref="T334:U334"/>
    <mergeCell ref="AF454:AI454"/>
    <mergeCell ref="N504:P504"/>
    <mergeCell ref="C533:E533"/>
    <mergeCell ref="R149:S149"/>
    <mergeCell ref="AF155:AI155"/>
    <mergeCell ref="R447:S447"/>
    <mergeCell ref="T205:U205"/>
    <mergeCell ref="N172:P172"/>
    <mergeCell ref="AF149:AI149"/>
    <mergeCell ref="G476:H476"/>
    <mergeCell ref="J66:L66"/>
    <mergeCell ref="T363:U363"/>
    <mergeCell ref="C228:E228"/>
    <mergeCell ref="Y47:AB47"/>
    <mergeCell ref="R482:S482"/>
    <mergeCell ref="C526:E526"/>
    <mergeCell ref="R142:S142"/>
    <mergeCell ref="J522:L522"/>
    <mergeCell ref="Y161:AB161"/>
    <mergeCell ref="G171:H171"/>
    <mergeCell ref="AF157:AI157"/>
    <mergeCell ref="AF151:AI151"/>
    <mergeCell ref="R55:S55"/>
    <mergeCell ref="AF449:AI449"/>
    <mergeCell ref="C528:E528"/>
    <mergeCell ref="G357:H357"/>
    <mergeCell ref="R144:S144"/>
    <mergeCell ref="J524:L524"/>
    <mergeCell ref="Y192:AB192"/>
    <mergeCell ref="G471:H471"/>
    <mergeCell ref="J61:L61"/>
    <mergeCell ref="G58:H58"/>
    <mergeCell ref="T119:U119"/>
    <mergeCell ref="C101:E101"/>
    <mergeCell ref="N257:P257"/>
    <mergeCell ref="J97:L97"/>
    <mergeCell ref="I288:AI288"/>
    <mergeCell ref="T233:U233"/>
    <mergeCell ref="N346:P346"/>
    <mergeCell ref="R200:S200"/>
    <mergeCell ref="Y492:AB492"/>
    <mergeCell ref="T419:U419"/>
    <mergeCell ref="R202:S202"/>
    <mergeCell ref="C246:E246"/>
    <mergeCell ref="Y187:AB187"/>
    <mergeCell ref="R500:S500"/>
    <mergeCell ref="G75:H75"/>
    <mergeCell ref="N252:P252"/>
    <mergeCell ref="R291:S291"/>
    <mergeCell ref="G531:H531"/>
    <mergeCell ref="AF297:AI297"/>
    <mergeCell ref="C256:E256"/>
    <mergeCell ref="R195:S195"/>
    <mergeCell ref="R73:S73"/>
    <mergeCell ref="AF79:AI79"/>
    <mergeCell ref="R371:S371"/>
    <mergeCell ref="Y189:AB189"/>
    <mergeCell ref="R231:S231"/>
    <mergeCell ref="R502:S502"/>
    <mergeCell ref="Y487:AB487"/>
    <mergeCell ref="AF508:AI508"/>
    <mergeCell ref="G497:H497"/>
    <mergeCell ref="T260:U260"/>
    <mergeCell ref="C133:E133"/>
    <mergeCell ref="C127:E127"/>
    <mergeCell ref="G533:H533"/>
    <mergeCell ref="J446:L446"/>
    <mergeCell ref="C247:E247"/>
    <mergeCell ref="R501:S501"/>
    <mergeCell ref="T259:U259"/>
    <mergeCell ref="AF81:AI81"/>
    <mergeCell ref="R197:S197"/>
    <mergeCell ref="T137:U137"/>
    <mergeCell ref="J237:L237"/>
    <mergeCell ref="AF379:AI379"/>
    <mergeCell ref="J535:L535"/>
    <mergeCell ref="Y245:AB245"/>
    <mergeCell ref="G70:H70"/>
    <mergeCell ref="J448:L448"/>
    <mergeCell ref="T261:U261"/>
    <mergeCell ref="N399:P399"/>
    <mergeCell ref="J239:L239"/>
    <mergeCell ref="AF381:AI381"/>
    <mergeCell ref="C272:E272"/>
    <mergeCell ref="J537:L537"/>
    <mergeCell ref="N59:P59"/>
    <mergeCell ref="J143:L143"/>
    <mergeCell ref="J105:L105"/>
    <mergeCell ref="Y205:AB205"/>
    <mergeCell ref="T132:U132"/>
    <mergeCell ref="Y363:AB363"/>
    <mergeCell ref="N270:P270"/>
    <mergeCell ref="T290:U290"/>
    <mergeCell ref="N359:P359"/>
    <mergeCell ref="R213:S213"/>
    <mergeCell ref="AF526:AI526"/>
    <mergeCell ref="N394:P394"/>
    <mergeCell ref="C267:E267"/>
    <mergeCell ref="G432:H432"/>
    <mergeCell ref="J464:L464"/>
    <mergeCell ref="N113:P113"/>
    <mergeCell ref="G428:H428"/>
    <mergeCell ref="R215:S215"/>
    <mergeCell ref="AF221:AI221"/>
    <mergeCell ref="R513:S513"/>
    <mergeCell ref="N271:P271"/>
    <mergeCell ref="G246:H246"/>
    <mergeCell ref="G129:H129"/>
    <mergeCell ref="J430:L430"/>
    <mergeCell ref="C269:E269"/>
    <mergeCell ref="Y233:AB233"/>
    <mergeCell ref="G463:H463"/>
    <mergeCell ref="AF92:AI92"/>
    <mergeCell ref="T279:U279"/>
    <mergeCell ref="AF223:AI223"/>
    <mergeCell ref="AF521:AI521"/>
    <mergeCell ref="J167:L167"/>
    <mergeCell ref="C302:E302"/>
    <mergeCell ref="I369:AI369"/>
    <mergeCell ref="J161:L161"/>
    <mergeCell ref="G131:H131"/>
    <mergeCell ref="G429:H429"/>
    <mergeCell ref="J459:L459"/>
    <mergeCell ref="R210:S210"/>
    <mergeCell ref="T272:U272"/>
    <mergeCell ref="AF94:AI94"/>
    <mergeCell ref="Y258:AB258"/>
    <mergeCell ref="C173:E173"/>
    <mergeCell ref="AF523:AI523"/>
    <mergeCell ref="R427:S427"/>
    <mergeCell ref="T489:U489"/>
    <mergeCell ref="C471:E471"/>
    <mergeCell ref="G300:H300"/>
    <mergeCell ref="T185:U185"/>
    <mergeCell ref="G431:H431"/>
    <mergeCell ref="J461:L461"/>
    <mergeCell ref="G458:H458"/>
    <mergeCell ref="T274:U274"/>
    <mergeCell ref="N412:P412"/>
    <mergeCell ref="R241:S241"/>
    <mergeCell ref="AF247:AI247"/>
    <mergeCell ref="Y260:AB260"/>
    <mergeCell ref="J162:L162"/>
    <mergeCell ref="G126:H126"/>
    <mergeCell ref="Y259:AB259"/>
    <mergeCell ref="Y253:AB253"/>
    <mergeCell ref="T330:U330"/>
    <mergeCell ref="T305:U305"/>
    <mergeCell ref="AF249:AI249"/>
    <mergeCell ref="R243:S243"/>
    <mergeCell ref="J164:L164"/>
    <mergeCell ref="Y289:AB289"/>
    <mergeCell ref="C328:E328"/>
    <mergeCell ref="Y130:AB130"/>
    <mergeCell ref="N407:P407"/>
    <mergeCell ref="Y261:AB261"/>
    <mergeCell ref="N168:P168"/>
    <mergeCell ref="AF120:AI120"/>
    <mergeCell ref="N195:P195"/>
    <mergeCell ref="G447:H447"/>
    <mergeCell ref="C327:H327"/>
    <mergeCell ref="C497:E497"/>
    <mergeCell ref="N284:P284"/>
    <mergeCell ref="R113:S113"/>
    <mergeCell ref="J189:L189"/>
    <mergeCell ref="J487:L487"/>
    <mergeCell ref="G142:H142"/>
    <mergeCell ref="T325:U325"/>
    <mergeCell ref="AF451:AI451"/>
    <mergeCell ref="Y290:AB290"/>
    <mergeCell ref="N197:P197"/>
    <mergeCell ref="T361:U361"/>
    <mergeCell ref="R140:S140"/>
    <mergeCell ref="J180:L180"/>
    <mergeCell ref="G144:H144"/>
    <mergeCell ref="G442:H442"/>
    <mergeCell ref="Y315:AB315"/>
    <mergeCell ref="J146:L146"/>
    <mergeCell ref="N342:P342"/>
    <mergeCell ref="G173:H173"/>
    <mergeCell ref="T356:U356"/>
    <mergeCell ref="Y281:AB281"/>
    <mergeCell ref="J515:L515"/>
    <mergeCell ref="C41:E41"/>
    <mergeCell ref="Y183:AB183"/>
    <mergeCell ref="G473:H473"/>
    <mergeCell ref="N179:P179"/>
    <mergeCell ref="T45:U45"/>
    <mergeCell ref="C252:E252"/>
    <mergeCell ref="N39:P39"/>
    <mergeCell ref="T343:U343"/>
    <mergeCell ref="Y272:AB272"/>
    <mergeCell ref="N337:P337"/>
    <mergeCell ref="N215:P215"/>
    <mergeCell ref="T387:U387"/>
    <mergeCell ref="C43:E43"/>
    <mergeCell ref="Y185:AB185"/>
    <mergeCell ref="C341:E341"/>
    <mergeCell ref="G170:H170"/>
    <mergeCell ref="R280:S280"/>
    <mergeCell ref="AF473:AI473"/>
    <mergeCell ref="AF158:AI158"/>
    <mergeCell ref="G529:H529"/>
    <mergeCell ref="G504:H504"/>
    <mergeCell ref="T345:U345"/>
    <mergeCell ref="N339:P339"/>
    <mergeCell ref="R168:S168"/>
    <mergeCell ref="AF174:AI174"/>
    <mergeCell ref="J233:L233"/>
    <mergeCell ref="J531:L531"/>
    <mergeCell ref="R160:S160"/>
    <mergeCell ref="AF166:AI166"/>
    <mergeCell ref="AF464:AI464"/>
    <mergeCell ref="N210:P210"/>
    <mergeCell ref="G74:H74"/>
    <mergeCell ref="T257:U257"/>
    <mergeCell ref="J235:L235"/>
    <mergeCell ref="J533:L533"/>
    <mergeCell ref="G524:H524"/>
    <mergeCell ref="AF191:AI191"/>
    <mergeCell ref="J228:L228"/>
    <mergeCell ref="N355:P355"/>
    <mergeCell ref="R184:S184"/>
    <mergeCell ref="R342:S342"/>
    <mergeCell ref="T371:U371"/>
    <mergeCell ref="Y361:AB361"/>
    <mergeCell ref="N243:P243"/>
    <mergeCell ref="N50:P50"/>
    <mergeCell ref="J259:L259"/>
    <mergeCell ref="N357:P357"/>
    <mergeCell ref="AF192:AI192"/>
    <mergeCell ref="Y354:AB354"/>
    <mergeCell ref="R344:S344"/>
    <mergeCell ref="G242:H242"/>
    <mergeCell ref="N236:P236"/>
    <mergeCell ref="C271:E271"/>
    <mergeCell ref="T400:U400"/>
    <mergeCell ref="C265:E265"/>
    <mergeCell ref="T102:U102"/>
    <mergeCell ref="J261:L261"/>
    <mergeCell ref="N350:P350"/>
    <mergeCell ref="R179:S179"/>
    <mergeCell ref="Y198:AB198"/>
    <mergeCell ref="G208:H208"/>
    <mergeCell ref="AF194:AI194"/>
    <mergeCell ref="C142:E142"/>
    <mergeCell ref="AF492:AI492"/>
    <mergeCell ref="A288:A326"/>
    <mergeCell ref="Y356:AB356"/>
    <mergeCell ref="G244:H244"/>
    <mergeCell ref="T402:U402"/>
    <mergeCell ref="J132:L132"/>
    <mergeCell ref="R212:S212"/>
    <mergeCell ref="G237:H237"/>
    <mergeCell ref="Y343:AB343"/>
    <mergeCell ref="T270:U270"/>
    <mergeCell ref="AF189:AI189"/>
    <mergeCell ref="N408:P408"/>
    <mergeCell ref="N383:P383"/>
    <mergeCell ref="G245:H245"/>
    <mergeCell ref="T306:U306"/>
    <mergeCell ref="C268:E268"/>
    <mergeCell ref="Y38:AB38"/>
    <mergeCell ref="AF34:AI34"/>
    <mergeCell ref="R326:S326"/>
    <mergeCell ref="G456:H456"/>
    <mergeCell ref="N410:P410"/>
    <mergeCell ref="Y224:AB224"/>
    <mergeCell ref="R239:S239"/>
    <mergeCell ref="AF362:AI362"/>
    <mergeCell ref="R537:S537"/>
    <mergeCell ref="AF245:AI245"/>
    <mergeCell ref="Y338:AB338"/>
    <mergeCell ref="AF334:AI334"/>
    <mergeCell ref="C293:E293"/>
    <mergeCell ref="T113:U113"/>
    <mergeCell ref="N403:P403"/>
    <mergeCell ref="AF116:AI116"/>
    <mergeCell ref="J272:L272"/>
    <mergeCell ref="R268:S268"/>
    <mergeCell ref="AF205:AI205"/>
    <mergeCell ref="N280:P280"/>
    <mergeCell ref="N411:P411"/>
    <mergeCell ref="C284:E284"/>
    <mergeCell ref="G113:H113"/>
    <mergeCell ref="T296:U296"/>
    <mergeCell ref="AF118:AI118"/>
    <mergeCell ref="J274:L274"/>
    <mergeCell ref="AF416:AI416"/>
    <mergeCell ref="T332:U332"/>
    <mergeCell ref="T27:U27"/>
    <mergeCell ref="T298:U298"/>
    <mergeCell ref="R225:S225"/>
    <mergeCell ref="N436:P436"/>
    <mergeCell ref="J186:L186"/>
    <mergeCell ref="Y400:AB400"/>
    <mergeCell ref="N307:P307"/>
    <mergeCell ref="G169:H169"/>
    <mergeCell ref="N465:P465"/>
    <mergeCell ref="R250:S250"/>
    <mergeCell ref="J486:L486"/>
    <mergeCell ref="S542:AC551"/>
    <mergeCell ref="N437:P437"/>
    <mergeCell ref="N431:P431"/>
    <mergeCell ref="Y402:AB402"/>
    <mergeCell ref="G469:H469"/>
    <mergeCell ref="AF258:AI258"/>
    <mergeCell ref="N308:P308"/>
    <mergeCell ref="J173:L173"/>
    <mergeCell ref="C39:E39"/>
    <mergeCell ref="R410:S410"/>
    <mergeCell ref="T472:U472"/>
    <mergeCell ref="C337:E337"/>
    <mergeCell ref="C312:E312"/>
    <mergeCell ref="R251:S251"/>
    <mergeCell ref="Y270:AB270"/>
    <mergeCell ref="R287:S287"/>
    <mergeCell ref="C32:E32"/>
    <mergeCell ref="AF260:AI260"/>
    <mergeCell ref="J204:L204"/>
    <mergeCell ref="C339:E339"/>
    <mergeCell ref="T474:U474"/>
    <mergeCell ref="C366:E366"/>
    <mergeCell ref="G195:H195"/>
    <mergeCell ref="J198:L198"/>
    <mergeCell ref="R253:S253"/>
    <mergeCell ref="G493:H493"/>
    <mergeCell ref="AF259:AI259"/>
    <mergeCell ref="Y299:AB299"/>
    <mergeCell ref="G309:H309"/>
    <mergeCell ref="Y295:AB295"/>
    <mergeCell ref="AF289:AI289"/>
    <mergeCell ref="J328:L328"/>
    <mergeCell ref="T222:U222"/>
    <mergeCell ref="J504:L504"/>
    <mergeCell ref="G197:H197"/>
    <mergeCell ref="Y113:AB113"/>
    <mergeCell ref="G495:H495"/>
    <mergeCell ref="R282:S282"/>
    <mergeCell ref="N449:P449"/>
    <mergeCell ref="Y26:AB26"/>
    <mergeCell ref="Y330:AB330"/>
    <mergeCell ref="C369:H369"/>
    <mergeCell ref="Y324:AB324"/>
    <mergeCell ref="N150:P150"/>
    <mergeCell ref="N326:P326"/>
    <mergeCell ref="Y296:AB296"/>
    <mergeCell ref="N484:P484"/>
    <mergeCell ref="AF286:AI286"/>
    <mergeCell ref="R307:S307"/>
    <mergeCell ref="N21:P21"/>
    <mergeCell ref="C398:H398"/>
    <mergeCell ref="C392:E392"/>
    <mergeCell ref="C50:E50"/>
    <mergeCell ref="N450:P450"/>
    <mergeCell ref="Y27:AB27"/>
    <mergeCell ref="Y325:AB325"/>
    <mergeCell ref="T396:U396"/>
    <mergeCell ref="C236:E236"/>
    <mergeCell ref="N23:P23"/>
    <mergeCell ref="T527:U527"/>
    <mergeCell ref="J257:L257"/>
    <mergeCell ref="C394:E394"/>
    <mergeCell ref="T485:U485"/>
    <mergeCell ref="C350:E350"/>
    <mergeCell ref="G179:H179"/>
    <mergeCell ref="J346:L346"/>
    <mergeCell ref="G39:H39"/>
    <mergeCell ref="J340:L340"/>
    <mergeCell ref="G337:H337"/>
    <mergeCell ref="R177:S177"/>
    <mergeCell ref="J217:L217"/>
    <mergeCell ref="R335:S335"/>
    <mergeCell ref="G339:H339"/>
    <mergeCell ref="J252:L252"/>
    <mergeCell ref="N379:P379"/>
    <mergeCell ref="Y466:AB466"/>
    <mergeCell ref="T399:U399"/>
    <mergeCell ref="G210:H210"/>
    <mergeCell ref="Q538:S538"/>
    <mergeCell ref="J377:L377"/>
    <mergeCell ref="J129:L129"/>
    <mergeCell ref="C264:E264"/>
    <mergeCell ref="N468:P468"/>
    <mergeCell ref="R322:S322"/>
    <mergeCell ref="N74:P74"/>
    <mergeCell ref="N372:P372"/>
    <mergeCell ref="C78:E78"/>
    <mergeCell ref="U4:AF4"/>
    <mergeCell ref="C376:E376"/>
    <mergeCell ref="R53:S53"/>
    <mergeCell ref="R351:S351"/>
    <mergeCell ref="N76:P76"/>
    <mergeCell ref="N374:P374"/>
    <mergeCell ref="Y222:AB222"/>
    <mergeCell ref="AF360:AI360"/>
    <mergeCell ref="C378:E378"/>
    <mergeCell ref="C107:E107"/>
    <mergeCell ref="R46:S46"/>
    <mergeCell ref="R317:S317"/>
    <mergeCell ref="J59:L59"/>
    <mergeCell ref="AF201:AI201"/>
    <mergeCell ref="Y40:AB40"/>
    <mergeCell ref="G50:H50"/>
    <mergeCell ref="R353:S353"/>
    <mergeCell ref="T111:U111"/>
    <mergeCell ref="T409:U409"/>
    <mergeCell ref="J270:L270"/>
    <mergeCell ref="C407:E407"/>
    <mergeCell ref="R48:S48"/>
    <mergeCell ref="N77:P77"/>
    <mergeCell ref="AF203:AI203"/>
    <mergeCell ref="G52:H52"/>
    <mergeCell ref="R477:S477"/>
    <mergeCell ref="T417:U417"/>
    <mergeCell ref="Y96:AB96"/>
    <mergeCell ref="AF361:AI361"/>
    <mergeCell ref="G350:H350"/>
    <mergeCell ref="N92:P92"/>
    <mergeCell ref="T112:U112"/>
    <mergeCell ref="R348:S348"/>
    <mergeCell ref="R79:S79"/>
    <mergeCell ref="J271:L271"/>
    <mergeCell ref="Y396:AB396"/>
    <mergeCell ref="J265:L265"/>
    <mergeCell ref="Y371:AB371"/>
    <mergeCell ref="T323:U323"/>
    <mergeCell ref="N514:P514"/>
    <mergeCell ref="Y485:AB485"/>
    <mergeCell ref="T114:U114"/>
    <mergeCell ref="T412:U412"/>
    <mergeCell ref="R379:S379"/>
    <mergeCell ref="R37:S37"/>
    <mergeCell ref="G264:H264"/>
    <mergeCell ref="N87:P87"/>
    <mergeCell ref="Y93:AB93"/>
    <mergeCell ref="AF229:AI229"/>
    <mergeCell ref="R406:S406"/>
    <mergeCell ref="Y391:AB391"/>
    <mergeCell ref="R381:S381"/>
    <mergeCell ref="C308:E308"/>
    <mergeCell ref="AF387:AI387"/>
    <mergeCell ref="T443:U443"/>
    <mergeCell ref="AF343:AI343"/>
    <mergeCell ref="N89:P89"/>
    <mergeCell ref="G279:H279"/>
    <mergeCell ref="T139:U139"/>
    <mergeCell ref="N306:P306"/>
    <mergeCell ref="C179:E179"/>
    <mergeCell ref="J439:L439"/>
    <mergeCell ref="T470:U470"/>
    <mergeCell ref="G281:H281"/>
    <mergeCell ref="C310:E310"/>
    <mergeCell ref="J291:L291"/>
    <mergeCell ref="R249:S249"/>
    <mergeCell ref="G280:H280"/>
    <mergeCell ref="T463:U463"/>
    <mergeCell ref="AF285:AI285"/>
    <mergeCell ref="G411:H411"/>
    <mergeCell ref="G274:H274"/>
    <mergeCell ref="N234:P234"/>
    <mergeCell ref="Y109:AB109"/>
    <mergeCell ref="AF257:AI257"/>
    <mergeCell ref="R278:S278"/>
    <mergeCell ref="T307:U307"/>
    <mergeCell ref="T36:U36"/>
    <mergeCell ref="G282:H282"/>
    <mergeCell ref="T465:U465"/>
    <mergeCell ref="J195:L195"/>
    <mergeCell ref="R92:S92"/>
    <mergeCell ref="Y111:AB111"/>
    <mergeCell ref="Y531:AB531"/>
    <mergeCell ref="Y409:AB409"/>
    <mergeCell ref="J197:L197"/>
    <mergeCell ref="C478:E478"/>
    <mergeCell ref="G307:H307"/>
    <mergeCell ref="Y104:AB104"/>
    <mergeCell ref="R94:S94"/>
    <mergeCell ref="C21:E21"/>
    <mergeCell ref="N446:P446"/>
    <mergeCell ref="Y533:AB533"/>
    <mergeCell ref="Y321:AB321"/>
    <mergeCell ref="AF311:AI311"/>
    <mergeCell ref="N19:P19"/>
    <mergeCell ref="R425:S425"/>
    <mergeCell ref="N317:P317"/>
    <mergeCell ref="T183:U183"/>
    <mergeCell ref="R419:S419"/>
    <mergeCell ref="N448:P448"/>
    <mergeCell ref="AF425:AI425"/>
    <mergeCell ref="C23:E23"/>
    <mergeCell ref="J342:L342"/>
    <mergeCell ref="C181:E181"/>
    <mergeCell ref="Y323:AB323"/>
    <mergeCell ref="T62:U62"/>
    <mergeCell ref="C479:E479"/>
    <mergeCell ref="T193:U193"/>
    <mergeCell ref="T491:U491"/>
    <mergeCell ref="C473:E473"/>
    <mergeCell ref="R418:S418"/>
    <mergeCell ref="T176:U176"/>
    <mergeCell ref="N319:P319"/>
    <mergeCell ref="G422:H422"/>
    <mergeCell ref="T483:U483"/>
    <mergeCell ref="N477:P477"/>
    <mergeCell ref="R306:S306"/>
    <mergeCell ref="T64:U64"/>
    <mergeCell ref="R262:S262"/>
    <mergeCell ref="T362:U362"/>
    <mergeCell ref="C481:E481"/>
    <mergeCell ref="G335:H335"/>
    <mergeCell ref="R420:S420"/>
    <mergeCell ref="C18:E18"/>
    <mergeCell ref="J39:L39"/>
    <mergeCell ref="J337:L337"/>
    <mergeCell ref="G206:H206"/>
    <mergeCell ref="J373:L373"/>
    <mergeCell ref="T364:U364"/>
    <mergeCell ref="N464:P464"/>
    <mergeCell ref="N160:P160"/>
    <mergeCell ref="T209:U209"/>
    <mergeCell ref="C74:E74"/>
    <mergeCell ref="J339:L339"/>
    <mergeCell ref="C372:E372"/>
    <mergeCell ref="J366:L366"/>
    <mergeCell ref="N159:P159"/>
    <mergeCell ref="G506:H506"/>
    <mergeCell ref="Y34:AB34"/>
    <mergeCell ref="AF301:AI301"/>
    <mergeCell ref="R18:S18"/>
    <mergeCell ref="Y463:AB463"/>
    <mergeCell ref="AF295:AI295"/>
    <mergeCell ref="G351:H351"/>
    <mergeCell ref="J210:L210"/>
    <mergeCell ref="T509:U509"/>
    <mergeCell ref="C103:E103"/>
    <mergeCell ref="AF453:AI453"/>
    <mergeCell ref="C374:E374"/>
    <mergeCell ref="C401:E401"/>
    <mergeCell ref="N161:P161"/>
    <mergeCell ref="N459:P459"/>
    <mergeCell ref="Y36:AB36"/>
    <mergeCell ref="AF32:AI32"/>
    <mergeCell ref="N495:P495"/>
    <mergeCell ref="Y334:AB334"/>
    <mergeCell ref="AF26:AI26"/>
    <mergeCell ref="R324:S324"/>
    <mergeCell ref="AF330:AI330"/>
    <mergeCell ref="J65:L65"/>
    <mergeCell ref="Y465:AB465"/>
    <mergeCell ref="T82:U82"/>
    <mergeCell ref="T511:U511"/>
    <mergeCell ref="J363:L363"/>
    <mergeCell ref="AF324:AI324"/>
    <mergeCell ref="C403:E403"/>
    <mergeCell ref="R19:S19"/>
    <mergeCell ref="N461:P461"/>
    <mergeCell ref="J399:L399"/>
    <mergeCell ref="AF296:AI296"/>
    <mergeCell ref="J355:L355"/>
    <mergeCell ref="G48:H48"/>
    <mergeCell ref="Y336:AB336"/>
    <mergeCell ref="G346:H346"/>
    <mergeCell ref="J234:L234"/>
    <mergeCell ref="J365:L365"/>
    <mergeCell ref="AF27:AI27"/>
    <mergeCell ref="R319:S319"/>
    <mergeCell ref="J357:L357"/>
    <mergeCell ref="G348:H348"/>
    <mergeCell ref="Y489:AB489"/>
    <mergeCell ref="J236:L236"/>
    <mergeCell ref="N187:P187"/>
    <mergeCell ref="T110:U110"/>
    <mergeCell ref="N485:P485"/>
    <mergeCell ref="T408:U408"/>
    <mergeCell ref="Y62:AB62"/>
    <mergeCell ref="N521:P521"/>
    <mergeCell ref="Y193:AB193"/>
    <mergeCell ref="R375:S375"/>
    <mergeCell ref="Y491:AB491"/>
    <mergeCell ref="Y176:AB176"/>
    <mergeCell ref="R489:S489"/>
    <mergeCell ref="R464:S464"/>
    <mergeCell ref="C131:E131"/>
    <mergeCell ref="C87:E87"/>
    <mergeCell ref="Y483:AB483"/>
    <mergeCell ref="N487:P487"/>
    <mergeCell ref="Y64:AB64"/>
    <mergeCell ref="C245:E245"/>
    <mergeCell ref="R377:S377"/>
    <mergeCell ref="Y362:AB362"/>
    <mergeCell ref="G372:H372"/>
    <mergeCell ref="AF16:AI16"/>
    <mergeCell ref="G250:H250"/>
    <mergeCell ref="C421:E421"/>
    <mergeCell ref="Y476:AB476"/>
    <mergeCell ref="T224:U224"/>
    <mergeCell ref="C89:E89"/>
    <mergeCell ref="R72:S72"/>
    <mergeCell ref="AF472:AI472"/>
    <mergeCell ref="C431:E431"/>
    <mergeCell ref="AF168:AI168"/>
    <mergeCell ref="AF466:AI466"/>
    <mergeCell ref="R370:S370"/>
    <mergeCell ref="C116:E116"/>
    <mergeCell ref="J383:L383"/>
    <mergeCell ref="G380:H380"/>
    <mergeCell ref="Y364:AB364"/>
    <mergeCell ref="J112:L112"/>
    <mergeCell ref="G374:H374"/>
    <mergeCell ref="G76:H76"/>
    <mergeCell ref="T435:U435"/>
    <mergeCell ref="C88:E88"/>
    <mergeCell ref="AF45:AI45"/>
    <mergeCell ref="J78:L78"/>
    <mergeCell ref="J376:L376"/>
    <mergeCell ref="T136:U136"/>
    <mergeCell ref="T434:U434"/>
    <mergeCell ref="C416:E416"/>
    <mergeCell ref="J437:L437"/>
    <mergeCell ref="J412:L412"/>
    <mergeCell ref="C117:E117"/>
    <mergeCell ref="J378:L378"/>
    <mergeCell ref="T436:U436"/>
    <mergeCell ref="C447:E447"/>
    <mergeCell ref="R88:S88"/>
    <mergeCell ref="Y204:AB204"/>
    <mergeCell ref="N111:P111"/>
    <mergeCell ref="J280:L280"/>
    <mergeCell ref="R517:S517"/>
    <mergeCell ref="C115:E115"/>
    <mergeCell ref="R90:S90"/>
    <mergeCell ref="N119:P119"/>
    <mergeCell ref="Y75:AB75"/>
    <mergeCell ref="R388:S388"/>
    <mergeCell ref="AF96:AI96"/>
    <mergeCell ref="Y206:AB206"/>
    <mergeCell ref="Y529:AB529"/>
    <mergeCell ref="Y504:AB504"/>
    <mergeCell ref="Y231:AB231"/>
    <mergeCell ref="C150:E150"/>
    <mergeCell ref="J305:L305"/>
    <mergeCell ref="C144:E144"/>
    <mergeCell ref="C442:E442"/>
    <mergeCell ref="R83:S83"/>
    <mergeCell ref="R214:S214"/>
    <mergeCell ref="T276:U276"/>
    <mergeCell ref="AF98:AI98"/>
    <mergeCell ref="R512:S512"/>
    <mergeCell ref="R390:S390"/>
    <mergeCell ref="AF396:AI396"/>
    <mergeCell ref="G87:H87"/>
    <mergeCell ref="R539:U539"/>
    <mergeCell ref="AF527:AI527"/>
    <mergeCell ref="J307:L307"/>
    <mergeCell ref="A91:A127"/>
    <mergeCell ref="R389:S389"/>
    <mergeCell ref="J465:L465"/>
    <mergeCell ref="N114:P114"/>
    <mergeCell ref="G95:H95"/>
    <mergeCell ref="R85:S85"/>
    <mergeCell ref="G418:H418"/>
    <mergeCell ref="G393:H393"/>
    <mergeCell ref="T278:U278"/>
    <mergeCell ref="T454:U454"/>
    <mergeCell ref="G89:H89"/>
    <mergeCell ref="T60:U60"/>
    <mergeCell ref="C477:E477"/>
    <mergeCell ref="G306:H306"/>
    <mergeCell ref="T149:U149"/>
    <mergeCell ref="AF93:AI93"/>
    <mergeCell ref="R385:S385"/>
    <mergeCell ref="T447:U447"/>
    <mergeCell ref="G420:H420"/>
    <mergeCell ref="N287:P287"/>
    <mergeCell ref="J308:L308"/>
    <mergeCell ref="Y433:AB433"/>
    <mergeCell ref="T360:U360"/>
    <mergeCell ref="T151:U151"/>
    <mergeCell ref="T449:U449"/>
    <mergeCell ref="AF124:AI124"/>
    <mergeCell ref="Y435:AB435"/>
    <mergeCell ref="N130:P130"/>
    <mergeCell ref="AF238:AI238"/>
    <mergeCell ref="R530:S530"/>
    <mergeCell ref="C134:E134"/>
    <mergeCell ref="N282:P282"/>
    <mergeCell ref="Y136:AB136"/>
    <mergeCell ref="Y434:AB434"/>
    <mergeCell ref="Y428:AB428"/>
    <mergeCell ref="T505:U505"/>
    <mergeCell ref="AF126:AI126"/>
    <mergeCell ref="AF424:AI424"/>
    <mergeCell ref="AF109:AI109"/>
    <mergeCell ref="C503:E503"/>
    <mergeCell ref="R532:S532"/>
    <mergeCell ref="C188:E188"/>
    <mergeCell ref="AF538:AI538"/>
    <mergeCell ref="G446:H446"/>
    <mergeCell ref="T507:U507"/>
    <mergeCell ref="C76:E76"/>
    <mergeCell ref="N186:P186"/>
    <mergeCell ref="AF111:AI111"/>
    <mergeCell ref="AF409:AI409"/>
    <mergeCell ref="Y131:AB131"/>
    <mergeCell ref="J326:L326"/>
    <mergeCell ref="G19:H19"/>
    <mergeCell ref="R444:S444"/>
    <mergeCell ref="T202:U202"/>
    <mergeCell ref="C488:E488"/>
    <mergeCell ref="R104:S104"/>
    <mergeCell ref="T500:U500"/>
    <mergeCell ref="AF328:AI328"/>
    <mergeCell ref="G317:H317"/>
    <mergeCell ref="J478:L478"/>
    <mergeCell ref="J21:L21"/>
    <mergeCell ref="Y146:AB146"/>
    <mergeCell ref="T79:U79"/>
    <mergeCell ref="N486:P486"/>
    <mergeCell ref="R315:S315"/>
    <mergeCell ref="T73:U73"/>
    <mergeCell ref="G319:H319"/>
    <mergeCell ref="T502:U502"/>
    <mergeCell ref="G477:H477"/>
    <mergeCell ref="N300:P300"/>
    <mergeCell ref="Y276:AB276"/>
    <mergeCell ref="N183:P183"/>
    <mergeCell ref="J23:L23"/>
    <mergeCell ref="N517:P517"/>
    <mergeCell ref="N54:P54"/>
    <mergeCell ref="R460:S460"/>
    <mergeCell ref="AF137:AI137"/>
    <mergeCell ref="N212:P212"/>
    <mergeCell ref="N483:P483"/>
    <mergeCell ref="N510:P510"/>
    <mergeCell ref="Y60:AB60"/>
    <mergeCell ref="C216:E216"/>
    <mergeCell ref="C514:E514"/>
    <mergeCell ref="R155:S155"/>
    <mergeCell ref="Y149:AB149"/>
    <mergeCell ref="N56:P56"/>
    <mergeCell ref="G159:H159"/>
    <mergeCell ref="R462:S462"/>
    <mergeCell ref="Y447:AB447"/>
    <mergeCell ref="T220:U220"/>
    <mergeCell ref="N214:P214"/>
    <mergeCell ref="T518:U518"/>
    <mergeCell ref="AF462:AI462"/>
    <mergeCell ref="N512:P512"/>
    <mergeCell ref="J379:L379"/>
    <mergeCell ref="G72:H72"/>
    <mergeCell ref="C218:E218"/>
    <mergeCell ref="Y360:AB360"/>
    <mergeCell ref="C516:E516"/>
    <mergeCell ref="G370:H370"/>
    <mergeCell ref="R157:S157"/>
    <mergeCell ref="AF41:AI41"/>
    <mergeCell ref="T213:U213"/>
    <mergeCell ref="G161:H161"/>
    <mergeCell ref="J74:L74"/>
    <mergeCell ref="AF470:AI470"/>
    <mergeCell ref="G459:H459"/>
    <mergeCell ref="T520:U520"/>
    <mergeCell ref="J372:L372"/>
    <mergeCell ref="R28:S28"/>
    <mergeCell ref="J408:L408"/>
    <mergeCell ref="T221:U221"/>
    <mergeCell ref="R457:S457"/>
    <mergeCell ref="T215:U215"/>
    <mergeCell ref="G461:H461"/>
    <mergeCell ref="Y505:AB505"/>
    <mergeCell ref="J374:L374"/>
    <mergeCell ref="J103:L103"/>
    <mergeCell ref="R30:S30"/>
    <mergeCell ref="J410:L410"/>
    <mergeCell ref="AF36:AI36"/>
    <mergeCell ref="N230:P230"/>
    <mergeCell ref="Y200:AB200"/>
    <mergeCell ref="AF465:AI465"/>
    <mergeCell ref="T246:U246"/>
    <mergeCell ref="G373:H373"/>
    <mergeCell ref="J403:L403"/>
    <mergeCell ref="N196:P196"/>
    <mergeCell ref="Y71:AB71"/>
    <mergeCell ref="N354:P354"/>
    <mergeCell ref="R183:S183"/>
    <mergeCell ref="N530:P530"/>
    <mergeCell ref="Y202:AB202"/>
    <mergeCell ref="AF67:AI67"/>
    <mergeCell ref="Y500:AB500"/>
    <mergeCell ref="AF496:AI496"/>
    <mergeCell ref="R175:S175"/>
    <mergeCell ref="C140:E140"/>
    <mergeCell ref="AF490:AI490"/>
    <mergeCell ref="N198:P198"/>
    <mergeCell ref="C438:E438"/>
    <mergeCell ref="N225:P225"/>
    <mergeCell ref="R54:S54"/>
    <mergeCell ref="J92:L92"/>
    <mergeCell ref="N356:P356"/>
    <mergeCell ref="Y73:AB73"/>
    <mergeCell ref="C229:E229"/>
    <mergeCell ref="N532:P532"/>
    <mergeCell ref="R483:S483"/>
    <mergeCell ref="T241:U241"/>
    <mergeCell ref="AF367:AI367"/>
    <mergeCell ref="Y502:AB502"/>
    <mergeCell ref="AF69:AI69"/>
    <mergeCell ref="C446:E446"/>
    <mergeCell ref="R475:S475"/>
    <mergeCell ref="C440:E440"/>
    <mergeCell ref="N227:P227"/>
    <mergeCell ref="N110:P110"/>
    <mergeCell ref="J436:L436"/>
    <mergeCell ref="N525:P525"/>
    <mergeCell ref="AF62:AI62"/>
    <mergeCell ref="R56:S56"/>
    <mergeCell ref="G85:H85"/>
    <mergeCell ref="G389:H389"/>
    <mergeCell ref="G383:H383"/>
    <mergeCell ref="T243:U243"/>
    <mergeCell ref="C141:E141"/>
    <mergeCell ref="J87:L87"/>
    <mergeCell ref="G84:H84"/>
    <mergeCell ref="R387:S387"/>
    <mergeCell ref="T145:U145"/>
    <mergeCell ref="AF64:AI64"/>
    <mergeCell ref="J123:L123"/>
    <mergeCell ref="G385:H385"/>
    <mergeCell ref="C143:E143"/>
    <mergeCell ref="C99:E99"/>
    <mergeCell ref="C441:E441"/>
    <mergeCell ref="J89:L89"/>
    <mergeCell ref="G86:H86"/>
    <mergeCell ref="Y518:AB518"/>
    <mergeCell ref="T147:U147"/>
    <mergeCell ref="N224:P224"/>
    <mergeCell ref="T445:U445"/>
    <mergeCell ref="J423:L423"/>
    <mergeCell ref="Y213:AB213"/>
    <mergeCell ref="AF209:AI209"/>
    <mergeCell ref="C130:E130"/>
    <mergeCell ref="Y520:AB520"/>
    <mergeCell ref="Y215:AB215"/>
    <mergeCell ref="R257:S257"/>
    <mergeCell ref="R528:S528"/>
    <mergeCell ref="Y513:AB513"/>
    <mergeCell ref="C159:E159"/>
    <mergeCell ref="J113:L113"/>
    <mergeCell ref="C430:E430"/>
    <mergeCell ref="C153:E153"/>
    <mergeCell ref="AF534:AI534"/>
    <mergeCell ref="AF509:AI509"/>
    <mergeCell ref="J149:L149"/>
    <mergeCell ref="J447:L447"/>
    <mergeCell ref="R223:S223"/>
    <mergeCell ref="AF82:AI82"/>
    <mergeCell ref="C125:E125"/>
    <mergeCell ref="J121:L121"/>
    <mergeCell ref="T321:U321"/>
    <mergeCell ref="C283:E283"/>
    <mergeCell ref="C161:E161"/>
    <mergeCell ref="J115:L115"/>
    <mergeCell ref="AF536:AI536"/>
    <mergeCell ref="R100:S100"/>
    <mergeCell ref="J474:L474"/>
    <mergeCell ref="J449:L449"/>
    <mergeCell ref="G104:H104"/>
    <mergeCell ref="R529:S529"/>
    <mergeCell ref="T287:U287"/>
    <mergeCell ref="R523:S523"/>
    <mergeCell ref="C154:E154"/>
    <mergeCell ref="T473:U473"/>
    <mergeCell ref="T158:U158"/>
    <mergeCell ref="T289:U289"/>
    <mergeCell ref="Y247:AB247"/>
    <mergeCell ref="Y241:AB241"/>
    <mergeCell ref="C156:E156"/>
    <mergeCell ref="Y302:AB302"/>
    <mergeCell ref="G99:H99"/>
    <mergeCell ref="T160:U160"/>
    <mergeCell ref="N298:P298"/>
    <mergeCell ref="R127:S127"/>
    <mergeCell ref="AF133:AI133"/>
    <mergeCell ref="Y243:AB243"/>
    <mergeCell ref="C212:E212"/>
    <mergeCell ref="J477:L477"/>
    <mergeCell ref="C510:E510"/>
    <mergeCell ref="N297:P297"/>
    <mergeCell ref="G155:H155"/>
    <mergeCell ref="C301:E301"/>
    <mergeCell ref="G130:H130"/>
    <mergeCell ref="T313:U313"/>
    <mergeCell ref="AF135:AI135"/>
    <mergeCell ref="N185:P185"/>
    <mergeCell ref="AF433:AI433"/>
    <mergeCell ref="C214:E214"/>
    <mergeCell ref="C512:E512"/>
    <mergeCell ref="N299:P299"/>
    <mergeCell ref="AF224:AI224"/>
    <mergeCell ref="R426:S426"/>
    <mergeCell ref="J502:L502"/>
    <mergeCell ref="C303:E303"/>
    <mergeCell ref="G132:H132"/>
    <mergeCell ref="T184:U184"/>
    <mergeCell ref="G157:H157"/>
    <mergeCell ref="G430:H430"/>
    <mergeCell ref="T315:U315"/>
    <mergeCell ref="C207:E207"/>
    <mergeCell ref="AF435:AI435"/>
    <mergeCell ref="J501:L501"/>
    <mergeCell ref="AF136:AI136"/>
    <mergeCell ref="J493:L493"/>
    <mergeCell ref="G186:H186"/>
    <mergeCell ref="J47:L47"/>
    <mergeCell ref="G457:H457"/>
    <mergeCell ref="G484:H484"/>
    <mergeCell ref="N324:P324"/>
    <mergeCell ref="J503:L503"/>
    <mergeCell ref="G152:H152"/>
    <mergeCell ref="G486:H486"/>
    <mergeCell ref="J76:L76"/>
    <mergeCell ref="N27:P27"/>
    <mergeCell ref="R269:S269"/>
    <mergeCell ref="I398:AI398"/>
    <mergeCell ref="N325:P325"/>
    <mergeCell ref="AF275:AI275"/>
    <mergeCell ref="C354:E354"/>
    <mergeCell ref="Y287:AB287"/>
    <mergeCell ref="AF146:AI146"/>
    <mergeCell ref="R298:S298"/>
    <mergeCell ref="R181:S181"/>
    <mergeCell ref="C225:E225"/>
    <mergeCell ref="G54:H54"/>
    <mergeCell ref="AF277:AI277"/>
    <mergeCell ref="AF304:AI304"/>
    <mergeCell ref="T34:U34"/>
    <mergeCell ref="G212:H212"/>
    <mergeCell ref="Y158:AB158"/>
    <mergeCell ref="G510:H510"/>
    <mergeCell ref="T28:U28"/>
    <mergeCell ref="R270:S270"/>
    <mergeCell ref="T326:U326"/>
    <mergeCell ref="R52:S52"/>
    <mergeCell ref="AF58:AI58"/>
    <mergeCell ref="Y168:AB168"/>
    <mergeCell ref="T245:U245"/>
    <mergeCell ref="C349:E349"/>
    <mergeCell ref="G56:H56"/>
    <mergeCell ref="C525:E525"/>
    <mergeCell ref="T239:U239"/>
    <mergeCell ref="C227:E227"/>
    <mergeCell ref="T537:U537"/>
    <mergeCell ref="J521:L521"/>
    <mergeCell ref="G214:H214"/>
    <mergeCell ref="R481:S481"/>
    <mergeCell ref="T30:U30"/>
    <mergeCell ref="G512:H512"/>
    <mergeCell ref="G468:H468"/>
    <mergeCell ref="C226:E226"/>
    <mergeCell ref="AF60:AI60"/>
    <mergeCell ref="I327:AI327"/>
    <mergeCell ref="J216:L216"/>
    <mergeCell ref="R352:S352"/>
    <mergeCell ref="J514:L514"/>
    <mergeCell ref="J427:L427"/>
    <mergeCell ref="N247:P247"/>
    <mergeCell ref="C222:E222"/>
    <mergeCell ref="C251:E251"/>
    <mergeCell ref="N38:P38"/>
    <mergeCell ref="Y184:AB184"/>
    <mergeCell ref="R497:S497"/>
    <mergeCell ref="Y342:AB342"/>
    <mergeCell ref="N249:P249"/>
    <mergeCell ref="J114:L114"/>
    <mergeCell ref="C253:E253"/>
    <mergeCell ref="R192:S192"/>
    <mergeCell ref="AF207:AI207"/>
    <mergeCell ref="G196:H196"/>
    <mergeCell ref="AF505:AI505"/>
    <mergeCell ref="J145:L145"/>
    <mergeCell ref="J443:L443"/>
    <mergeCell ref="V539:AI539"/>
    <mergeCell ref="R194:S194"/>
    <mergeCell ref="AF200:AI200"/>
    <mergeCell ref="R492:S492"/>
    <mergeCell ref="G225:H225"/>
    <mergeCell ref="AF507:AI507"/>
    <mergeCell ref="J111:L111"/>
    <mergeCell ref="J409:L409"/>
    <mergeCell ref="AF44:AI44"/>
    <mergeCell ref="J445:L445"/>
    <mergeCell ref="T258:U258"/>
    <mergeCell ref="AF202:AI202"/>
    <mergeCell ref="R494:S494"/>
    <mergeCell ref="AF80:AI80"/>
    <mergeCell ref="AF378:AI378"/>
    <mergeCell ref="G227:H227"/>
    <mergeCell ref="J140:L140"/>
    <mergeCell ref="G525:H525"/>
    <mergeCell ref="T410:U410"/>
    <mergeCell ref="G444:H444"/>
    <mergeCell ref="N267:P267"/>
    <mergeCell ref="Y237:AB237"/>
    <mergeCell ref="C152:E152"/>
    <mergeCell ref="AF502:AI502"/>
    <mergeCell ref="Y28:AB28"/>
    <mergeCell ref="Y326:AB326"/>
    <mergeCell ref="J440:L440"/>
    <mergeCell ref="R368:S368"/>
    <mergeCell ref="N93:P93"/>
    <mergeCell ref="D11:O11"/>
    <mergeCell ref="N391:P391"/>
    <mergeCell ref="Y239:AB239"/>
    <mergeCell ref="Y537:AB537"/>
    <mergeCell ref="G97:H97"/>
    <mergeCell ref="N262:P262"/>
    <mergeCell ref="Y238:AB238"/>
    <mergeCell ref="C297:E297"/>
    <mergeCell ref="T309:U309"/>
    <mergeCell ref="Y538:AD538"/>
    <mergeCell ref="A398:A454"/>
    <mergeCell ref="Y268:AB268"/>
    <mergeCell ref="R205:S205"/>
    <mergeCell ref="AF220:AI220"/>
    <mergeCell ref="R363:S363"/>
    <mergeCell ref="AF518:AI518"/>
    <mergeCell ref="C299:E299"/>
    <mergeCell ref="J158:L158"/>
    <mergeCell ref="G426:H426"/>
    <mergeCell ref="J130:L130"/>
    <mergeCell ref="AF222:AI222"/>
    <mergeCell ref="Y255:AB255"/>
    <mergeCell ref="C292:E292"/>
    <mergeCell ref="AF520:AI520"/>
    <mergeCell ref="R126:S126"/>
    <mergeCell ref="G121:H121"/>
    <mergeCell ref="AF101:AI101"/>
    <mergeCell ref="J282:L282"/>
    <mergeCell ref="J160:L160"/>
    <mergeCell ref="R393:S393"/>
    <mergeCell ref="AF215:AI215"/>
    <mergeCell ref="N409:P409"/>
    <mergeCell ref="J159:L159"/>
    <mergeCell ref="G123:H123"/>
    <mergeCell ref="J153:L153"/>
    <mergeCell ref="J290:L290"/>
    <mergeCell ref="N104:P104"/>
    <mergeCell ref="J72:L72"/>
    <mergeCell ref="Y250:AB250"/>
    <mergeCell ref="N321:P321"/>
    <mergeCell ref="AF246:AI246"/>
    <mergeCell ref="Y110:AB110"/>
    <mergeCell ref="Y408:AB408"/>
    <mergeCell ref="C538:M538"/>
    <mergeCell ref="G423:H423"/>
    <mergeCell ref="C325:E325"/>
    <mergeCell ref="J184:L184"/>
    <mergeCell ref="N112:P112"/>
    <mergeCell ref="N106:P106"/>
    <mergeCell ref="N404:P404"/>
    <mergeCell ref="C20:E20"/>
    <mergeCell ref="R294:S294"/>
    <mergeCell ref="N323:P323"/>
    <mergeCell ref="AF273:AI273"/>
    <mergeCell ref="C318:E318"/>
    <mergeCell ref="Y410:AB410"/>
    <mergeCell ref="C196:E196"/>
    <mergeCell ref="R266:S266"/>
    <mergeCell ref="T24:U24"/>
    <mergeCell ref="T322:U322"/>
    <mergeCell ref="N194:P194"/>
    <mergeCell ref="G297:H297"/>
    <mergeCell ref="C22:E22"/>
    <mergeCell ref="T358:U358"/>
    <mergeCell ref="AF302:AI302"/>
    <mergeCell ref="C320:E320"/>
    <mergeCell ref="C198:E198"/>
    <mergeCell ref="R137:S137"/>
    <mergeCell ref="J517:L517"/>
    <mergeCell ref="C356:E356"/>
    <mergeCell ref="G508:H508"/>
    <mergeCell ref="T53:U53"/>
    <mergeCell ref="T324:U324"/>
    <mergeCell ref="AF268:AI268"/>
    <mergeCell ref="T351:U351"/>
    <mergeCell ref="G299:H299"/>
    <mergeCell ref="J212:L212"/>
    <mergeCell ref="G293:H293"/>
    <mergeCell ref="T482:U482"/>
    <mergeCell ref="J510:L510"/>
    <mergeCell ref="AF145:AI145"/>
    <mergeCell ref="J301:L301"/>
    <mergeCell ref="Y426:AB426"/>
    <mergeCell ref="T55:U55"/>
    <mergeCell ref="T353:U353"/>
    <mergeCell ref="J214:L214"/>
    <mergeCell ref="N34:P34"/>
    <mergeCell ref="J512:L512"/>
    <mergeCell ref="Z11:AI11"/>
    <mergeCell ref="C38:E38"/>
    <mergeCell ref="N463:P463"/>
    <mergeCell ref="E2:J8"/>
    <mergeCell ref="C249:E249"/>
    <mergeCell ref="N36:P36"/>
    <mergeCell ref="AF284:AI284"/>
    <mergeCell ref="N334:P334"/>
    <mergeCell ref="C338:E338"/>
    <mergeCell ref="G192:H192"/>
    <mergeCell ref="T350:U350"/>
    <mergeCell ref="AF172:AI172"/>
    <mergeCell ref="R313:S313"/>
    <mergeCell ref="AF292:AI292"/>
    <mergeCell ref="C33:E33"/>
    <mergeCell ref="N336:P336"/>
    <mergeCell ref="J230:L230"/>
    <mergeCell ref="C340:E340"/>
    <mergeCell ref="G221:H221"/>
    <mergeCell ref="G492:H492"/>
    <mergeCell ref="R279:S279"/>
    <mergeCell ref="T37:U37"/>
    <mergeCell ref="T379:U379"/>
    <mergeCell ref="A57:A90"/>
    <mergeCell ref="C35:E35"/>
    <mergeCell ref="C333:E333"/>
    <mergeCell ref="AF173:AI173"/>
    <mergeCell ref="J354:L354"/>
    <mergeCell ref="C121:E121"/>
    <mergeCell ref="J530:L530"/>
    <mergeCell ref="G223:H223"/>
    <mergeCell ref="R281:S281"/>
    <mergeCell ref="G521:H521"/>
    <mergeCell ref="AF287:AI287"/>
    <mergeCell ref="N62:P62"/>
    <mergeCell ref="J225:L225"/>
    <mergeCell ref="T38:U38"/>
    <mergeCell ref="N176:P176"/>
    <mergeCell ref="J532:L532"/>
    <mergeCell ref="G523:H523"/>
    <mergeCell ref="Y322:AB322"/>
    <mergeCell ref="V15:X15"/>
    <mergeCell ref="N64:P64"/>
    <mergeCell ref="N387:P387"/>
    <mergeCell ref="N362:P362"/>
    <mergeCell ref="AF312:AI312"/>
    <mergeCell ref="Y352:AB352"/>
    <mergeCell ref="J525:L525"/>
    <mergeCell ref="T285:U285"/>
    <mergeCell ref="J227:L227"/>
    <mergeCell ref="N476:P476"/>
    <mergeCell ref="R305:S305"/>
    <mergeCell ref="T63:U63"/>
    <mergeCell ref="Y53:AB53"/>
    <mergeCell ref="R366:S366"/>
    <mergeCell ref="Y351:AB351"/>
    <mergeCell ref="AF347:AI347"/>
    <mergeCell ref="Y482:AB482"/>
    <mergeCell ref="T397:U397"/>
    <mergeCell ref="AF43:AI43"/>
    <mergeCell ref="AF341:AI341"/>
    <mergeCell ref="C262:E262"/>
    <mergeCell ref="C122:E122"/>
    <mergeCell ref="N364:P364"/>
    <mergeCell ref="C420:E420"/>
    <mergeCell ref="G249:H249"/>
    <mergeCell ref="T71:U71"/>
    <mergeCell ref="G205:H205"/>
    <mergeCell ref="AF313:AI313"/>
    <mergeCell ref="Y55:AB55"/>
    <mergeCell ref="Y353:AB353"/>
    <mergeCell ref="G363:H363"/>
    <mergeCell ref="T424:U424"/>
    <mergeCell ref="J251:L251"/>
    <mergeCell ref="AF184:AI184"/>
    <mergeCell ref="R361:S361"/>
    <mergeCell ref="G234:H234"/>
    <mergeCell ref="C263:E263"/>
    <mergeCell ref="J253:L253"/>
    <mergeCell ref="T311:U311"/>
    <mergeCell ref="T425:U425"/>
    <mergeCell ref="Y79:AB79"/>
    <mergeCell ref="N75:P75"/>
    <mergeCell ref="AF242:AI242"/>
    <mergeCell ref="J157:L157"/>
    <mergeCell ref="Y81:AB81"/>
    <mergeCell ref="Y37:AB37"/>
    <mergeCell ref="Y379:AB379"/>
    <mergeCell ref="N444:P444"/>
    <mergeCell ref="N102:P102"/>
    <mergeCell ref="N400:P400"/>
    <mergeCell ref="R229:S229"/>
    <mergeCell ref="C404:E404"/>
    <mergeCell ref="AF244:AI244"/>
    <mergeCell ref="Y406:AB406"/>
    <mergeCell ref="Y381:AB381"/>
    <mergeCell ref="T452:U452"/>
    <mergeCell ref="C105:E105"/>
    <mergeCell ref="N402:P402"/>
    <mergeCell ref="AF237:AI237"/>
    <mergeCell ref="Y283:AB283"/>
    <mergeCell ref="C439:E439"/>
    <mergeCell ref="T451:U451"/>
    <mergeCell ref="C316:E316"/>
    <mergeCell ref="N103:P103"/>
    <mergeCell ref="G262:H262"/>
    <mergeCell ref="C405:E405"/>
    <mergeCell ref="T295:U295"/>
    <mergeCell ref="AF239:AI239"/>
    <mergeCell ref="T453:U453"/>
    <mergeCell ref="J177:L177"/>
    <mergeCell ref="Y63:AB63"/>
    <mergeCell ref="R232:S232"/>
    <mergeCell ref="J297:L297"/>
    <mergeCell ref="T26:U26"/>
    <mergeCell ref="C189:E189"/>
    <mergeCell ref="J185:L185"/>
    <mergeCell ref="Y92:AB92"/>
    <mergeCell ref="R405:S405"/>
    <mergeCell ref="N434:P434"/>
    <mergeCell ref="J299:L299"/>
    <mergeCell ref="N428:P428"/>
    <mergeCell ref="G290:H290"/>
    <mergeCell ref="Y303:AB303"/>
    <mergeCell ref="AF255:AI255"/>
    <mergeCell ref="N305:P305"/>
    <mergeCell ref="Y417:AB417"/>
    <mergeCell ref="C334:E334"/>
    <mergeCell ref="AF413:AI413"/>
    <mergeCell ref="Y311:AB311"/>
    <mergeCell ref="J324:L324"/>
    <mergeCell ref="G321:H321"/>
    <mergeCell ref="R102:S102"/>
    <mergeCell ref="C29:E29"/>
    <mergeCell ref="Y425:AB425"/>
    <mergeCell ref="R400:S400"/>
    <mergeCell ref="C65:E65"/>
    <mergeCell ref="AF415:AI415"/>
    <mergeCell ref="C336:E336"/>
    <mergeCell ref="T77:U77"/>
    <mergeCell ref="T375:U375"/>
    <mergeCell ref="R408:S408"/>
    <mergeCell ref="T166:U166"/>
    <mergeCell ref="C31:E31"/>
    <mergeCell ref="C373:E373"/>
    <mergeCell ref="R402:S402"/>
    <mergeCell ref="C329:E329"/>
    <mergeCell ref="J27:L27"/>
    <mergeCell ref="T464:U464"/>
    <mergeCell ref="J325:L325"/>
    <mergeCell ref="Y306:AB306"/>
    <mergeCell ref="C365:E365"/>
    <mergeCell ref="J319:L319"/>
    <mergeCell ref="G316:H316"/>
    <mergeCell ref="T377:U377"/>
    <mergeCell ref="G194:H194"/>
    <mergeCell ref="T168:U168"/>
    <mergeCell ref="C60:E60"/>
    <mergeCell ref="T466:U466"/>
    <mergeCell ref="C331:E331"/>
    <mergeCell ref="J196:L196"/>
    <mergeCell ref="G160:H160"/>
    <mergeCell ref="G494:H494"/>
    <mergeCell ref="N60:P60"/>
    <mergeCell ref="Y147:AB147"/>
    <mergeCell ref="Y451:AB451"/>
    <mergeCell ref="Y445:AB445"/>
    <mergeCell ref="C360:E360"/>
    <mergeCell ref="G189:H189"/>
    <mergeCell ref="C362:E362"/>
    <mergeCell ref="N149:P149"/>
    <mergeCell ref="N472:P472"/>
    <mergeCell ref="N447:P447"/>
    <mergeCell ref="R301:S301"/>
    <mergeCell ref="Y24:AB24"/>
    <mergeCell ref="G34:H34"/>
    <mergeCell ref="Y453:AB453"/>
    <mergeCell ref="T393:U393"/>
    <mergeCell ref="N360:P360"/>
    <mergeCell ref="C355:E355"/>
    <mergeCell ref="C391:E391"/>
    <mergeCell ref="C49:E49"/>
    <mergeCell ref="R32:S32"/>
    <mergeCell ref="T61:U61"/>
    <mergeCell ref="R330:S330"/>
    <mergeCell ref="N55:P55"/>
    <mergeCell ref="T359:U359"/>
    <mergeCell ref="G334:H334"/>
    <mergeCell ref="T395:U395"/>
    <mergeCell ref="AF339:AI339"/>
    <mergeCell ref="C357:E357"/>
    <mergeCell ref="AF314:AI314"/>
    <mergeCell ref="J247:L247"/>
    <mergeCell ref="C42:E42"/>
    <mergeCell ref="J38:L38"/>
    <mergeCell ref="AF180:AI180"/>
    <mergeCell ref="Y19:AB19"/>
    <mergeCell ref="T96:U96"/>
    <mergeCell ref="R332:S332"/>
    <mergeCell ref="T90:U90"/>
    <mergeCell ref="T388:U388"/>
    <mergeCell ref="G336:H336"/>
    <mergeCell ref="T519:U519"/>
    <mergeCell ref="J249:L249"/>
    <mergeCell ref="J40:L40"/>
    <mergeCell ref="AF182:AI182"/>
    <mergeCell ref="J338:L338"/>
    <mergeCell ref="T98:U98"/>
    <mergeCell ref="T390:U390"/>
    <mergeCell ref="N71:P71"/>
    <mergeCell ref="C75:E75"/>
    <mergeCell ref="Y77:AB77"/>
    <mergeCell ref="Y375:AB375"/>
    <mergeCell ref="Y166:AB166"/>
    <mergeCell ref="N73:P73"/>
    <mergeCell ref="Y464:AB464"/>
    <mergeCell ref="N371:P371"/>
    <mergeCell ref="G233:H233"/>
    <mergeCell ref="N231:P231"/>
    <mergeCell ref="T535:U535"/>
    <mergeCell ref="Y160:AB160"/>
    <mergeCell ref="N529:P529"/>
    <mergeCell ref="R16:S16"/>
    <mergeCell ref="T93:U93"/>
    <mergeCell ref="Y377:AB377"/>
    <mergeCell ref="R174:S174"/>
    <mergeCell ref="R472:S472"/>
    <mergeCell ref="T108:U108"/>
    <mergeCell ref="R350:S350"/>
    <mergeCell ref="C70:E70"/>
    <mergeCell ref="AF329:AI329"/>
    <mergeCell ref="Y72:AB72"/>
    <mergeCell ref="J389:L389"/>
    <mergeCell ref="C106:E106"/>
    <mergeCell ref="J267:L267"/>
    <mergeCell ref="C429:E429"/>
    <mergeCell ref="T118:U118"/>
    <mergeCell ref="G258:H258"/>
    <mergeCell ref="AF24:AI24"/>
    <mergeCell ref="T416:U416"/>
    <mergeCell ref="AF322:AI322"/>
    <mergeCell ref="R343:S343"/>
    <mergeCell ref="T238:U238"/>
    <mergeCell ref="G49:H49"/>
    <mergeCell ref="R45:S45"/>
    <mergeCell ref="T232:U232"/>
    <mergeCell ref="AF358:AI358"/>
    <mergeCell ref="R474:S474"/>
    <mergeCell ref="T530:U530"/>
    <mergeCell ref="AF352:AI352"/>
    <mergeCell ref="C437:E437"/>
    <mergeCell ref="G266:H266"/>
    <mergeCell ref="J418:L418"/>
    <mergeCell ref="G260:H260"/>
    <mergeCell ref="R47:S47"/>
    <mergeCell ref="T109:U109"/>
    <mergeCell ref="AF53:AI53"/>
    <mergeCell ref="R345:S345"/>
    <mergeCell ref="T538:U538"/>
    <mergeCell ref="AF482:AI482"/>
    <mergeCell ref="Y393:AB393"/>
    <mergeCell ref="J262:L262"/>
    <mergeCell ref="G259:H259"/>
    <mergeCell ref="T22:U22"/>
    <mergeCell ref="J122:L122"/>
    <mergeCell ref="AF264:AI264"/>
    <mergeCell ref="T75:U75"/>
    <mergeCell ref="J420:L420"/>
    <mergeCell ref="N213:P213"/>
    <mergeCell ref="Y88:AB88"/>
    <mergeCell ref="AF353:AI353"/>
    <mergeCell ref="Y219:AB219"/>
    <mergeCell ref="Y517:AB517"/>
    <mergeCell ref="G261:H261"/>
    <mergeCell ref="N242:P242"/>
    <mergeCell ref="R71:S71"/>
    <mergeCell ref="N513:P513"/>
    <mergeCell ref="Y90:AB90"/>
    <mergeCell ref="Y388:AB388"/>
    <mergeCell ref="N432:P432"/>
    <mergeCell ref="C305:E305"/>
    <mergeCell ref="AF384:AI384"/>
    <mergeCell ref="AF42:AI42"/>
    <mergeCell ref="Y519:AB519"/>
    <mergeCell ref="C463:E463"/>
    <mergeCell ref="C457:E457"/>
    <mergeCell ref="Y214:AB214"/>
    <mergeCell ref="Y390:AB390"/>
    <mergeCell ref="AF411:AI411"/>
    <mergeCell ref="G400:H400"/>
    <mergeCell ref="J104:L104"/>
    <mergeCell ref="T162:U162"/>
    <mergeCell ref="N427:P427"/>
    <mergeCell ref="T460:U460"/>
    <mergeCell ref="C300:E300"/>
    <mergeCell ref="J321:L321"/>
    <mergeCell ref="G402:H402"/>
    <mergeCell ref="C458:E458"/>
    <mergeCell ref="G103:H103"/>
    <mergeCell ref="J404:L404"/>
    <mergeCell ref="G401:H401"/>
    <mergeCell ref="T164:U164"/>
    <mergeCell ref="T462:U462"/>
    <mergeCell ref="AF406:AI406"/>
    <mergeCell ref="N456:P456"/>
    <mergeCell ref="J323:L323"/>
    <mergeCell ref="Y230:AB230"/>
    <mergeCell ref="C57:H57"/>
    <mergeCell ref="G403:H403"/>
    <mergeCell ref="Y118:AB118"/>
    <mergeCell ref="Y416:AB416"/>
    <mergeCell ref="AF437:AI437"/>
    <mergeCell ref="N145:P145"/>
    <mergeCell ref="R116:S116"/>
    <mergeCell ref="N443:P443"/>
    <mergeCell ref="Y232:AB232"/>
    <mergeCell ref="N139:P139"/>
    <mergeCell ref="Y530:AB530"/>
    <mergeCell ref="T188:U188"/>
    <mergeCell ref="N138:P138"/>
    <mergeCell ref="AF63:AI63"/>
    <mergeCell ref="C387:E387"/>
    <mergeCell ref="R416:S416"/>
    <mergeCell ref="N445:P445"/>
    <mergeCell ref="AF422:AI422"/>
    <mergeCell ref="AF397:AI397"/>
    <mergeCell ref="N174:P174"/>
    <mergeCell ref="G32:H32"/>
    <mergeCell ref="R432:S432"/>
    <mergeCell ref="C172:E172"/>
    <mergeCell ref="R117:S117"/>
    <mergeCell ref="G330:H330"/>
    <mergeCell ref="T488:U488"/>
    <mergeCell ref="T190:U190"/>
    <mergeCell ref="N140:P140"/>
    <mergeCell ref="AF432:AI432"/>
    <mergeCell ref="C476:E476"/>
    <mergeCell ref="C353:E353"/>
    <mergeCell ref="J34:L34"/>
    <mergeCell ref="AF310:AI310"/>
    <mergeCell ref="T480:U480"/>
    <mergeCell ref="C171:E171"/>
    <mergeCell ref="N474:P474"/>
    <mergeCell ref="Y444:AB444"/>
    <mergeCell ref="G332:H332"/>
    <mergeCell ref="R119:S119"/>
    <mergeCell ref="T515:U515"/>
    <mergeCell ref="T490:U490"/>
    <mergeCell ref="R417:S417"/>
    <mergeCell ref="C382:E382"/>
    <mergeCell ref="N169:P169"/>
    <mergeCell ref="J36:L36"/>
    <mergeCell ref="G421:H421"/>
    <mergeCell ref="J334:L334"/>
    <mergeCell ref="G27:H27"/>
    <mergeCell ref="A17:A56"/>
    <mergeCell ref="R442:S442"/>
    <mergeCell ref="J336:L336"/>
    <mergeCell ref="N200:P200"/>
    <mergeCell ref="Y162:AB162"/>
    <mergeCell ref="J31:L31"/>
    <mergeCell ref="Y460:AB460"/>
    <mergeCell ref="N202:P202"/>
    <mergeCell ref="AF450:AI450"/>
    <mergeCell ref="N500:P500"/>
    <mergeCell ref="N158:P158"/>
    <mergeCell ref="L6:N6"/>
    <mergeCell ref="N494:P494"/>
    <mergeCell ref="C529:E529"/>
    <mergeCell ref="R145:S145"/>
    <mergeCell ref="Y164:AB164"/>
    <mergeCell ref="R139:S139"/>
    <mergeCell ref="R443:S443"/>
    <mergeCell ref="C66:E66"/>
    <mergeCell ref="T201:U201"/>
    <mergeCell ref="Y462:AB462"/>
    <mergeCell ref="G472:H472"/>
    <mergeCell ref="J62:L62"/>
    <mergeCell ref="C102:E102"/>
    <mergeCell ref="N527:P527"/>
    <mergeCell ref="AF452:AI452"/>
    <mergeCell ref="N502:P502"/>
    <mergeCell ref="Y157:AB157"/>
    <mergeCell ref="R147:S147"/>
    <mergeCell ref="Y35:AB35"/>
    <mergeCell ref="R470:S470"/>
    <mergeCell ref="R445:S445"/>
    <mergeCell ref="G343:H343"/>
    <mergeCell ref="C68:E68"/>
    <mergeCell ref="T203:U203"/>
    <mergeCell ref="AF147:AI147"/>
    <mergeCell ref="AF445:AI445"/>
    <mergeCell ref="N153:P153"/>
    <mergeCell ref="G501:H501"/>
    <mergeCell ref="J362:L362"/>
    <mergeCell ref="G55:H55"/>
    <mergeCell ref="J64:L64"/>
    <mergeCell ref="C524:E524"/>
    <mergeCell ref="C402:E402"/>
    <mergeCell ref="G47:H47"/>
    <mergeCell ref="T534:U534"/>
    <mergeCell ref="G467:H467"/>
    <mergeCell ref="Y188:AB188"/>
    <mergeCell ref="G345:H345"/>
    <mergeCell ref="T528:U528"/>
    <mergeCell ref="C97:E97"/>
    <mergeCell ref="J93:L93"/>
    <mergeCell ref="J364:L364"/>
    <mergeCell ref="N184:P184"/>
    <mergeCell ref="J391:L391"/>
    <mergeCell ref="G46:H46"/>
    <mergeCell ref="AF51:AI51"/>
    <mergeCell ref="G40:H40"/>
    <mergeCell ref="AF349:AI349"/>
    <mergeCell ref="Y190:AB190"/>
    <mergeCell ref="Y488:AB488"/>
    <mergeCell ref="AF163:AI163"/>
    <mergeCell ref="N238:P238"/>
    <mergeCell ref="T231:U231"/>
    <mergeCell ref="R67:S67"/>
    <mergeCell ref="Y61:AB61"/>
    <mergeCell ref="C242:E242"/>
    <mergeCell ref="G71:H71"/>
    <mergeCell ref="R496:S496"/>
    <mergeCell ref="Y359:AB359"/>
    <mergeCell ref="AF380:AI380"/>
    <mergeCell ref="Y515:AB515"/>
    <mergeCell ref="Y490:AB490"/>
    <mergeCell ref="T430:U430"/>
    <mergeCell ref="Y175:AB175"/>
    <mergeCell ref="AF165:AI165"/>
    <mergeCell ref="R69:S69"/>
    <mergeCell ref="N538:P538"/>
    <mergeCell ref="R367:S367"/>
    <mergeCell ref="C244:E244"/>
    <mergeCell ref="R498:S498"/>
    <mergeCell ref="AF382:AI382"/>
    <mergeCell ref="G371:H371"/>
    <mergeCell ref="R158:S158"/>
    <mergeCell ref="C123:E123"/>
    <mergeCell ref="J75:L75"/>
    <mergeCell ref="R193:S193"/>
    <mergeCell ref="T133:U133"/>
    <mergeCell ref="AF77:AI77"/>
    <mergeCell ref="G66:H66"/>
    <mergeCell ref="T127:U127"/>
    <mergeCell ref="AF375:AI375"/>
    <mergeCell ref="Y56:AB56"/>
    <mergeCell ref="R527:S527"/>
    <mergeCell ref="C423:E423"/>
    <mergeCell ref="J444:L444"/>
    <mergeCell ref="J400:L400"/>
    <mergeCell ref="T135:U135"/>
    <mergeCell ref="G68:H68"/>
    <mergeCell ref="T433:U433"/>
    <mergeCell ref="AF377:AI377"/>
    <mergeCell ref="G427:H427"/>
    <mergeCell ref="C456:E456"/>
    <mergeCell ref="Y201:AB201"/>
    <mergeCell ref="N108:P108"/>
    <mergeCell ref="N266:P266"/>
    <mergeCell ref="G399:H399"/>
    <mergeCell ref="Y228:AB228"/>
    <mergeCell ref="Y203:AB203"/>
    <mergeCell ref="Y526:AB526"/>
    <mergeCell ref="G213:H213"/>
    <mergeCell ref="G270:H270"/>
    <mergeCell ref="AF522:AI522"/>
    <mergeCell ref="N268:P268"/>
    <mergeCell ref="AF59:AI59"/>
    <mergeCell ref="J460:L460"/>
    <mergeCell ref="R211:S211"/>
    <mergeCell ref="AF95:AI95"/>
    <mergeCell ref="R509:S509"/>
    <mergeCell ref="C113:E113"/>
    <mergeCell ref="AF393:AI393"/>
    <mergeCell ref="Y528:AB528"/>
    <mergeCell ref="G513:H513"/>
    <mergeCell ref="C168:E168"/>
    <mergeCell ref="C472:E472"/>
    <mergeCell ref="T186:U186"/>
    <mergeCell ref="I57:AI57"/>
    <mergeCell ref="R82:S82"/>
    <mergeCell ref="G117:H117"/>
    <mergeCell ref="AF359:AI359"/>
    <mergeCell ref="AF88:AI88"/>
    <mergeCell ref="T275:U275"/>
    <mergeCell ref="AF219:AI219"/>
    <mergeCell ref="R511:S511"/>
    <mergeCell ref="C167:E167"/>
    <mergeCell ref="AF395:AI395"/>
    <mergeCell ref="T269:U269"/>
    <mergeCell ref="AF517:AI517"/>
    <mergeCell ref="C474:E474"/>
    <mergeCell ref="G425:H425"/>
    <mergeCell ref="Y100:AB100"/>
    <mergeCell ref="T486:U486"/>
    <mergeCell ref="T146:U146"/>
    <mergeCell ref="AF90:AI90"/>
    <mergeCell ref="G417:H417"/>
    <mergeCell ref="T277:U277"/>
    <mergeCell ref="C169:E169"/>
    <mergeCell ref="AF519:AI519"/>
    <mergeCell ref="C467:E467"/>
    <mergeCell ref="T181:U181"/>
    <mergeCell ref="J463:L463"/>
    <mergeCell ref="J457:L457"/>
    <mergeCell ref="G112:H112"/>
    <mergeCell ref="Y125:AB125"/>
    <mergeCell ref="AF390:AI390"/>
    <mergeCell ref="Y256:AB256"/>
    <mergeCell ref="C469:E469"/>
    <mergeCell ref="G298:H298"/>
    <mergeCell ref="R110:S110"/>
    <mergeCell ref="N279:P279"/>
    <mergeCell ref="Y133:AB133"/>
    <mergeCell ref="G412:H412"/>
    <mergeCell ref="Y127:AB127"/>
    <mergeCell ref="C199:H199"/>
    <mergeCell ref="Y285:AB285"/>
    <mergeCell ref="C500:E500"/>
    <mergeCell ref="R141:S141"/>
    <mergeCell ref="AF535:AI535"/>
    <mergeCell ref="C494:E494"/>
    <mergeCell ref="R439:S439"/>
    <mergeCell ref="N281:P281"/>
    <mergeCell ref="Y257:AB257"/>
    <mergeCell ref="G443:H443"/>
    <mergeCell ref="R230:S230"/>
    <mergeCell ref="C499:H499"/>
    <mergeCell ref="N498:P498"/>
    <mergeCell ref="AF448:AI448"/>
    <mergeCell ref="C493:E493"/>
    <mergeCell ref="AF230:AI230"/>
    <mergeCell ref="R224:S224"/>
    <mergeCell ref="C195:E195"/>
    <mergeCell ref="AF108:AI108"/>
    <mergeCell ref="R143:S143"/>
    <mergeCell ref="C187:E187"/>
    <mergeCell ref="G16:H16"/>
    <mergeCell ref="AF537:AI537"/>
    <mergeCell ref="R441:S441"/>
    <mergeCell ref="C485:E485"/>
    <mergeCell ref="AF143:AI143"/>
    <mergeCell ref="R435:S435"/>
    <mergeCell ref="T497:U497"/>
    <mergeCell ref="N193:P193"/>
    <mergeCell ref="G138:H138"/>
    <mergeCell ref="J475:L475"/>
    <mergeCell ref="J60:L60"/>
    <mergeCell ref="C197:E197"/>
    <mergeCell ref="C495:E495"/>
    <mergeCell ref="R136:S136"/>
    <mergeCell ref="AF530:AI530"/>
    <mergeCell ref="R312:S312"/>
    <mergeCell ref="J176:L176"/>
    <mergeCell ref="AF20:AI20"/>
    <mergeCell ref="G140:H140"/>
    <mergeCell ref="J170:L170"/>
    <mergeCell ref="J53:L53"/>
    <mergeCell ref="G438:H438"/>
    <mergeCell ref="G474:H474"/>
    <mergeCell ref="J360:L360"/>
    <mergeCell ref="J387:L387"/>
    <mergeCell ref="N180:P180"/>
    <mergeCell ref="Y267:AB267"/>
    <mergeCell ref="T200:U200"/>
    <mergeCell ref="J178:L178"/>
    <mergeCell ref="J476:L476"/>
    <mergeCell ref="J55:L55"/>
    <mergeCell ref="G440:H440"/>
    <mergeCell ref="Y186:AB186"/>
    <mergeCell ref="N182:P182"/>
    <mergeCell ref="AF134:AI134"/>
    <mergeCell ref="N480:P480"/>
    <mergeCell ref="Y269:AB269"/>
    <mergeCell ref="C213:E213"/>
    <mergeCell ref="Y486:AB486"/>
    <mergeCell ref="AF161:AI161"/>
    <mergeCell ref="Y304:AB304"/>
    <mergeCell ref="N211:P211"/>
    <mergeCell ref="AF459:AI459"/>
    <mergeCell ref="N509:P509"/>
    <mergeCell ref="Y298:AB298"/>
    <mergeCell ref="Y181:AB181"/>
    <mergeCell ref="G69:H69"/>
    <mergeCell ref="C513:E513"/>
    <mergeCell ref="R276:S276"/>
    <mergeCell ref="R154:S154"/>
    <mergeCell ref="G367:H367"/>
    <mergeCell ref="N177:P177"/>
    <mergeCell ref="J71:L71"/>
    <mergeCell ref="T368:U368"/>
    <mergeCell ref="N335:P335"/>
    <mergeCell ref="C208:E208"/>
    <mergeCell ref="N511:P511"/>
    <mergeCell ref="AF461:AI461"/>
    <mergeCell ref="Y481:AB481"/>
    <mergeCell ref="A148:A198"/>
    <mergeCell ref="R156:S156"/>
    <mergeCell ref="AF162:AI162"/>
    <mergeCell ref="R454:S454"/>
    <mergeCell ref="G527:H527"/>
    <mergeCell ref="AF460:AI460"/>
    <mergeCell ref="C419:E419"/>
    <mergeCell ref="N206:P206"/>
    <mergeCell ref="AF156:AI156"/>
    <mergeCell ref="J73:L73"/>
    <mergeCell ref="J371:L371"/>
    <mergeCell ref="G64:H64"/>
    <mergeCell ref="G368:H368"/>
    <mergeCell ref="J231:L231"/>
    <mergeCell ref="C235:E235"/>
    <mergeCell ref="C210:E210"/>
    <mergeCell ref="J529:L529"/>
    <mergeCell ref="AF164:AI164"/>
    <mergeCell ref="G153:H153"/>
    <mergeCell ref="J102:L102"/>
    <mergeCell ref="G364:H364"/>
    <mergeCell ref="N53:P53"/>
    <mergeCell ref="R151:S151"/>
    <mergeCell ref="N351:P351"/>
    <mergeCell ref="R180:S180"/>
    <mergeCell ref="J68:L68"/>
    <mergeCell ref="Y497:AB497"/>
    <mergeCell ref="T126:U126"/>
    <mergeCell ref="N264:P264"/>
    <mergeCell ref="C137:E137"/>
    <mergeCell ref="AF487:AI487"/>
    <mergeCell ref="J402:L402"/>
    <mergeCell ref="N46:P46"/>
    <mergeCell ref="N353:P353"/>
    <mergeCell ref="R207:S207"/>
    <mergeCell ref="R182:S182"/>
    <mergeCell ref="R505:S505"/>
    <mergeCell ref="R480:S480"/>
    <mergeCell ref="I455:AI455"/>
    <mergeCell ref="AF188:AI188"/>
    <mergeCell ref="C139:E139"/>
    <mergeCell ref="N48:P48"/>
    <mergeCell ref="Y194:AB194"/>
    <mergeCell ref="T271:U271"/>
    <mergeCell ref="G82:H82"/>
    <mergeCell ref="AF190:AI190"/>
    <mergeCell ref="R507:S507"/>
    <mergeCell ref="C138:E138"/>
    <mergeCell ref="AF488:AI488"/>
    <mergeCell ref="C132:E132"/>
    <mergeCell ref="N348:P348"/>
    <mergeCell ref="AF61:AI61"/>
    <mergeCell ref="J242:L242"/>
    <mergeCell ref="T273:U273"/>
    <mergeCell ref="R536:S536"/>
    <mergeCell ref="AF515:AI515"/>
    <mergeCell ref="J453:L453"/>
    <mergeCell ref="J428:L428"/>
    <mergeCell ref="G83:H83"/>
    <mergeCell ref="R508:S508"/>
    <mergeCell ref="T266:U266"/>
    <mergeCell ref="T302:U302"/>
    <mergeCell ref="G235:H235"/>
    <mergeCell ref="L8:N9"/>
    <mergeCell ref="Y368:AB368"/>
    <mergeCell ref="N275:P275"/>
    <mergeCell ref="T268:U268"/>
    <mergeCell ref="N250:P250"/>
    <mergeCell ref="N406:P406"/>
    <mergeCell ref="C279:E279"/>
    <mergeCell ref="N283:P283"/>
    <mergeCell ref="N277:P277"/>
    <mergeCell ref="C281:E281"/>
    <mergeCell ref="R264:S264"/>
    <mergeCell ref="R226:S226"/>
    <mergeCell ref="R220:S220"/>
    <mergeCell ref="J456:L456"/>
    <mergeCell ref="AF226:AI226"/>
    <mergeCell ref="R518:S518"/>
    <mergeCell ref="N276:P276"/>
    <mergeCell ref="Y124:AB124"/>
    <mergeCell ref="C280:E280"/>
    <mergeCell ref="C274:E274"/>
    <mergeCell ref="AF114:AI114"/>
    <mergeCell ref="T328:U328"/>
    <mergeCell ref="C193:E193"/>
    <mergeCell ref="R222:S222"/>
    <mergeCell ref="T284:U284"/>
    <mergeCell ref="C491:E491"/>
    <mergeCell ref="R520:S520"/>
    <mergeCell ref="N278:P278"/>
    <mergeCell ref="AF228:AI228"/>
    <mergeCell ref="C282:E282"/>
    <mergeCell ref="G136:H136"/>
    <mergeCell ref="T172:U172"/>
    <mergeCell ref="G434:H434"/>
    <mergeCell ref="T294:U294"/>
    <mergeCell ref="R221:S221"/>
    <mergeCell ref="G470:H470"/>
    <mergeCell ref="AF99:AI99"/>
    <mergeCell ref="T286:U286"/>
    <mergeCell ref="AF528:AI528"/>
    <mergeCell ref="J174:L174"/>
    <mergeCell ref="T165:U165"/>
    <mergeCell ref="J168:L168"/>
    <mergeCell ref="J472:L472"/>
    <mergeCell ref="N303:P303"/>
    <mergeCell ref="J466:L466"/>
    <mergeCell ref="G436:H436"/>
    <mergeCell ref="Y271:AB271"/>
    <mergeCell ref="AF130:AI130"/>
    <mergeCell ref="H542:R551"/>
    <mergeCell ref="G465:H465"/>
    <mergeCell ref="N425:P425"/>
    <mergeCell ref="R248:S248"/>
    <mergeCell ref="AF254:AI254"/>
    <mergeCell ref="J169:L169"/>
    <mergeCell ref="AF132:AI132"/>
    <mergeCell ref="AF430:AI430"/>
    <mergeCell ref="Y294:AB294"/>
    <mergeCell ref="N418:P418"/>
    <mergeCell ref="N296:P296"/>
    <mergeCell ref="R247:S247"/>
    <mergeCell ref="R125:S125"/>
    <mergeCell ref="Y266:AB266"/>
    <mergeCell ref="AF125:AI125"/>
    <mergeCell ref="R283:S283"/>
    <mergeCell ref="T41:U41"/>
    <mergeCell ref="T312:U312"/>
    <mergeCell ref="R277:S277"/>
    <mergeCell ref="AF256:AI256"/>
    <mergeCell ref="C204:E204"/>
    <mergeCell ref="J200:L200"/>
    <mergeCell ref="C511:E511"/>
    <mergeCell ref="N420:P420"/>
    <mergeCell ref="Y137:AB137"/>
    <mergeCell ref="AF127:AI127"/>
    <mergeCell ref="G183:H183"/>
    <mergeCell ref="T314:U314"/>
    <mergeCell ref="T366:U366"/>
    <mergeCell ref="T341:U341"/>
    <mergeCell ref="C206:E206"/>
    <mergeCell ref="T43:U43"/>
    <mergeCell ref="C504:E504"/>
    <mergeCell ref="J202:L202"/>
    <mergeCell ref="R120:S120"/>
    <mergeCell ref="N291:P291"/>
    <mergeCell ref="G193:H193"/>
    <mergeCell ref="J500:L500"/>
    <mergeCell ref="J494:L494"/>
    <mergeCell ref="G149:H149"/>
    <mergeCell ref="G185:H185"/>
    <mergeCell ref="G483:H483"/>
    <mergeCell ref="C506:E506"/>
    <mergeCell ref="J527:L527"/>
    <mergeCell ref="AF272:AI272"/>
    <mergeCell ref="N18:P18"/>
    <mergeCell ref="N322:P322"/>
    <mergeCell ref="G151:H151"/>
    <mergeCell ref="J485:L485"/>
    <mergeCell ref="G178:H178"/>
    <mergeCell ref="G449:H449"/>
    <mergeCell ref="Y284:AB284"/>
    <mergeCell ref="C46:E46"/>
    <mergeCell ref="N349:P349"/>
    <mergeCell ref="C380:E380"/>
    <mergeCell ref="G209:H209"/>
    <mergeCell ref="R267:S267"/>
    <mergeCell ref="T25:U25"/>
    <mergeCell ref="AF267:AI267"/>
    <mergeCell ref="C48:E48"/>
    <mergeCell ref="Y165:AB165"/>
    <mergeCell ref="C346:E346"/>
    <mergeCell ref="C224:E224"/>
    <mergeCell ref="R478:S478"/>
    <mergeCell ref="T236:U236"/>
    <mergeCell ref="AF484:AI484"/>
    <mergeCell ref="AF186:AI186"/>
    <mergeCell ref="G175:H175"/>
    <mergeCell ref="Y279:AB279"/>
    <mergeCell ref="T394:U394"/>
    <mergeCell ref="I17:AI17"/>
    <mergeCell ref="G509:H509"/>
    <mergeCell ref="N344:P344"/>
    <mergeCell ref="AF269:AI269"/>
    <mergeCell ref="C217:E217"/>
    <mergeCell ref="I148:AI148"/>
    <mergeCell ref="J238:L238"/>
    <mergeCell ref="J213:L213"/>
    <mergeCell ref="C348:E348"/>
    <mergeCell ref="G177:H177"/>
    <mergeCell ref="R173:S173"/>
    <mergeCell ref="G204:H204"/>
    <mergeCell ref="AF486:AI486"/>
    <mergeCell ref="G475:H475"/>
    <mergeCell ref="J126:L126"/>
    <mergeCell ref="G511:H511"/>
    <mergeCell ref="T237:U237"/>
    <mergeCell ref="N375:P375"/>
    <mergeCell ref="J215:L215"/>
    <mergeCell ref="J513:L513"/>
    <mergeCell ref="N246:P246"/>
    <mergeCell ref="N377:P377"/>
    <mergeCell ref="C250:E250"/>
    <mergeCell ref="N37:P37"/>
    <mergeCell ref="Y305:AB305"/>
    <mergeCell ref="R347:S347"/>
    <mergeCell ref="N72:P72"/>
    <mergeCell ref="Y366:AB366"/>
    <mergeCell ref="N370:P370"/>
    <mergeCell ref="Y341:AB341"/>
    <mergeCell ref="N248:P248"/>
    <mergeCell ref="AF198:AI198"/>
    <mergeCell ref="U2:AF2"/>
    <mergeCell ref="R191:S191"/>
    <mergeCell ref="Y307:AB307"/>
    <mergeCell ref="R349:S349"/>
    <mergeCell ref="C276:E276"/>
    <mergeCell ref="AF504:AI504"/>
    <mergeCell ref="J108:L108"/>
    <mergeCell ref="T536:U536"/>
    <mergeCell ref="J266:L266"/>
    <mergeCell ref="J442:L442"/>
    <mergeCell ref="T255:U255"/>
    <mergeCell ref="AF497:AI497"/>
    <mergeCell ref="T413:U413"/>
    <mergeCell ref="C278:E278"/>
    <mergeCell ref="G224:H224"/>
    <mergeCell ref="T407:U407"/>
    <mergeCell ref="J137:L137"/>
    <mergeCell ref="G101:H101"/>
    <mergeCell ref="J268:L268"/>
    <mergeCell ref="N88:P88"/>
    <mergeCell ref="AF70:AI70"/>
    <mergeCell ref="J109:L109"/>
    <mergeCell ref="Y234:AB234"/>
    <mergeCell ref="Y392:AB392"/>
    <mergeCell ref="J139:L139"/>
    <mergeCell ref="N90:P90"/>
    <mergeCell ref="T250:U250"/>
    <mergeCell ref="N388:P388"/>
    <mergeCell ref="Y236:AB236"/>
    <mergeCell ref="J138:L138"/>
    <mergeCell ref="Y394:AB394"/>
    <mergeCell ref="Y54:AB54"/>
    <mergeCell ref="N83:P83"/>
    <mergeCell ref="N390:P390"/>
    <mergeCell ref="R244:S244"/>
    <mergeCell ref="Y387:AB387"/>
    <mergeCell ref="R62:S62"/>
    <mergeCell ref="AF217:AI217"/>
    <mergeCell ref="N85:P85"/>
    <mergeCell ref="N389:P389"/>
    <mergeCell ref="T308:U308"/>
    <mergeCell ref="R273:S273"/>
    <mergeCell ref="AF252:AI252"/>
    <mergeCell ref="G277:H277"/>
    <mergeCell ref="C306:E306"/>
    <mergeCell ref="R362:S362"/>
    <mergeCell ref="R245:S245"/>
    <mergeCell ref="AF368:AI368"/>
    <mergeCell ref="N385:P385"/>
    <mergeCell ref="A128:A147"/>
    <mergeCell ref="T39:U39"/>
    <mergeCell ref="J279:L279"/>
    <mergeCell ref="T310:U310"/>
    <mergeCell ref="G276:H276"/>
    <mergeCell ref="T337:U337"/>
    <mergeCell ref="C177:E177"/>
    <mergeCell ref="A369:A397"/>
    <mergeCell ref="I91:AI91"/>
    <mergeCell ref="C335:E335"/>
    <mergeCell ref="T426:U426"/>
    <mergeCell ref="C291:E291"/>
    <mergeCell ref="G120:H120"/>
    <mergeCell ref="T32:U32"/>
    <mergeCell ref="T303:U303"/>
    <mergeCell ref="J490:L490"/>
    <mergeCell ref="Y534:AB534"/>
    <mergeCell ref="J281:L281"/>
    <mergeCell ref="G278:H278"/>
    <mergeCell ref="T339:U339"/>
    <mergeCell ref="J498:L498"/>
    <mergeCell ref="N318:P318"/>
    <mergeCell ref="Y107:AB107"/>
    <mergeCell ref="Y405:AB405"/>
    <mergeCell ref="Y536:AB536"/>
    <mergeCell ref="J193:L193"/>
    <mergeCell ref="N320:P320"/>
    <mergeCell ref="Y407:AB407"/>
    <mergeCell ref="N314:P314"/>
    <mergeCell ref="R263:S263"/>
    <mergeCell ref="T21:U21"/>
    <mergeCell ref="AF263:AI263"/>
    <mergeCell ref="N313:P313"/>
    <mergeCell ref="Y102:AB102"/>
    <mergeCell ref="C19:E19"/>
    <mergeCell ref="AF299:AI299"/>
    <mergeCell ref="C317:E317"/>
    <mergeCell ref="G419:H419"/>
    <mergeCell ref="G207:H207"/>
    <mergeCell ref="A499:A537"/>
    <mergeCell ref="G505:H505"/>
    <mergeCell ref="R292:S292"/>
    <mergeCell ref="AF271:AI271"/>
    <mergeCell ref="T23:U23"/>
    <mergeCell ref="AF265:AI265"/>
    <mergeCell ref="N315:P315"/>
    <mergeCell ref="T479:U479"/>
    <mergeCell ref="J209:L209"/>
    <mergeCell ref="C319:E319"/>
    <mergeCell ref="G200:H200"/>
    <mergeCell ref="R258:S258"/>
    <mergeCell ref="T16:U16"/>
    <mergeCell ref="G507:H507"/>
    <mergeCell ref="T174:U174"/>
    <mergeCell ref="T52:U52"/>
    <mergeCell ref="AF294:AI294"/>
    <mergeCell ref="T481:U481"/>
    <mergeCell ref="J211:L211"/>
    <mergeCell ref="J509:L509"/>
    <mergeCell ref="G202:H202"/>
    <mergeCell ref="R260:S260"/>
    <mergeCell ref="T18:U18"/>
    <mergeCell ref="N460:P460"/>
    <mergeCell ref="G291:H291"/>
    <mergeCell ref="T352:U352"/>
    <mergeCell ref="J335:L335"/>
    <mergeCell ref="AF325:AI325"/>
    <mergeCell ref="N155:P155"/>
    <mergeCell ref="J511:L511"/>
    <mergeCell ref="N33:P33"/>
    <mergeCell ref="G502:H502"/>
    <mergeCell ref="R289:S289"/>
    <mergeCell ref="N462:P462"/>
    <mergeCell ref="Y301:AB301"/>
    <mergeCell ref="N489:P489"/>
    <mergeCell ref="R318:S318"/>
    <mergeCell ref="T49:U49"/>
    <mergeCell ref="N366:P366"/>
    <mergeCell ref="Y337:AB337"/>
    <mergeCell ref="V538:W538"/>
    <mergeCell ref="G347:H347"/>
    <mergeCell ref="Y331:AB331"/>
    <mergeCell ref="AF291:AI291"/>
    <mergeCell ref="J206:L206"/>
    <mergeCell ref="N157:P157"/>
    <mergeCell ref="N333:P333"/>
    <mergeCell ref="T42:U42"/>
    <mergeCell ref="Y32:AB32"/>
    <mergeCell ref="N491:P491"/>
    <mergeCell ref="R320:S320"/>
    <mergeCell ref="T78:U78"/>
    <mergeCell ref="AF22:AI22"/>
    <mergeCell ref="Y339:AB339"/>
    <mergeCell ref="R314:S314"/>
    <mergeCell ref="C241:E241"/>
    <mergeCell ref="AF320:AI320"/>
    <mergeCell ref="AF293:AI293"/>
    <mergeCell ref="N28:P28"/>
    <mergeCell ref="C399:E399"/>
    <mergeCell ref="T50:U50"/>
    <mergeCell ref="N457:P457"/>
    <mergeCell ref="R286:S286"/>
    <mergeCell ref="G184:H184"/>
    <mergeCell ref="T44:U44"/>
    <mergeCell ref="J351:L351"/>
    <mergeCell ref="Y332:AB332"/>
    <mergeCell ref="G342:H342"/>
    <mergeCell ref="G220:H220"/>
    <mergeCell ref="T403:U403"/>
    <mergeCell ref="T378:U378"/>
    <mergeCell ref="C243:E243"/>
    <mergeCell ref="T80:U80"/>
    <mergeCell ref="N30:P30"/>
    <mergeCell ref="J46:L46"/>
    <mergeCell ref="J353:L353"/>
    <mergeCell ref="T411:U411"/>
    <mergeCell ref="G344:H344"/>
    <mergeCell ref="G222:H222"/>
    <mergeCell ref="Y21:AB21"/>
    <mergeCell ref="G520:H520"/>
    <mergeCell ref="J232:L232"/>
    <mergeCell ref="J48:L48"/>
    <mergeCell ref="J224:L224"/>
    <mergeCell ref="G215:H215"/>
    <mergeCell ref="N175:P175"/>
    <mergeCell ref="Y50:AB50"/>
    <mergeCell ref="Y479:AB479"/>
    <mergeCell ref="Y473:AB473"/>
    <mergeCell ref="T406:U406"/>
    <mergeCell ref="J136:L136"/>
    <mergeCell ref="Y16:AB16"/>
    <mergeCell ref="R373:S373"/>
    <mergeCell ref="C417:E417"/>
    <mergeCell ref="R58:S58"/>
    <mergeCell ref="N475:P475"/>
    <mergeCell ref="R33:S33"/>
    <mergeCell ref="Y174:AB174"/>
    <mergeCell ref="N81:P81"/>
    <mergeCell ref="Y52:AB52"/>
    <mergeCell ref="Y472:AB472"/>
    <mergeCell ref="Y350:AB350"/>
    <mergeCell ref="C389:E389"/>
    <mergeCell ref="C85:E85"/>
    <mergeCell ref="C112:E112"/>
    <mergeCell ref="C383:E383"/>
    <mergeCell ref="AF340:AI340"/>
    <mergeCell ref="Y18:AB18"/>
    <mergeCell ref="R60:S60"/>
    <mergeCell ref="Y45:AB45"/>
    <mergeCell ref="T431:U431"/>
    <mergeCell ref="R358:S358"/>
    <mergeCell ref="R333:S333"/>
    <mergeCell ref="C84:E84"/>
    <mergeCell ref="AF35:AI35"/>
    <mergeCell ref="N381:P381"/>
    <mergeCell ref="Y474:AB474"/>
    <mergeCell ref="G362:H362"/>
    <mergeCell ref="C418:E418"/>
    <mergeCell ref="J250:L250"/>
    <mergeCell ref="C114:E114"/>
    <mergeCell ref="C412:E412"/>
    <mergeCell ref="G241:H241"/>
    <mergeCell ref="T124:U124"/>
    <mergeCell ref="R360:S360"/>
    <mergeCell ref="T422:U422"/>
    <mergeCell ref="AF366:AI366"/>
    <mergeCell ref="G355:H355"/>
    <mergeCell ref="J283:L283"/>
    <mergeCell ref="J277:L277"/>
    <mergeCell ref="T432:U432"/>
    <mergeCell ref="G243:H243"/>
    <mergeCell ref="T117:U117"/>
    <mergeCell ref="Y42:AB42"/>
    <mergeCell ref="C443:E443"/>
    <mergeCell ref="Y103:AB103"/>
    <mergeCell ref="J276:L276"/>
    <mergeCell ref="Y376:AB376"/>
    <mergeCell ref="N99:P99"/>
    <mergeCell ref="N397:P397"/>
    <mergeCell ref="R86:S86"/>
    <mergeCell ref="AF480:AI480"/>
    <mergeCell ref="R42:S42"/>
    <mergeCell ref="R384:S384"/>
    <mergeCell ref="J278:L278"/>
    <mergeCell ref="Y403:AB403"/>
    <mergeCell ref="R515:S515"/>
    <mergeCell ref="Y378:AB378"/>
    <mergeCell ref="G388:H388"/>
    <mergeCell ref="N101:P101"/>
    <mergeCell ref="AF234:AI234"/>
    <mergeCell ref="Y98:AB98"/>
    <mergeCell ref="R386:S386"/>
    <mergeCell ref="C313:E313"/>
    <mergeCell ref="AF25:AI25"/>
    <mergeCell ref="N100:P100"/>
    <mergeCell ref="AF392:AI392"/>
    <mergeCell ref="N94:P94"/>
    <mergeCell ref="J303:L303"/>
    <mergeCell ref="C104:E104"/>
    <mergeCell ref="R81:S81"/>
    <mergeCell ref="AF236:AI236"/>
    <mergeCell ref="T450:U450"/>
    <mergeCell ref="AF394:AI394"/>
    <mergeCell ref="C315:E315"/>
    <mergeCell ref="N125:P125"/>
    <mergeCell ref="J304:L304"/>
    <mergeCell ref="Y429:AB429"/>
    <mergeCell ref="N127:P127"/>
    <mergeCell ref="G287:H287"/>
    <mergeCell ref="J175:L175"/>
    <mergeCell ref="J306:L306"/>
    <mergeCell ref="Y431:AB431"/>
    <mergeCell ref="Y116:AB116"/>
    <mergeCell ref="R228:S228"/>
    <mergeCell ref="N120:P120"/>
    <mergeCell ref="R285:S285"/>
    <mergeCell ref="R526:S526"/>
    <mergeCell ref="Y414:AB414"/>
    <mergeCell ref="G289:H289"/>
    <mergeCell ref="Y126:AB126"/>
    <mergeCell ref="T501:U501"/>
    <mergeCell ref="R99:S99"/>
    <mergeCell ref="AF105:AI105"/>
    <mergeCell ref="N451:P451"/>
    <mergeCell ref="N426:P426"/>
    <mergeCell ref="R397:S397"/>
    <mergeCell ref="R316:S316"/>
    <mergeCell ref="T74:U74"/>
    <mergeCell ref="N481:P481"/>
    <mergeCell ref="Y432:AB432"/>
    <mergeCell ref="T372:U372"/>
    <mergeCell ref="Y117:AB117"/>
    <mergeCell ref="T503:U503"/>
    <mergeCell ref="C72:E72"/>
    <mergeCell ref="G314:H314"/>
    <mergeCell ref="R101:S101"/>
    <mergeCell ref="C28:E28"/>
    <mergeCell ref="T163:U163"/>
    <mergeCell ref="AF107:AI107"/>
    <mergeCell ref="AF405:AI405"/>
    <mergeCell ref="C326:E326"/>
    <mergeCell ref="T40:U40"/>
    <mergeCell ref="N453:P453"/>
    <mergeCell ref="J18:L18"/>
    <mergeCell ref="J322:L322"/>
    <mergeCell ref="C186:E186"/>
    <mergeCell ref="T76:U76"/>
    <mergeCell ref="G313:H313"/>
    <mergeCell ref="C484:E484"/>
    <mergeCell ref="T374:U374"/>
    <mergeCell ref="G305:H305"/>
    <mergeCell ref="C30:E30"/>
    <mergeCell ref="N482:P482"/>
    <mergeCell ref="AF407:AI407"/>
    <mergeCell ref="R311:S311"/>
    <mergeCell ref="T340:U340"/>
    <mergeCell ref="T69:U69"/>
    <mergeCell ref="C486:E486"/>
    <mergeCell ref="G315:H315"/>
    <mergeCell ref="T498:U498"/>
    <mergeCell ref="J19:L19"/>
    <mergeCell ref="Y144:AB144"/>
    <mergeCell ref="J317:L317"/>
    <mergeCell ref="Y442:AB442"/>
    <mergeCell ref="C54:E54"/>
    <mergeCell ref="J344:L344"/>
    <mergeCell ref="N515:P515"/>
    <mergeCell ref="R29:S29"/>
    <mergeCell ref="R300:S300"/>
    <mergeCell ref="Y145:AB145"/>
    <mergeCell ref="N52:P52"/>
    <mergeCell ref="R458:S458"/>
    <mergeCell ref="Y443:AB443"/>
    <mergeCell ref="T216:U216"/>
    <mergeCell ref="Y139:AB139"/>
    <mergeCell ref="C56:E56"/>
    <mergeCell ref="AF336:AI336"/>
    <mergeCell ref="N166:P166"/>
    <mergeCell ref="T514:U514"/>
    <mergeCell ref="J375:L375"/>
    <mergeCell ref="N508:P508"/>
    <mergeCell ref="R31:S31"/>
    <mergeCell ref="AF308:AI308"/>
    <mergeCell ref="R451:S451"/>
    <mergeCell ref="T87:U87"/>
    <mergeCell ref="R329:S329"/>
    <mergeCell ref="Y470:AB470"/>
    <mergeCell ref="N352:P352"/>
    <mergeCell ref="C110:E110"/>
    <mergeCell ref="T516:U516"/>
    <mergeCell ref="J246:L246"/>
    <mergeCell ref="C408:E408"/>
    <mergeCell ref="T59:U59"/>
    <mergeCell ref="R24:S24"/>
    <mergeCell ref="N466:P466"/>
    <mergeCell ref="R295:S295"/>
    <mergeCell ref="G53:H53"/>
    <mergeCell ref="G28:H28"/>
    <mergeCell ref="AF39:AI39"/>
    <mergeCell ref="R453:S453"/>
    <mergeCell ref="R331:S331"/>
    <mergeCell ref="AF337:AI337"/>
    <mergeCell ref="G326:H326"/>
    <mergeCell ref="T211:U211"/>
    <mergeCell ref="AF331:AI331"/>
    <mergeCell ref="T89:U89"/>
    <mergeCell ref="Y501:AB501"/>
    <mergeCell ref="J370:L370"/>
    <mergeCell ref="J248:L248"/>
    <mergeCell ref="C410:E410"/>
    <mergeCell ref="G239:H239"/>
    <mergeCell ref="R26:S26"/>
    <mergeCell ref="C385:E385"/>
    <mergeCell ref="J406:L406"/>
    <mergeCell ref="T88:U88"/>
    <mergeCell ref="N226:P226"/>
    <mergeCell ref="T219:U219"/>
    <mergeCell ref="N497:P497"/>
    <mergeCell ref="Y74:AB74"/>
    <mergeCell ref="T517:U517"/>
    <mergeCell ref="G353:H353"/>
    <mergeCell ref="Y372:AB372"/>
    <mergeCell ref="G30:H30"/>
    <mergeCell ref="Y286:AB286"/>
    <mergeCell ref="N192:P192"/>
    <mergeCell ref="N70:P70"/>
    <mergeCell ref="Y67:AB67"/>
    <mergeCell ref="N228:P228"/>
    <mergeCell ref="N526:P526"/>
    <mergeCell ref="L7:N7"/>
    <mergeCell ref="Y496:AB496"/>
    <mergeCell ref="Y374:AB374"/>
    <mergeCell ref="G384:H384"/>
    <mergeCell ref="G45:H45"/>
    <mergeCell ref="R171:S171"/>
    <mergeCell ref="N63:P63"/>
    <mergeCell ref="J243:L243"/>
    <mergeCell ref="N221:P221"/>
    <mergeCell ref="N492:P492"/>
    <mergeCell ref="J88:L88"/>
    <mergeCell ref="Y69:AB69"/>
    <mergeCell ref="O6:AF6"/>
    <mergeCell ref="AF478:AI478"/>
    <mergeCell ref="N528:P528"/>
    <mergeCell ref="R382:S382"/>
    <mergeCell ref="G255:H255"/>
    <mergeCell ref="T115:U115"/>
    <mergeCell ref="Y498:AB498"/>
    <mergeCell ref="AF21:AI21"/>
    <mergeCell ref="AF357:AI357"/>
    <mergeCell ref="C100:E100"/>
    <mergeCell ref="R471:S471"/>
    <mergeCell ref="T229:U229"/>
    <mergeCell ref="C436:E436"/>
    <mergeCell ref="N223:P223"/>
    <mergeCell ref="J117:L117"/>
    <mergeCell ref="J388:L388"/>
    <mergeCell ref="G81:H81"/>
    <mergeCell ref="T446:U446"/>
    <mergeCell ref="G379:H379"/>
    <mergeCell ref="R44:S44"/>
    <mergeCell ref="AF365:AI365"/>
    <mergeCell ref="R166:S166"/>
    <mergeCell ref="AF50:AI50"/>
    <mergeCell ref="Y527:AB527"/>
    <mergeCell ref="AF23:AI23"/>
    <mergeCell ref="C444:E444"/>
    <mergeCell ref="R473:S473"/>
    <mergeCell ref="AF181:AI181"/>
    <mergeCell ref="AF479:AI479"/>
    <mergeCell ref="C129:E129"/>
    <mergeCell ref="T141:U141"/>
    <mergeCell ref="J83:L83"/>
    <mergeCell ref="N523:P523"/>
    <mergeCell ref="J119:L119"/>
    <mergeCell ref="J390:L390"/>
    <mergeCell ref="G387:H387"/>
    <mergeCell ref="J417:L417"/>
    <mergeCell ref="T448:U448"/>
    <mergeCell ref="G381:H381"/>
    <mergeCell ref="T230:U230"/>
    <mergeCell ref="C95:E95"/>
    <mergeCell ref="R466:S466"/>
    <mergeCell ref="N368:P368"/>
    <mergeCell ref="AF350:AI350"/>
    <mergeCell ref="AF52:AI52"/>
    <mergeCell ref="J85:L85"/>
    <mergeCell ref="Y514:AB514"/>
    <mergeCell ref="T143:U143"/>
    <mergeCell ref="T441:U441"/>
    <mergeCell ref="AF18:AI18"/>
    <mergeCell ref="J419:L419"/>
    <mergeCell ref="J302:L302"/>
    <mergeCell ref="Y209:AB209"/>
    <mergeCell ref="Y87:AB87"/>
    <mergeCell ref="Y516:AB516"/>
    <mergeCell ref="J385:L385"/>
    <mergeCell ref="N205:P205"/>
    <mergeCell ref="C454:E454"/>
    <mergeCell ref="R95:S95"/>
    <mergeCell ref="N241:P241"/>
    <mergeCell ref="AF49:AI49"/>
    <mergeCell ref="R70:S70"/>
    <mergeCell ref="N124:P124"/>
    <mergeCell ref="N422:P422"/>
    <mergeCell ref="Y211:AB211"/>
    <mergeCell ref="N118:P118"/>
    <mergeCell ref="R524:S524"/>
    <mergeCell ref="Y509:AB509"/>
    <mergeCell ref="G397:H397"/>
    <mergeCell ref="C155:E155"/>
    <mergeCell ref="Y89:AB89"/>
    <mergeCell ref="J416:L416"/>
    <mergeCell ref="Y82:AB82"/>
    <mergeCell ref="R97:S97"/>
    <mergeCell ref="AF103:AI103"/>
    <mergeCell ref="R401:S401"/>
    <mergeCell ref="AF78:AI78"/>
    <mergeCell ref="T159:U159"/>
    <mergeCell ref="N126:P126"/>
    <mergeCell ref="Y511:AB511"/>
    <mergeCell ref="R395:S395"/>
    <mergeCell ref="C157:E157"/>
    <mergeCell ref="N424:P424"/>
    <mergeCell ref="AF401:AI401"/>
    <mergeCell ref="C151:E151"/>
    <mergeCell ref="R96:S96"/>
    <mergeCell ref="AF376:AI376"/>
    <mergeCell ref="C449:E449"/>
    <mergeCell ref="G100:H100"/>
    <mergeCell ref="T283:U283"/>
    <mergeCell ref="G94:H94"/>
    <mergeCell ref="R519:S519"/>
    <mergeCell ref="T459:U459"/>
    <mergeCell ref="AF403:AI403"/>
    <mergeCell ref="T161:U161"/>
    <mergeCell ref="J320:L320"/>
    <mergeCell ref="C482:E482"/>
    <mergeCell ref="G311:H311"/>
    <mergeCell ref="R98:S98"/>
    <mergeCell ref="R396:S396"/>
    <mergeCell ref="T154:U154"/>
    <mergeCell ref="G102:H102"/>
    <mergeCell ref="T461:U461"/>
    <mergeCell ref="J313:L313"/>
    <mergeCell ref="Y229:AB229"/>
    <mergeCell ref="T156:U156"/>
    <mergeCell ref="N294:P294"/>
    <mergeCell ref="R123:S123"/>
    <mergeCell ref="Y108:AB108"/>
    <mergeCell ref="R421:S421"/>
    <mergeCell ref="J315:L315"/>
    <mergeCell ref="Y446:AB446"/>
    <mergeCell ref="R535:S535"/>
    <mergeCell ref="Y141:AB141"/>
    <mergeCell ref="Y439:AB439"/>
    <mergeCell ref="AF131:AI131"/>
    <mergeCell ref="R423:S423"/>
    <mergeCell ref="C52:E52"/>
    <mergeCell ref="AF429:AI429"/>
    <mergeCell ref="N137:P137"/>
    <mergeCell ref="R108:S108"/>
    <mergeCell ref="T301:U301"/>
    <mergeCell ref="C508:E508"/>
    <mergeCell ref="R124:S124"/>
    <mergeCell ref="N289:P289"/>
    <mergeCell ref="Y143:AB143"/>
    <mergeCell ref="T180:U180"/>
    <mergeCell ref="R118:S118"/>
    <mergeCell ref="Y441:AB441"/>
    <mergeCell ref="G451:H451"/>
    <mergeCell ref="R238:S238"/>
    <mergeCell ref="T487:U487"/>
    <mergeCell ref="AF431:AI431"/>
    <mergeCell ref="C352:E352"/>
    <mergeCell ref="C81:E81"/>
    <mergeCell ref="J33:L33"/>
    <mergeCell ref="AF414:AI414"/>
    <mergeCell ref="C170:E170"/>
    <mergeCell ref="G24:H24"/>
    <mergeCell ref="R424:S424"/>
    <mergeCell ref="C468:E468"/>
    <mergeCell ref="G322:H322"/>
    <mergeCell ref="J489:L489"/>
    <mergeCell ref="T182:U182"/>
    <mergeCell ref="R109:S109"/>
    <mergeCell ref="C381:E381"/>
    <mergeCell ref="G26:H26"/>
    <mergeCell ref="G324:H324"/>
    <mergeCell ref="J491:L491"/>
    <mergeCell ref="G482:H482"/>
    <mergeCell ref="N188:P188"/>
    <mergeCell ref="Y159:AB159"/>
    <mergeCell ref="J28:L28"/>
    <mergeCell ref="Y153:AB153"/>
    <mergeCell ref="R265:S265"/>
    <mergeCell ref="T86:U86"/>
    <mergeCell ref="T384:U384"/>
    <mergeCell ref="AF447:AI447"/>
    <mergeCell ref="J484:L484"/>
    <mergeCell ref="N165:P165"/>
    <mergeCell ref="C63:E63"/>
    <mergeCell ref="N488:P488"/>
    <mergeCell ref="J30:L30"/>
    <mergeCell ref="AF142:AI142"/>
    <mergeCell ref="C221:E221"/>
    <mergeCell ref="N524:P524"/>
    <mergeCell ref="R169:S169"/>
    <mergeCell ref="Y154:AB154"/>
    <mergeCell ref="G42:H42"/>
    <mergeCell ref="AF150:AI150"/>
    <mergeCell ref="N219:P219"/>
    <mergeCell ref="AF144:AI144"/>
    <mergeCell ref="AF442:AI442"/>
    <mergeCell ref="J359:L359"/>
    <mergeCell ref="C223:E223"/>
    <mergeCell ref="C521:E521"/>
    <mergeCell ref="R162:S162"/>
    <mergeCell ref="Y156:AB156"/>
    <mergeCell ref="G166:H166"/>
    <mergeCell ref="Y454:AB454"/>
    <mergeCell ref="T531:U531"/>
    <mergeCell ref="G464:H464"/>
    <mergeCell ref="J54:L54"/>
    <mergeCell ref="R469:S469"/>
    <mergeCell ref="AF469:AI469"/>
    <mergeCell ref="N519:P519"/>
    <mergeCell ref="G500:H500"/>
    <mergeCell ref="T106:U106"/>
    <mergeCell ref="J413:L413"/>
    <mergeCell ref="C523:E523"/>
    <mergeCell ref="G377:H377"/>
    <mergeCell ref="G352:H352"/>
    <mergeCell ref="G37:H37"/>
    <mergeCell ref="T226:U226"/>
    <mergeCell ref="R164:S164"/>
    <mergeCell ref="G466:H466"/>
    <mergeCell ref="AF477:AI477"/>
    <mergeCell ref="J56:L56"/>
    <mergeCell ref="R35:S35"/>
    <mergeCell ref="J415:L415"/>
    <mergeCell ref="G167:H167"/>
    <mergeCell ref="T228:U228"/>
    <mergeCell ref="T526:U526"/>
    <mergeCell ref="Y180:AB180"/>
    <mergeCell ref="R493:S493"/>
    <mergeCell ref="J110:L110"/>
    <mergeCell ref="N201:P201"/>
    <mergeCell ref="N237:P237"/>
    <mergeCell ref="R66:S66"/>
    <mergeCell ref="R188:S188"/>
    <mergeCell ref="N535:P535"/>
    <mergeCell ref="Y207:AB207"/>
    <mergeCell ref="Y182:AB182"/>
    <mergeCell ref="C363:E363"/>
    <mergeCell ref="R495:S495"/>
    <mergeCell ref="C455:H455"/>
    <mergeCell ref="Y480:AB480"/>
    <mergeCell ref="T253:U253"/>
    <mergeCell ref="AF501:AI501"/>
    <mergeCell ref="N203:P203"/>
    <mergeCell ref="J141:L141"/>
    <mergeCell ref="G526:H526"/>
    <mergeCell ref="N239:P239"/>
    <mergeCell ref="N361:P361"/>
    <mergeCell ref="R68:S68"/>
    <mergeCell ref="G63:H63"/>
    <mergeCell ref="C234:E234"/>
    <mergeCell ref="N537:P537"/>
    <mergeCell ref="T130:U130"/>
    <mergeCell ref="AF372:AI372"/>
    <mergeCell ref="Y507:AB507"/>
    <mergeCell ref="R190:S190"/>
    <mergeCell ref="AF503:AI503"/>
    <mergeCell ref="AF74:AI74"/>
    <mergeCell ref="C451:E451"/>
    <mergeCell ref="C147:E147"/>
    <mergeCell ref="C445:E445"/>
    <mergeCell ref="N232:P232"/>
    <mergeCell ref="R61:S61"/>
    <mergeCell ref="J441:L441"/>
    <mergeCell ref="G96:H96"/>
    <mergeCell ref="T254:U254"/>
    <mergeCell ref="AF76:AI76"/>
    <mergeCell ref="R490:S490"/>
    <mergeCell ref="T248:U248"/>
    <mergeCell ref="AF374:AI374"/>
    <mergeCell ref="C453:E453"/>
    <mergeCell ref="T125:U125"/>
    <mergeCell ref="G98:H98"/>
    <mergeCell ref="N263:P263"/>
    <mergeCell ref="G396:H396"/>
    <mergeCell ref="T256:U256"/>
    <mergeCell ref="G390:H390"/>
    <mergeCell ref="AF498:AI498"/>
    <mergeCell ref="J100:L100"/>
    <mergeCell ref="N229:P229"/>
    <mergeCell ref="J94:L94"/>
    <mergeCell ref="N265:P265"/>
    <mergeCell ref="Y235:AB235"/>
    <mergeCell ref="R208:S208"/>
    <mergeCell ref="G93:H93"/>
    <mergeCell ref="N258:P258"/>
    <mergeCell ref="J125:L125"/>
    <mergeCell ref="Y106:AB106"/>
    <mergeCell ref="Y226:AB226"/>
    <mergeCell ref="R201:S201"/>
    <mergeCell ref="Y264:AB264"/>
    <mergeCell ref="Y220:AB220"/>
    <mergeCell ref="AF216:AI216"/>
    <mergeCell ref="AF514:AI514"/>
    <mergeCell ref="N260:P260"/>
    <mergeCell ref="G124:H124"/>
    <mergeCell ref="J154:L154"/>
    <mergeCell ref="R209:S209"/>
    <mergeCell ref="AF427:AI427"/>
    <mergeCell ref="R203:S203"/>
    <mergeCell ref="AF87:AI87"/>
    <mergeCell ref="AF218:AI218"/>
    <mergeCell ref="R122:S122"/>
    <mergeCell ref="Y251:AB251"/>
    <mergeCell ref="AF516:AI516"/>
    <mergeCell ref="C166:E166"/>
    <mergeCell ref="C160:E160"/>
    <mergeCell ref="T178:U178"/>
    <mergeCell ref="J120:L120"/>
    <mergeCell ref="J156:L156"/>
    <mergeCell ref="C464:E464"/>
    <mergeCell ref="G424:H424"/>
    <mergeCell ref="J454:L454"/>
    <mergeCell ref="G109:H109"/>
    <mergeCell ref="R534:S534"/>
    <mergeCell ref="T292:U292"/>
    <mergeCell ref="T267:U267"/>
    <mergeCell ref="AF211:AI211"/>
    <mergeCell ref="N405:P405"/>
    <mergeCell ref="AF89:AI89"/>
    <mergeCell ref="J155:L155"/>
    <mergeCell ref="J426:L426"/>
    <mergeCell ref="C290:E290"/>
    <mergeCell ref="G119:H119"/>
    <mergeCell ref="G295:H295"/>
    <mergeCell ref="T478:U478"/>
    <mergeCell ref="G111:H111"/>
    <mergeCell ref="G409:H409"/>
    <mergeCell ref="B13:AI13"/>
    <mergeCell ref="Y246:AB246"/>
  </mergeCells>
  <pageMargins left="0.3937007874015748" right="1.181102362204725" top="1.181102362204725" bottom="0.3937007874015748" header="0.3149606299212598" footer="0.1968503937007874"/>
  <pageSetup orientation="landscape" scale="63" fitToHeight="14"/>
  <headerFooter>
    <oddHeader/>
    <oddFooter>&amp;LPagina &amp;P de &amp;N</oddFooter>
    <evenHeader/>
    <evenFooter/>
    <firstHeader/>
    <firstFooter/>
  </headerFooter>
  <rowBreaks count="2" manualBreakCount="2">
    <brk id="454" min="0" max="34" man="1"/>
    <brk id="533" min="0" max="34" man="1"/>
  </rowBreaks>
</worksheet>
</file>

<file path=xl/worksheets/sheet4.xml><?xml version="1.0" encoding="utf-8"?>
<worksheet xmlns="http://schemas.openxmlformats.org/spreadsheetml/2006/main">
  <sheetPr codeName="Hoja14">
    <outlinePr summaryBelow="1" summaryRight="1"/>
    <pageSetUpPr/>
  </sheetPr>
  <dimension ref="E5:F27"/>
  <sheetViews>
    <sheetView workbookViewId="0">
      <selection activeCell="F10" sqref="F10"/>
    </sheetView>
  </sheetViews>
  <sheetFormatPr baseColWidth="10" defaultRowHeight="15"/>
  <cols>
    <col width="28.85546875" customWidth="1" style="335" min="5" max="5"/>
    <col width="61.42578125" customWidth="1" style="335" min="6" max="6"/>
  </cols>
  <sheetData>
    <row r="5">
      <c r="E5" s="50" t="inlineStr">
        <is>
          <t>FECHA</t>
        </is>
      </c>
      <c r="F5" s="157" t="n">
        <v>45231</v>
      </c>
    </row>
    <row r="6">
      <c r="E6" s="50" t="inlineStr">
        <is>
          <t>INICIO AV-4 NUEVO</t>
        </is>
      </c>
      <c r="F6" s="156" t="n">
        <v>1200</v>
      </c>
    </row>
    <row r="7">
      <c r="E7" s="50" t="inlineStr">
        <is>
          <t>FINAL AV-4 ANTIGUO</t>
        </is>
      </c>
      <c r="F7" s="156" t="n">
        <v>74</v>
      </c>
    </row>
    <row r="9">
      <c r="E9" s="50" t="inlineStr">
        <is>
          <t>FINAL AV-5</t>
        </is>
      </c>
      <c r="F9" s="266" t="n">
        <v>84</v>
      </c>
    </row>
    <row r="10">
      <c r="E10" s="50" t="inlineStr">
        <is>
          <t>FINAL AV-4</t>
        </is>
      </c>
      <c r="F10" s="266" t="n">
        <v>1256</v>
      </c>
    </row>
    <row r="14">
      <c r="E14" s="50" t="inlineStr">
        <is>
          <t>INICIO DE KARDEX CI</t>
        </is>
      </c>
      <c r="F14" s="266" t="n">
        <v>19</v>
      </c>
    </row>
    <row r="15">
      <c r="E15" s="50" t="inlineStr">
        <is>
          <t>FINAL DE AV-4</t>
        </is>
      </c>
      <c r="F15" s="266" t="n">
        <v>1200</v>
      </c>
    </row>
    <row r="16">
      <c r="E16" s="50" t="inlineStr">
        <is>
          <t>INICIO AV-15</t>
        </is>
      </c>
      <c r="F16" s="156" t="n">
        <v>18</v>
      </c>
    </row>
    <row r="17">
      <c r="E17" s="50" t="inlineStr">
        <is>
          <t>FIN AV-15</t>
        </is>
      </c>
      <c r="F17" s="156" t="n">
        <v>40</v>
      </c>
    </row>
    <row r="19">
      <c r="E19" s="50" t="inlineStr">
        <is>
          <t>INICIO DE KARDEX LAMINA</t>
        </is>
      </c>
      <c r="F19" s="156" t="n">
        <v>24</v>
      </c>
    </row>
    <row r="20">
      <c r="E20" s="50" t="inlineStr">
        <is>
          <t>FINAL DE AV-4</t>
        </is>
      </c>
      <c r="F20" s="156">
        <f>F15</f>
        <v/>
      </c>
    </row>
    <row r="21">
      <c r="E21" s="50" t="inlineStr">
        <is>
          <t>INICIO AV-15</t>
        </is>
      </c>
      <c r="F21" s="156">
        <f>F16</f>
        <v/>
      </c>
    </row>
    <row r="22">
      <c r="E22" s="50" t="inlineStr">
        <is>
          <t>FIN AV-15</t>
        </is>
      </c>
      <c r="F22" s="156">
        <f>F17</f>
        <v/>
      </c>
    </row>
    <row r="24">
      <c r="E24" s="50" t="inlineStr">
        <is>
          <t>INICIO DE KARDEX LAMINA</t>
        </is>
      </c>
      <c r="F24" s="156" t="n">
        <v>22</v>
      </c>
    </row>
    <row r="25">
      <c r="E25" s="50" t="inlineStr">
        <is>
          <t>FINAL DE AV-4</t>
        </is>
      </c>
      <c r="F25" s="156">
        <f>F15</f>
        <v/>
      </c>
    </row>
    <row r="26">
      <c r="E26" s="50" t="inlineStr">
        <is>
          <t>INICIO AV-15</t>
        </is>
      </c>
      <c r="F26" s="156">
        <f>F16</f>
        <v/>
      </c>
    </row>
    <row r="27">
      <c r="E27" s="50" t="inlineStr">
        <is>
          <t>FIN AV-15</t>
        </is>
      </c>
      <c r="F27" s="156">
        <f>F17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Hoja15">
    <outlinePr summaryBelow="1" summaryRight="1"/>
    <pageSetUpPr/>
  </sheetPr>
  <dimension ref="A2:AI81"/>
  <sheetViews>
    <sheetView topLeftCell="A67" workbookViewId="0">
      <selection activeCell="F74" sqref="F74"/>
    </sheetView>
  </sheetViews>
  <sheetFormatPr baseColWidth="10" defaultRowHeight="12.75"/>
  <cols>
    <col width="0.42578125" customWidth="1" style="377" min="1" max="1"/>
    <col hidden="1" style="377" min="2" max="2"/>
    <col width="1.7109375" customWidth="1" style="377" min="3" max="3"/>
    <col width="0.5703125" customWidth="1" style="377" min="4" max="4"/>
    <col width="2.42578125" customWidth="1" style="377" min="5" max="5"/>
    <col width="15.85546875" customWidth="1" style="377" min="6" max="6"/>
    <col width="12.140625" customWidth="1" style="377" min="7" max="7"/>
    <col hidden="1" style="377" min="8" max="8"/>
    <col width="6.140625" customWidth="1" style="377" min="9" max="9"/>
    <col width="2.28515625" customWidth="1" style="377" min="10" max="10"/>
    <col width="0.5703125" customWidth="1" style="377" min="11" max="11"/>
    <col width="3.140625" customWidth="1" style="377" min="12" max="12"/>
    <col width="6.140625" customWidth="1" style="377" min="13" max="13"/>
    <col width="2.85546875" customWidth="1" style="377" min="14" max="14"/>
    <col hidden="1" style="377" min="15" max="15"/>
    <col width="4" customWidth="1" style="377" min="16" max="16"/>
    <col width="6.140625" customWidth="1" style="377" min="17" max="17"/>
    <col width="4.42578125" customWidth="1" style="377" min="18" max="18"/>
    <col width="1.5703125" customWidth="1" style="377" min="19" max="19"/>
    <col width="5.140625" customWidth="1" style="377" min="20" max="20"/>
    <col width="1.7109375" customWidth="1" style="377" min="21" max="21"/>
    <col width="6.140625" customWidth="1" style="377" min="22" max="23"/>
    <col width="7.28515625" customWidth="1" style="377" min="24" max="24"/>
    <col width="0.5703125" customWidth="1" style="377" min="25" max="25"/>
    <col width="7.140625" customWidth="1" style="377" min="26" max="26"/>
    <col hidden="1" style="377" min="27" max="27"/>
    <col width="4.85546875" customWidth="1" style="377" min="28" max="28"/>
    <col width="6.140625" customWidth="1" style="377" min="29" max="30"/>
    <col width="7.140625" customWidth="1" style="377" min="31" max="31"/>
    <col width="3.7109375" customWidth="1" style="377" min="32" max="32"/>
    <col hidden="1" style="377" min="33" max="33"/>
    <col width="0.140625" customWidth="1" style="377" min="34" max="34"/>
    <col width="5.7109375" customWidth="1" style="377" min="35" max="35"/>
    <col hidden="1" style="377" min="36" max="36"/>
    <col width="9.140625" customWidth="1" style="377" min="37" max="256"/>
    <col width="0.42578125" customWidth="1" style="377" min="257" max="257"/>
    <col hidden="1" style="377" min="258" max="258"/>
    <col width="1.7109375" customWidth="1" style="377" min="259" max="259"/>
    <col width="0.5703125" customWidth="1" style="377" min="260" max="260"/>
    <col width="2.42578125" customWidth="1" style="377" min="261" max="261"/>
    <col width="15.85546875" customWidth="1" style="377" min="262" max="262"/>
    <col width="12.140625" customWidth="1" style="377" min="263" max="263"/>
    <col hidden="1" style="377" min="264" max="264"/>
    <col width="6.140625" customWidth="1" style="377" min="265" max="265"/>
    <col width="2.28515625" customWidth="1" style="377" min="266" max="266"/>
    <col width="0.5703125" customWidth="1" style="377" min="267" max="267"/>
    <col width="3.140625" customWidth="1" style="377" min="268" max="268"/>
    <col width="6.140625" customWidth="1" style="377" min="269" max="269"/>
    <col width="2.85546875" customWidth="1" style="377" min="270" max="270"/>
    <col hidden="1" style="377" min="271" max="271"/>
    <col width="4" customWidth="1" style="377" min="272" max="272"/>
    <col width="6.140625" customWidth="1" style="377" min="273" max="273"/>
    <col width="4.42578125" customWidth="1" style="377" min="274" max="274"/>
    <col width="1.5703125" customWidth="1" style="377" min="275" max="275"/>
    <col width="5.140625" customWidth="1" style="377" min="276" max="276"/>
    <col width="1.7109375" customWidth="1" style="377" min="277" max="277"/>
    <col width="6.140625" customWidth="1" style="377" min="278" max="279"/>
    <col width="7.28515625" customWidth="1" style="377" min="280" max="280"/>
    <col width="0.5703125" customWidth="1" style="377" min="281" max="281"/>
    <col width="7.140625" customWidth="1" style="377" min="282" max="282"/>
    <col hidden="1" style="377" min="283" max="283"/>
    <col width="4.85546875" customWidth="1" style="377" min="284" max="284"/>
    <col width="6.140625" customWidth="1" style="377" min="285" max="286"/>
    <col width="7.140625" customWidth="1" style="377" min="287" max="287"/>
    <col width="3.7109375" customWidth="1" style="377" min="288" max="288"/>
    <col hidden="1" style="377" min="289" max="289"/>
    <col width="0.140625" customWidth="1" style="377" min="290" max="290"/>
    <col width="5.7109375" customWidth="1" style="377" min="291" max="291"/>
    <col hidden="1" style="377" min="292" max="292"/>
    <col width="9.140625" customWidth="1" style="377" min="293" max="512"/>
    <col width="0.42578125" customWidth="1" style="377" min="513" max="513"/>
    <col hidden="1" style="377" min="514" max="514"/>
    <col width="1.7109375" customWidth="1" style="377" min="515" max="515"/>
    <col width="0.5703125" customWidth="1" style="377" min="516" max="516"/>
    <col width="2.42578125" customWidth="1" style="377" min="517" max="517"/>
    <col width="15.85546875" customWidth="1" style="377" min="518" max="518"/>
    <col width="12.140625" customWidth="1" style="377" min="519" max="519"/>
    <col hidden="1" style="377" min="520" max="520"/>
    <col width="6.140625" customWidth="1" style="377" min="521" max="521"/>
    <col width="2.28515625" customWidth="1" style="377" min="522" max="522"/>
    <col width="0.5703125" customWidth="1" style="377" min="523" max="523"/>
    <col width="3.140625" customWidth="1" style="377" min="524" max="524"/>
    <col width="6.140625" customWidth="1" style="377" min="525" max="525"/>
    <col width="2.85546875" customWidth="1" style="377" min="526" max="526"/>
    <col hidden="1" style="377" min="527" max="527"/>
    <col width="4" customWidth="1" style="377" min="528" max="528"/>
    <col width="6.140625" customWidth="1" style="377" min="529" max="529"/>
    <col width="4.42578125" customWidth="1" style="377" min="530" max="530"/>
    <col width="1.5703125" customWidth="1" style="377" min="531" max="531"/>
    <col width="5.140625" customWidth="1" style="377" min="532" max="532"/>
    <col width="1.7109375" customWidth="1" style="377" min="533" max="533"/>
    <col width="6.140625" customWidth="1" style="377" min="534" max="535"/>
    <col width="7.28515625" customWidth="1" style="377" min="536" max="536"/>
    <col width="0.5703125" customWidth="1" style="377" min="537" max="537"/>
    <col width="7.140625" customWidth="1" style="377" min="538" max="538"/>
    <col hidden="1" style="377" min="539" max="539"/>
    <col width="4.85546875" customWidth="1" style="377" min="540" max="540"/>
    <col width="6.140625" customWidth="1" style="377" min="541" max="542"/>
    <col width="7.140625" customWidth="1" style="377" min="543" max="543"/>
    <col width="3.7109375" customWidth="1" style="377" min="544" max="544"/>
    <col hidden="1" style="377" min="545" max="545"/>
    <col width="0.140625" customWidth="1" style="377" min="546" max="546"/>
    <col width="5.7109375" customWidth="1" style="377" min="547" max="547"/>
    <col hidden="1" style="377" min="548" max="548"/>
    <col width="9.140625" customWidth="1" style="377" min="549" max="768"/>
    <col width="0.42578125" customWidth="1" style="377" min="769" max="769"/>
    <col hidden="1" style="377" min="770" max="770"/>
    <col width="1.7109375" customWidth="1" style="377" min="771" max="771"/>
    <col width="0.5703125" customWidth="1" style="377" min="772" max="772"/>
    <col width="2.42578125" customWidth="1" style="377" min="773" max="773"/>
    <col width="15.85546875" customWidth="1" style="377" min="774" max="774"/>
    <col width="12.140625" customWidth="1" style="377" min="775" max="775"/>
    <col hidden="1" style="377" min="776" max="776"/>
    <col width="6.140625" customWidth="1" style="377" min="777" max="777"/>
    <col width="2.28515625" customWidth="1" style="377" min="778" max="778"/>
    <col width="0.5703125" customWidth="1" style="377" min="779" max="779"/>
    <col width="3.140625" customWidth="1" style="377" min="780" max="780"/>
    <col width="6.140625" customWidth="1" style="377" min="781" max="781"/>
    <col width="2.85546875" customWidth="1" style="377" min="782" max="782"/>
    <col hidden="1" style="377" min="783" max="783"/>
    <col width="4" customWidth="1" style="377" min="784" max="784"/>
    <col width="6.140625" customWidth="1" style="377" min="785" max="785"/>
    <col width="4.42578125" customWidth="1" style="377" min="786" max="786"/>
    <col width="1.5703125" customWidth="1" style="377" min="787" max="787"/>
    <col width="5.140625" customWidth="1" style="377" min="788" max="788"/>
    <col width="1.7109375" customWidth="1" style="377" min="789" max="789"/>
    <col width="6.140625" customWidth="1" style="377" min="790" max="791"/>
    <col width="7.28515625" customWidth="1" style="377" min="792" max="792"/>
    <col width="0.5703125" customWidth="1" style="377" min="793" max="793"/>
    <col width="7.140625" customWidth="1" style="377" min="794" max="794"/>
    <col hidden="1" style="377" min="795" max="795"/>
    <col width="4.85546875" customWidth="1" style="377" min="796" max="796"/>
    <col width="6.140625" customWidth="1" style="377" min="797" max="798"/>
    <col width="7.140625" customWidth="1" style="377" min="799" max="799"/>
    <col width="3.7109375" customWidth="1" style="377" min="800" max="800"/>
    <col hidden="1" style="377" min="801" max="801"/>
    <col width="0.140625" customWidth="1" style="377" min="802" max="802"/>
    <col width="5.7109375" customWidth="1" style="377" min="803" max="803"/>
    <col hidden="1" style="377" min="804" max="804"/>
    <col width="9.140625" customWidth="1" style="377" min="805" max="1024"/>
    <col width="0.42578125" customWidth="1" style="377" min="1025" max="1025"/>
    <col hidden="1" style="377" min="1026" max="1026"/>
    <col width="1.7109375" customWidth="1" style="377" min="1027" max="1027"/>
    <col width="0.5703125" customWidth="1" style="377" min="1028" max="1028"/>
    <col width="2.42578125" customWidth="1" style="377" min="1029" max="1029"/>
    <col width="15.85546875" customWidth="1" style="377" min="1030" max="1030"/>
    <col width="12.140625" customWidth="1" style="377" min="1031" max="1031"/>
    <col hidden="1" style="377" min="1032" max="1032"/>
    <col width="6.140625" customWidth="1" style="377" min="1033" max="1033"/>
    <col width="2.28515625" customWidth="1" style="377" min="1034" max="1034"/>
    <col width="0.5703125" customWidth="1" style="377" min="1035" max="1035"/>
    <col width="3.140625" customWidth="1" style="377" min="1036" max="1036"/>
    <col width="6.140625" customWidth="1" style="377" min="1037" max="1037"/>
    <col width="2.85546875" customWidth="1" style="377" min="1038" max="1038"/>
    <col hidden="1" style="377" min="1039" max="1039"/>
    <col width="4" customWidth="1" style="377" min="1040" max="1040"/>
    <col width="6.140625" customWidth="1" style="377" min="1041" max="1041"/>
    <col width="4.42578125" customWidth="1" style="377" min="1042" max="1042"/>
    <col width="1.5703125" customWidth="1" style="377" min="1043" max="1043"/>
    <col width="5.140625" customWidth="1" style="377" min="1044" max="1044"/>
    <col width="1.7109375" customWidth="1" style="377" min="1045" max="1045"/>
    <col width="6.140625" customWidth="1" style="377" min="1046" max="1047"/>
    <col width="7.28515625" customWidth="1" style="377" min="1048" max="1048"/>
    <col width="0.5703125" customWidth="1" style="377" min="1049" max="1049"/>
    <col width="7.140625" customWidth="1" style="377" min="1050" max="1050"/>
    <col hidden="1" style="377" min="1051" max="1051"/>
    <col width="4.85546875" customWidth="1" style="377" min="1052" max="1052"/>
    <col width="6.140625" customWidth="1" style="377" min="1053" max="1054"/>
    <col width="7.140625" customWidth="1" style="377" min="1055" max="1055"/>
    <col width="3.7109375" customWidth="1" style="377" min="1056" max="1056"/>
    <col hidden="1" style="377" min="1057" max="1057"/>
    <col width="0.140625" customWidth="1" style="377" min="1058" max="1058"/>
    <col width="5.7109375" customWidth="1" style="377" min="1059" max="1059"/>
    <col hidden="1" style="377" min="1060" max="1060"/>
    <col width="9.140625" customWidth="1" style="377" min="1061" max="1280"/>
    <col width="0.42578125" customWidth="1" style="377" min="1281" max="1281"/>
    <col hidden="1" style="377" min="1282" max="1282"/>
    <col width="1.7109375" customWidth="1" style="377" min="1283" max="1283"/>
    <col width="0.5703125" customWidth="1" style="377" min="1284" max="1284"/>
    <col width="2.42578125" customWidth="1" style="377" min="1285" max="1285"/>
    <col width="15.85546875" customWidth="1" style="377" min="1286" max="1286"/>
    <col width="12.140625" customWidth="1" style="377" min="1287" max="1287"/>
    <col hidden="1" style="377" min="1288" max="1288"/>
    <col width="6.140625" customWidth="1" style="377" min="1289" max="1289"/>
    <col width="2.28515625" customWidth="1" style="377" min="1290" max="1290"/>
    <col width="0.5703125" customWidth="1" style="377" min="1291" max="1291"/>
    <col width="3.140625" customWidth="1" style="377" min="1292" max="1292"/>
    <col width="6.140625" customWidth="1" style="377" min="1293" max="1293"/>
    <col width="2.85546875" customWidth="1" style="377" min="1294" max="1294"/>
    <col hidden="1" style="377" min="1295" max="1295"/>
    <col width="4" customWidth="1" style="377" min="1296" max="1296"/>
    <col width="6.140625" customWidth="1" style="377" min="1297" max="1297"/>
    <col width="4.42578125" customWidth="1" style="377" min="1298" max="1298"/>
    <col width="1.5703125" customWidth="1" style="377" min="1299" max="1299"/>
    <col width="5.140625" customWidth="1" style="377" min="1300" max="1300"/>
    <col width="1.7109375" customWidth="1" style="377" min="1301" max="1301"/>
    <col width="6.140625" customWidth="1" style="377" min="1302" max="1303"/>
    <col width="7.28515625" customWidth="1" style="377" min="1304" max="1304"/>
    <col width="0.5703125" customWidth="1" style="377" min="1305" max="1305"/>
    <col width="7.140625" customWidth="1" style="377" min="1306" max="1306"/>
    <col hidden="1" style="377" min="1307" max="1307"/>
    <col width="4.85546875" customWidth="1" style="377" min="1308" max="1308"/>
    <col width="6.140625" customWidth="1" style="377" min="1309" max="1310"/>
    <col width="7.140625" customWidth="1" style="377" min="1311" max="1311"/>
    <col width="3.7109375" customWidth="1" style="377" min="1312" max="1312"/>
    <col hidden="1" style="377" min="1313" max="1313"/>
    <col width="0.140625" customWidth="1" style="377" min="1314" max="1314"/>
    <col width="5.7109375" customWidth="1" style="377" min="1315" max="1315"/>
    <col hidden="1" style="377" min="1316" max="1316"/>
    <col width="9.140625" customWidth="1" style="377" min="1317" max="1536"/>
    <col width="0.42578125" customWidth="1" style="377" min="1537" max="1537"/>
    <col hidden="1" style="377" min="1538" max="1538"/>
    <col width="1.7109375" customWidth="1" style="377" min="1539" max="1539"/>
    <col width="0.5703125" customWidth="1" style="377" min="1540" max="1540"/>
    <col width="2.42578125" customWidth="1" style="377" min="1541" max="1541"/>
    <col width="15.85546875" customWidth="1" style="377" min="1542" max="1542"/>
    <col width="12.140625" customWidth="1" style="377" min="1543" max="1543"/>
    <col hidden="1" style="377" min="1544" max="1544"/>
    <col width="6.140625" customWidth="1" style="377" min="1545" max="1545"/>
    <col width="2.28515625" customWidth="1" style="377" min="1546" max="1546"/>
    <col width="0.5703125" customWidth="1" style="377" min="1547" max="1547"/>
    <col width="3.140625" customWidth="1" style="377" min="1548" max="1548"/>
    <col width="6.140625" customWidth="1" style="377" min="1549" max="1549"/>
    <col width="2.85546875" customWidth="1" style="377" min="1550" max="1550"/>
    <col hidden="1" style="377" min="1551" max="1551"/>
    <col width="4" customWidth="1" style="377" min="1552" max="1552"/>
    <col width="6.140625" customWidth="1" style="377" min="1553" max="1553"/>
    <col width="4.42578125" customWidth="1" style="377" min="1554" max="1554"/>
    <col width="1.5703125" customWidth="1" style="377" min="1555" max="1555"/>
    <col width="5.140625" customWidth="1" style="377" min="1556" max="1556"/>
    <col width="1.7109375" customWidth="1" style="377" min="1557" max="1557"/>
    <col width="6.140625" customWidth="1" style="377" min="1558" max="1559"/>
    <col width="7.28515625" customWidth="1" style="377" min="1560" max="1560"/>
    <col width="0.5703125" customWidth="1" style="377" min="1561" max="1561"/>
    <col width="7.140625" customWidth="1" style="377" min="1562" max="1562"/>
    <col hidden="1" style="377" min="1563" max="1563"/>
    <col width="4.85546875" customWidth="1" style="377" min="1564" max="1564"/>
    <col width="6.140625" customWidth="1" style="377" min="1565" max="1566"/>
    <col width="7.140625" customWidth="1" style="377" min="1567" max="1567"/>
    <col width="3.7109375" customWidth="1" style="377" min="1568" max="1568"/>
    <col hidden="1" style="377" min="1569" max="1569"/>
    <col width="0.140625" customWidth="1" style="377" min="1570" max="1570"/>
    <col width="5.7109375" customWidth="1" style="377" min="1571" max="1571"/>
    <col hidden="1" style="377" min="1572" max="1572"/>
    <col width="9.140625" customWidth="1" style="377" min="1573" max="1792"/>
    <col width="0.42578125" customWidth="1" style="377" min="1793" max="1793"/>
    <col hidden="1" style="377" min="1794" max="1794"/>
    <col width="1.7109375" customWidth="1" style="377" min="1795" max="1795"/>
    <col width="0.5703125" customWidth="1" style="377" min="1796" max="1796"/>
    <col width="2.42578125" customWidth="1" style="377" min="1797" max="1797"/>
    <col width="15.85546875" customWidth="1" style="377" min="1798" max="1798"/>
    <col width="12.140625" customWidth="1" style="377" min="1799" max="1799"/>
    <col hidden="1" style="377" min="1800" max="1800"/>
    <col width="6.140625" customWidth="1" style="377" min="1801" max="1801"/>
    <col width="2.28515625" customWidth="1" style="377" min="1802" max="1802"/>
    <col width="0.5703125" customWidth="1" style="377" min="1803" max="1803"/>
    <col width="3.140625" customWidth="1" style="377" min="1804" max="1804"/>
    <col width="6.140625" customWidth="1" style="377" min="1805" max="1805"/>
    <col width="2.85546875" customWidth="1" style="377" min="1806" max="1806"/>
    <col hidden="1" style="377" min="1807" max="1807"/>
    <col width="4" customWidth="1" style="377" min="1808" max="1808"/>
    <col width="6.140625" customWidth="1" style="377" min="1809" max="1809"/>
    <col width="4.42578125" customWidth="1" style="377" min="1810" max="1810"/>
    <col width="1.5703125" customWidth="1" style="377" min="1811" max="1811"/>
    <col width="5.140625" customWidth="1" style="377" min="1812" max="1812"/>
    <col width="1.7109375" customWidth="1" style="377" min="1813" max="1813"/>
    <col width="6.140625" customWidth="1" style="377" min="1814" max="1815"/>
    <col width="7.28515625" customWidth="1" style="377" min="1816" max="1816"/>
    <col width="0.5703125" customWidth="1" style="377" min="1817" max="1817"/>
    <col width="7.140625" customWidth="1" style="377" min="1818" max="1818"/>
    <col hidden="1" style="377" min="1819" max="1819"/>
    <col width="4.85546875" customWidth="1" style="377" min="1820" max="1820"/>
    <col width="6.140625" customWidth="1" style="377" min="1821" max="1822"/>
    <col width="7.140625" customWidth="1" style="377" min="1823" max="1823"/>
    <col width="3.7109375" customWidth="1" style="377" min="1824" max="1824"/>
    <col hidden="1" style="377" min="1825" max="1825"/>
    <col width="0.140625" customWidth="1" style="377" min="1826" max="1826"/>
    <col width="5.7109375" customWidth="1" style="377" min="1827" max="1827"/>
    <col hidden="1" style="377" min="1828" max="1828"/>
    <col width="9.140625" customWidth="1" style="377" min="1829" max="2048"/>
    <col width="0.42578125" customWidth="1" style="377" min="2049" max="2049"/>
    <col hidden="1" style="377" min="2050" max="2050"/>
    <col width="1.7109375" customWidth="1" style="377" min="2051" max="2051"/>
    <col width="0.5703125" customWidth="1" style="377" min="2052" max="2052"/>
    <col width="2.42578125" customWidth="1" style="377" min="2053" max="2053"/>
    <col width="15.85546875" customWidth="1" style="377" min="2054" max="2054"/>
    <col width="12.140625" customWidth="1" style="377" min="2055" max="2055"/>
    <col hidden="1" style="377" min="2056" max="2056"/>
    <col width="6.140625" customWidth="1" style="377" min="2057" max="2057"/>
    <col width="2.28515625" customWidth="1" style="377" min="2058" max="2058"/>
    <col width="0.5703125" customWidth="1" style="377" min="2059" max="2059"/>
    <col width="3.140625" customWidth="1" style="377" min="2060" max="2060"/>
    <col width="6.140625" customWidth="1" style="377" min="2061" max="2061"/>
    <col width="2.85546875" customWidth="1" style="377" min="2062" max="2062"/>
    <col hidden="1" style="377" min="2063" max="2063"/>
    <col width="4" customWidth="1" style="377" min="2064" max="2064"/>
    <col width="6.140625" customWidth="1" style="377" min="2065" max="2065"/>
    <col width="4.42578125" customWidth="1" style="377" min="2066" max="2066"/>
    <col width="1.5703125" customWidth="1" style="377" min="2067" max="2067"/>
    <col width="5.140625" customWidth="1" style="377" min="2068" max="2068"/>
    <col width="1.7109375" customWidth="1" style="377" min="2069" max="2069"/>
    <col width="6.140625" customWidth="1" style="377" min="2070" max="2071"/>
    <col width="7.28515625" customWidth="1" style="377" min="2072" max="2072"/>
    <col width="0.5703125" customWidth="1" style="377" min="2073" max="2073"/>
    <col width="7.140625" customWidth="1" style="377" min="2074" max="2074"/>
    <col hidden="1" style="377" min="2075" max="2075"/>
    <col width="4.85546875" customWidth="1" style="377" min="2076" max="2076"/>
    <col width="6.140625" customWidth="1" style="377" min="2077" max="2078"/>
    <col width="7.140625" customWidth="1" style="377" min="2079" max="2079"/>
    <col width="3.7109375" customWidth="1" style="377" min="2080" max="2080"/>
    <col hidden="1" style="377" min="2081" max="2081"/>
    <col width="0.140625" customWidth="1" style="377" min="2082" max="2082"/>
    <col width="5.7109375" customWidth="1" style="377" min="2083" max="2083"/>
    <col hidden="1" style="377" min="2084" max="2084"/>
    <col width="9.140625" customWidth="1" style="377" min="2085" max="2304"/>
    <col width="0.42578125" customWidth="1" style="377" min="2305" max="2305"/>
    <col hidden="1" style="377" min="2306" max="2306"/>
    <col width="1.7109375" customWidth="1" style="377" min="2307" max="2307"/>
    <col width="0.5703125" customWidth="1" style="377" min="2308" max="2308"/>
    <col width="2.42578125" customWidth="1" style="377" min="2309" max="2309"/>
    <col width="15.85546875" customWidth="1" style="377" min="2310" max="2310"/>
    <col width="12.140625" customWidth="1" style="377" min="2311" max="2311"/>
    <col hidden="1" style="377" min="2312" max="2312"/>
    <col width="6.140625" customWidth="1" style="377" min="2313" max="2313"/>
    <col width="2.28515625" customWidth="1" style="377" min="2314" max="2314"/>
    <col width="0.5703125" customWidth="1" style="377" min="2315" max="2315"/>
    <col width="3.140625" customWidth="1" style="377" min="2316" max="2316"/>
    <col width="6.140625" customWidth="1" style="377" min="2317" max="2317"/>
    <col width="2.85546875" customWidth="1" style="377" min="2318" max="2318"/>
    <col hidden="1" style="377" min="2319" max="2319"/>
    <col width="4" customWidth="1" style="377" min="2320" max="2320"/>
    <col width="6.140625" customWidth="1" style="377" min="2321" max="2321"/>
    <col width="4.42578125" customWidth="1" style="377" min="2322" max="2322"/>
    <col width="1.5703125" customWidth="1" style="377" min="2323" max="2323"/>
    <col width="5.140625" customWidth="1" style="377" min="2324" max="2324"/>
    <col width="1.7109375" customWidth="1" style="377" min="2325" max="2325"/>
    <col width="6.140625" customWidth="1" style="377" min="2326" max="2327"/>
    <col width="7.28515625" customWidth="1" style="377" min="2328" max="2328"/>
    <col width="0.5703125" customWidth="1" style="377" min="2329" max="2329"/>
    <col width="7.140625" customWidth="1" style="377" min="2330" max="2330"/>
    <col hidden="1" style="377" min="2331" max="2331"/>
    <col width="4.85546875" customWidth="1" style="377" min="2332" max="2332"/>
    <col width="6.140625" customWidth="1" style="377" min="2333" max="2334"/>
    <col width="7.140625" customWidth="1" style="377" min="2335" max="2335"/>
    <col width="3.7109375" customWidth="1" style="377" min="2336" max="2336"/>
    <col hidden="1" style="377" min="2337" max="2337"/>
    <col width="0.140625" customWidth="1" style="377" min="2338" max="2338"/>
    <col width="5.7109375" customWidth="1" style="377" min="2339" max="2339"/>
    <col hidden="1" style="377" min="2340" max="2340"/>
    <col width="9.140625" customWidth="1" style="377" min="2341" max="2560"/>
    <col width="0.42578125" customWidth="1" style="377" min="2561" max="2561"/>
    <col hidden="1" style="377" min="2562" max="2562"/>
    <col width="1.7109375" customWidth="1" style="377" min="2563" max="2563"/>
    <col width="0.5703125" customWidth="1" style="377" min="2564" max="2564"/>
    <col width="2.42578125" customWidth="1" style="377" min="2565" max="2565"/>
    <col width="15.85546875" customWidth="1" style="377" min="2566" max="2566"/>
    <col width="12.140625" customWidth="1" style="377" min="2567" max="2567"/>
    <col hidden="1" style="377" min="2568" max="2568"/>
    <col width="6.140625" customWidth="1" style="377" min="2569" max="2569"/>
    <col width="2.28515625" customWidth="1" style="377" min="2570" max="2570"/>
    <col width="0.5703125" customWidth="1" style="377" min="2571" max="2571"/>
    <col width="3.140625" customWidth="1" style="377" min="2572" max="2572"/>
    <col width="6.140625" customWidth="1" style="377" min="2573" max="2573"/>
    <col width="2.85546875" customWidth="1" style="377" min="2574" max="2574"/>
    <col hidden="1" style="377" min="2575" max="2575"/>
    <col width="4" customWidth="1" style="377" min="2576" max="2576"/>
    <col width="6.140625" customWidth="1" style="377" min="2577" max="2577"/>
    <col width="4.42578125" customWidth="1" style="377" min="2578" max="2578"/>
    <col width="1.5703125" customWidth="1" style="377" min="2579" max="2579"/>
    <col width="5.140625" customWidth="1" style="377" min="2580" max="2580"/>
    <col width="1.7109375" customWidth="1" style="377" min="2581" max="2581"/>
    <col width="6.140625" customWidth="1" style="377" min="2582" max="2583"/>
    <col width="7.28515625" customWidth="1" style="377" min="2584" max="2584"/>
    <col width="0.5703125" customWidth="1" style="377" min="2585" max="2585"/>
    <col width="7.140625" customWidth="1" style="377" min="2586" max="2586"/>
    <col hidden="1" style="377" min="2587" max="2587"/>
    <col width="4.85546875" customWidth="1" style="377" min="2588" max="2588"/>
    <col width="6.140625" customWidth="1" style="377" min="2589" max="2590"/>
    <col width="7.140625" customWidth="1" style="377" min="2591" max="2591"/>
    <col width="3.7109375" customWidth="1" style="377" min="2592" max="2592"/>
    <col hidden="1" style="377" min="2593" max="2593"/>
    <col width="0.140625" customWidth="1" style="377" min="2594" max="2594"/>
    <col width="5.7109375" customWidth="1" style="377" min="2595" max="2595"/>
    <col hidden="1" style="377" min="2596" max="2596"/>
    <col width="9.140625" customWidth="1" style="377" min="2597" max="2816"/>
    <col width="0.42578125" customWidth="1" style="377" min="2817" max="2817"/>
    <col hidden="1" style="377" min="2818" max="2818"/>
    <col width="1.7109375" customWidth="1" style="377" min="2819" max="2819"/>
    <col width="0.5703125" customWidth="1" style="377" min="2820" max="2820"/>
    <col width="2.42578125" customWidth="1" style="377" min="2821" max="2821"/>
    <col width="15.85546875" customWidth="1" style="377" min="2822" max="2822"/>
    <col width="12.140625" customWidth="1" style="377" min="2823" max="2823"/>
    <col hidden="1" style="377" min="2824" max="2824"/>
    <col width="6.140625" customWidth="1" style="377" min="2825" max="2825"/>
    <col width="2.28515625" customWidth="1" style="377" min="2826" max="2826"/>
    <col width="0.5703125" customWidth="1" style="377" min="2827" max="2827"/>
    <col width="3.140625" customWidth="1" style="377" min="2828" max="2828"/>
    <col width="6.140625" customWidth="1" style="377" min="2829" max="2829"/>
    <col width="2.85546875" customWidth="1" style="377" min="2830" max="2830"/>
    <col hidden="1" style="377" min="2831" max="2831"/>
    <col width="4" customWidth="1" style="377" min="2832" max="2832"/>
    <col width="6.140625" customWidth="1" style="377" min="2833" max="2833"/>
    <col width="4.42578125" customWidth="1" style="377" min="2834" max="2834"/>
    <col width="1.5703125" customWidth="1" style="377" min="2835" max="2835"/>
    <col width="5.140625" customWidth="1" style="377" min="2836" max="2836"/>
    <col width="1.7109375" customWidth="1" style="377" min="2837" max="2837"/>
    <col width="6.140625" customWidth="1" style="377" min="2838" max="2839"/>
    <col width="7.28515625" customWidth="1" style="377" min="2840" max="2840"/>
    <col width="0.5703125" customWidth="1" style="377" min="2841" max="2841"/>
    <col width="7.140625" customWidth="1" style="377" min="2842" max="2842"/>
    <col hidden="1" style="377" min="2843" max="2843"/>
    <col width="4.85546875" customWidth="1" style="377" min="2844" max="2844"/>
    <col width="6.140625" customWidth="1" style="377" min="2845" max="2846"/>
    <col width="7.140625" customWidth="1" style="377" min="2847" max="2847"/>
    <col width="3.7109375" customWidth="1" style="377" min="2848" max="2848"/>
    <col hidden="1" style="377" min="2849" max="2849"/>
    <col width="0.140625" customWidth="1" style="377" min="2850" max="2850"/>
    <col width="5.7109375" customWidth="1" style="377" min="2851" max="2851"/>
    <col hidden="1" style="377" min="2852" max="2852"/>
    <col width="9.140625" customWidth="1" style="377" min="2853" max="3072"/>
    <col width="0.42578125" customWidth="1" style="377" min="3073" max="3073"/>
    <col hidden="1" style="377" min="3074" max="3074"/>
    <col width="1.7109375" customWidth="1" style="377" min="3075" max="3075"/>
    <col width="0.5703125" customWidth="1" style="377" min="3076" max="3076"/>
    <col width="2.42578125" customWidth="1" style="377" min="3077" max="3077"/>
    <col width="15.85546875" customWidth="1" style="377" min="3078" max="3078"/>
    <col width="12.140625" customWidth="1" style="377" min="3079" max="3079"/>
    <col hidden="1" style="377" min="3080" max="3080"/>
    <col width="6.140625" customWidth="1" style="377" min="3081" max="3081"/>
    <col width="2.28515625" customWidth="1" style="377" min="3082" max="3082"/>
    <col width="0.5703125" customWidth="1" style="377" min="3083" max="3083"/>
    <col width="3.140625" customWidth="1" style="377" min="3084" max="3084"/>
    <col width="6.140625" customWidth="1" style="377" min="3085" max="3085"/>
    <col width="2.85546875" customWidth="1" style="377" min="3086" max="3086"/>
    <col hidden="1" style="377" min="3087" max="3087"/>
    <col width="4" customWidth="1" style="377" min="3088" max="3088"/>
    <col width="6.140625" customWidth="1" style="377" min="3089" max="3089"/>
    <col width="4.42578125" customWidth="1" style="377" min="3090" max="3090"/>
    <col width="1.5703125" customWidth="1" style="377" min="3091" max="3091"/>
    <col width="5.140625" customWidth="1" style="377" min="3092" max="3092"/>
    <col width="1.7109375" customWidth="1" style="377" min="3093" max="3093"/>
    <col width="6.140625" customWidth="1" style="377" min="3094" max="3095"/>
    <col width="7.28515625" customWidth="1" style="377" min="3096" max="3096"/>
    <col width="0.5703125" customWidth="1" style="377" min="3097" max="3097"/>
    <col width="7.140625" customWidth="1" style="377" min="3098" max="3098"/>
    <col hidden="1" style="377" min="3099" max="3099"/>
    <col width="4.85546875" customWidth="1" style="377" min="3100" max="3100"/>
    <col width="6.140625" customWidth="1" style="377" min="3101" max="3102"/>
    <col width="7.140625" customWidth="1" style="377" min="3103" max="3103"/>
    <col width="3.7109375" customWidth="1" style="377" min="3104" max="3104"/>
    <col hidden="1" style="377" min="3105" max="3105"/>
    <col width="0.140625" customWidth="1" style="377" min="3106" max="3106"/>
    <col width="5.7109375" customWidth="1" style="377" min="3107" max="3107"/>
    <col hidden="1" style="377" min="3108" max="3108"/>
    <col width="9.140625" customWidth="1" style="377" min="3109" max="3328"/>
    <col width="0.42578125" customWidth="1" style="377" min="3329" max="3329"/>
    <col hidden="1" style="377" min="3330" max="3330"/>
    <col width="1.7109375" customWidth="1" style="377" min="3331" max="3331"/>
    <col width="0.5703125" customWidth="1" style="377" min="3332" max="3332"/>
    <col width="2.42578125" customWidth="1" style="377" min="3333" max="3333"/>
    <col width="15.85546875" customWidth="1" style="377" min="3334" max="3334"/>
    <col width="12.140625" customWidth="1" style="377" min="3335" max="3335"/>
    <col hidden="1" style="377" min="3336" max="3336"/>
    <col width="6.140625" customWidth="1" style="377" min="3337" max="3337"/>
    <col width="2.28515625" customWidth="1" style="377" min="3338" max="3338"/>
    <col width="0.5703125" customWidth="1" style="377" min="3339" max="3339"/>
    <col width="3.140625" customWidth="1" style="377" min="3340" max="3340"/>
    <col width="6.140625" customWidth="1" style="377" min="3341" max="3341"/>
    <col width="2.85546875" customWidth="1" style="377" min="3342" max="3342"/>
    <col hidden="1" style="377" min="3343" max="3343"/>
    <col width="4" customWidth="1" style="377" min="3344" max="3344"/>
    <col width="6.140625" customWidth="1" style="377" min="3345" max="3345"/>
    <col width="4.42578125" customWidth="1" style="377" min="3346" max="3346"/>
    <col width="1.5703125" customWidth="1" style="377" min="3347" max="3347"/>
    <col width="5.140625" customWidth="1" style="377" min="3348" max="3348"/>
    <col width="1.7109375" customWidth="1" style="377" min="3349" max="3349"/>
    <col width="6.140625" customWidth="1" style="377" min="3350" max="3351"/>
    <col width="7.28515625" customWidth="1" style="377" min="3352" max="3352"/>
    <col width="0.5703125" customWidth="1" style="377" min="3353" max="3353"/>
    <col width="7.140625" customWidth="1" style="377" min="3354" max="3354"/>
    <col hidden="1" style="377" min="3355" max="3355"/>
    <col width="4.85546875" customWidth="1" style="377" min="3356" max="3356"/>
    <col width="6.140625" customWidth="1" style="377" min="3357" max="3358"/>
    <col width="7.140625" customWidth="1" style="377" min="3359" max="3359"/>
    <col width="3.7109375" customWidth="1" style="377" min="3360" max="3360"/>
    <col hidden="1" style="377" min="3361" max="3361"/>
    <col width="0.140625" customWidth="1" style="377" min="3362" max="3362"/>
    <col width="5.7109375" customWidth="1" style="377" min="3363" max="3363"/>
    <col hidden="1" style="377" min="3364" max="3364"/>
    <col width="9.140625" customWidth="1" style="377" min="3365" max="3584"/>
    <col width="0.42578125" customWidth="1" style="377" min="3585" max="3585"/>
    <col hidden="1" style="377" min="3586" max="3586"/>
    <col width="1.7109375" customWidth="1" style="377" min="3587" max="3587"/>
    <col width="0.5703125" customWidth="1" style="377" min="3588" max="3588"/>
    <col width="2.42578125" customWidth="1" style="377" min="3589" max="3589"/>
    <col width="15.85546875" customWidth="1" style="377" min="3590" max="3590"/>
    <col width="12.140625" customWidth="1" style="377" min="3591" max="3591"/>
    <col hidden="1" style="377" min="3592" max="3592"/>
    <col width="6.140625" customWidth="1" style="377" min="3593" max="3593"/>
    <col width="2.28515625" customWidth="1" style="377" min="3594" max="3594"/>
    <col width="0.5703125" customWidth="1" style="377" min="3595" max="3595"/>
    <col width="3.140625" customWidth="1" style="377" min="3596" max="3596"/>
    <col width="6.140625" customWidth="1" style="377" min="3597" max="3597"/>
    <col width="2.85546875" customWidth="1" style="377" min="3598" max="3598"/>
    <col hidden="1" style="377" min="3599" max="3599"/>
    <col width="4" customWidth="1" style="377" min="3600" max="3600"/>
    <col width="6.140625" customWidth="1" style="377" min="3601" max="3601"/>
    <col width="4.42578125" customWidth="1" style="377" min="3602" max="3602"/>
    <col width="1.5703125" customWidth="1" style="377" min="3603" max="3603"/>
    <col width="5.140625" customWidth="1" style="377" min="3604" max="3604"/>
    <col width="1.7109375" customWidth="1" style="377" min="3605" max="3605"/>
    <col width="6.140625" customWidth="1" style="377" min="3606" max="3607"/>
    <col width="7.28515625" customWidth="1" style="377" min="3608" max="3608"/>
    <col width="0.5703125" customWidth="1" style="377" min="3609" max="3609"/>
    <col width="7.140625" customWidth="1" style="377" min="3610" max="3610"/>
    <col hidden="1" style="377" min="3611" max="3611"/>
    <col width="4.85546875" customWidth="1" style="377" min="3612" max="3612"/>
    <col width="6.140625" customWidth="1" style="377" min="3613" max="3614"/>
    <col width="7.140625" customWidth="1" style="377" min="3615" max="3615"/>
    <col width="3.7109375" customWidth="1" style="377" min="3616" max="3616"/>
    <col hidden="1" style="377" min="3617" max="3617"/>
    <col width="0.140625" customWidth="1" style="377" min="3618" max="3618"/>
    <col width="5.7109375" customWidth="1" style="377" min="3619" max="3619"/>
    <col hidden="1" style="377" min="3620" max="3620"/>
    <col width="9.140625" customWidth="1" style="377" min="3621" max="3840"/>
    <col width="0.42578125" customWidth="1" style="377" min="3841" max="3841"/>
    <col hidden="1" style="377" min="3842" max="3842"/>
    <col width="1.7109375" customWidth="1" style="377" min="3843" max="3843"/>
    <col width="0.5703125" customWidth="1" style="377" min="3844" max="3844"/>
    <col width="2.42578125" customWidth="1" style="377" min="3845" max="3845"/>
    <col width="15.85546875" customWidth="1" style="377" min="3846" max="3846"/>
    <col width="12.140625" customWidth="1" style="377" min="3847" max="3847"/>
    <col hidden="1" style="377" min="3848" max="3848"/>
    <col width="6.140625" customWidth="1" style="377" min="3849" max="3849"/>
    <col width="2.28515625" customWidth="1" style="377" min="3850" max="3850"/>
    <col width="0.5703125" customWidth="1" style="377" min="3851" max="3851"/>
    <col width="3.140625" customWidth="1" style="377" min="3852" max="3852"/>
    <col width="6.140625" customWidth="1" style="377" min="3853" max="3853"/>
    <col width="2.85546875" customWidth="1" style="377" min="3854" max="3854"/>
    <col hidden="1" style="377" min="3855" max="3855"/>
    <col width="4" customWidth="1" style="377" min="3856" max="3856"/>
    <col width="6.140625" customWidth="1" style="377" min="3857" max="3857"/>
    <col width="4.42578125" customWidth="1" style="377" min="3858" max="3858"/>
    <col width="1.5703125" customWidth="1" style="377" min="3859" max="3859"/>
    <col width="5.140625" customWidth="1" style="377" min="3860" max="3860"/>
    <col width="1.7109375" customWidth="1" style="377" min="3861" max="3861"/>
    <col width="6.140625" customWidth="1" style="377" min="3862" max="3863"/>
    <col width="7.28515625" customWidth="1" style="377" min="3864" max="3864"/>
    <col width="0.5703125" customWidth="1" style="377" min="3865" max="3865"/>
    <col width="7.140625" customWidth="1" style="377" min="3866" max="3866"/>
    <col hidden="1" style="377" min="3867" max="3867"/>
    <col width="4.85546875" customWidth="1" style="377" min="3868" max="3868"/>
    <col width="6.140625" customWidth="1" style="377" min="3869" max="3870"/>
    <col width="7.140625" customWidth="1" style="377" min="3871" max="3871"/>
    <col width="3.7109375" customWidth="1" style="377" min="3872" max="3872"/>
    <col hidden="1" style="377" min="3873" max="3873"/>
    <col width="0.140625" customWidth="1" style="377" min="3874" max="3874"/>
    <col width="5.7109375" customWidth="1" style="377" min="3875" max="3875"/>
    <col hidden="1" style="377" min="3876" max="3876"/>
    <col width="9.140625" customWidth="1" style="377" min="3877" max="4096"/>
    <col width="0.42578125" customWidth="1" style="377" min="4097" max="4097"/>
    <col hidden="1" style="377" min="4098" max="4098"/>
    <col width="1.7109375" customWidth="1" style="377" min="4099" max="4099"/>
    <col width="0.5703125" customWidth="1" style="377" min="4100" max="4100"/>
    <col width="2.42578125" customWidth="1" style="377" min="4101" max="4101"/>
    <col width="15.85546875" customWidth="1" style="377" min="4102" max="4102"/>
    <col width="12.140625" customWidth="1" style="377" min="4103" max="4103"/>
    <col hidden="1" style="377" min="4104" max="4104"/>
    <col width="6.140625" customWidth="1" style="377" min="4105" max="4105"/>
    <col width="2.28515625" customWidth="1" style="377" min="4106" max="4106"/>
    <col width="0.5703125" customWidth="1" style="377" min="4107" max="4107"/>
    <col width="3.140625" customWidth="1" style="377" min="4108" max="4108"/>
    <col width="6.140625" customWidth="1" style="377" min="4109" max="4109"/>
    <col width="2.85546875" customWidth="1" style="377" min="4110" max="4110"/>
    <col hidden="1" style="377" min="4111" max="4111"/>
    <col width="4" customWidth="1" style="377" min="4112" max="4112"/>
    <col width="6.140625" customWidth="1" style="377" min="4113" max="4113"/>
    <col width="4.42578125" customWidth="1" style="377" min="4114" max="4114"/>
    <col width="1.5703125" customWidth="1" style="377" min="4115" max="4115"/>
    <col width="5.140625" customWidth="1" style="377" min="4116" max="4116"/>
    <col width="1.7109375" customWidth="1" style="377" min="4117" max="4117"/>
    <col width="6.140625" customWidth="1" style="377" min="4118" max="4119"/>
    <col width="7.28515625" customWidth="1" style="377" min="4120" max="4120"/>
    <col width="0.5703125" customWidth="1" style="377" min="4121" max="4121"/>
    <col width="7.140625" customWidth="1" style="377" min="4122" max="4122"/>
    <col hidden="1" style="377" min="4123" max="4123"/>
    <col width="4.85546875" customWidth="1" style="377" min="4124" max="4124"/>
    <col width="6.140625" customWidth="1" style="377" min="4125" max="4126"/>
    <col width="7.140625" customWidth="1" style="377" min="4127" max="4127"/>
    <col width="3.7109375" customWidth="1" style="377" min="4128" max="4128"/>
    <col hidden="1" style="377" min="4129" max="4129"/>
    <col width="0.140625" customWidth="1" style="377" min="4130" max="4130"/>
    <col width="5.7109375" customWidth="1" style="377" min="4131" max="4131"/>
    <col hidden="1" style="377" min="4132" max="4132"/>
    <col width="9.140625" customWidth="1" style="377" min="4133" max="4352"/>
    <col width="0.42578125" customWidth="1" style="377" min="4353" max="4353"/>
    <col hidden="1" style="377" min="4354" max="4354"/>
    <col width="1.7109375" customWidth="1" style="377" min="4355" max="4355"/>
    <col width="0.5703125" customWidth="1" style="377" min="4356" max="4356"/>
    <col width="2.42578125" customWidth="1" style="377" min="4357" max="4357"/>
    <col width="15.85546875" customWidth="1" style="377" min="4358" max="4358"/>
    <col width="12.140625" customWidth="1" style="377" min="4359" max="4359"/>
    <col hidden="1" style="377" min="4360" max="4360"/>
    <col width="6.140625" customWidth="1" style="377" min="4361" max="4361"/>
    <col width="2.28515625" customWidth="1" style="377" min="4362" max="4362"/>
    <col width="0.5703125" customWidth="1" style="377" min="4363" max="4363"/>
    <col width="3.140625" customWidth="1" style="377" min="4364" max="4364"/>
    <col width="6.140625" customWidth="1" style="377" min="4365" max="4365"/>
    <col width="2.85546875" customWidth="1" style="377" min="4366" max="4366"/>
    <col hidden="1" style="377" min="4367" max="4367"/>
    <col width="4" customWidth="1" style="377" min="4368" max="4368"/>
    <col width="6.140625" customWidth="1" style="377" min="4369" max="4369"/>
    <col width="4.42578125" customWidth="1" style="377" min="4370" max="4370"/>
    <col width="1.5703125" customWidth="1" style="377" min="4371" max="4371"/>
    <col width="5.140625" customWidth="1" style="377" min="4372" max="4372"/>
    <col width="1.7109375" customWidth="1" style="377" min="4373" max="4373"/>
    <col width="6.140625" customWidth="1" style="377" min="4374" max="4375"/>
    <col width="7.28515625" customWidth="1" style="377" min="4376" max="4376"/>
    <col width="0.5703125" customWidth="1" style="377" min="4377" max="4377"/>
    <col width="7.140625" customWidth="1" style="377" min="4378" max="4378"/>
    <col hidden="1" style="377" min="4379" max="4379"/>
    <col width="4.85546875" customWidth="1" style="377" min="4380" max="4380"/>
    <col width="6.140625" customWidth="1" style="377" min="4381" max="4382"/>
    <col width="7.140625" customWidth="1" style="377" min="4383" max="4383"/>
    <col width="3.7109375" customWidth="1" style="377" min="4384" max="4384"/>
    <col hidden="1" style="377" min="4385" max="4385"/>
    <col width="0.140625" customWidth="1" style="377" min="4386" max="4386"/>
    <col width="5.7109375" customWidth="1" style="377" min="4387" max="4387"/>
    <col hidden="1" style="377" min="4388" max="4388"/>
    <col width="9.140625" customWidth="1" style="377" min="4389" max="4608"/>
    <col width="0.42578125" customWidth="1" style="377" min="4609" max="4609"/>
    <col hidden="1" style="377" min="4610" max="4610"/>
    <col width="1.7109375" customWidth="1" style="377" min="4611" max="4611"/>
    <col width="0.5703125" customWidth="1" style="377" min="4612" max="4612"/>
    <col width="2.42578125" customWidth="1" style="377" min="4613" max="4613"/>
    <col width="15.85546875" customWidth="1" style="377" min="4614" max="4614"/>
    <col width="12.140625" customWidth="1" style="377" min="4615" max="4615"/>
    <col hidden="1" style="377" min="4616" max="4616"/>
    <col width="6.140625" customWidth="1" style="377" min="4617" max="4617"/>
    <col width="2.28515625" customWidth="1" style="377" min="4618" max="4618"/>
    <col width="0.5703125" customWidth="1" style="377" min="4619" max="4619"/>
    <col width="3.140625" customWidth="1" style="377" min="4620" max="4620"/>
    <col width="6.140625" customWidth="1" style="377" min="4621" max="4621"/>
    <col width="2.85546875" customWidth="1" style="377" min="4622" max="4622"/>
    <col hidden="1" style="377" min="4623" max="4623"/>
    <col width="4" customWidth="1" style="377" min="4624" max="4624"/>
    <col width="6.140625" customWidth="1" style="377" min="4625" max="4625"/>
    <col width="4.42578125" customWidth="1" style="377" min="4626" max="4626"/>
    <col width="1.5703125" customWidth="1" style="377" min="4627" max="4627"/>
    <col width="5.140625" customWidth="1" style="377" min="4628" max="4628"/>
    <col width="1.7109375" customWidth="1" style="377" min="4629" max="4629"/>
    <col width="6.140625" customWidth="1" style="377" min="4630" max="4631"/>
    <col width="7.28515625" customWidth="1" style="377" min="4632" max="4632"/>
    <col width="0.5703125" customWidth="1" style="377" min="4633" max="4633"/>
    <col width="7.140625" customWidth="1" style="377" min="4634" max="4634"/>
    <col hidden="1" style="377" min="4635" max="4635"/>
    <col width="4.85546875" customWidth="1" style="377" min="4636" max="4636"/>
    <col width="6.140625" customWidth="1" style="377" min="4637" max="4638"/>
    <col width="7.140625" customWidth="1" style="377" min="4639" max="4639"/>
    <col width="3.7109375" customWidth="1" style="377" min="4640" max="4640"/>
    <col hidden="1" style="377" min="4641" max="4641"/>
    <col width="0.140625" customWidth="1" style="377" min="4642" max="4642"/>
    <col width="5.7109375" customWidth="1" style="377" min="4643" max="4643"/>
    <col hidden="1" style="377" min="4644" max="4644"/>
    <col width="9.140625" customWidth="1" style="377" min="4645" max="4864"/>
    <col width="0.42578125" customWidth="1" style="377" min="4865" max="4865"/>
    <col hidden="1" style="377" min="4866" max="4866"/>
    <col width="1.7109375" customWidth="1" style="377" min="4867" max="4867"/>
    <col width="0.5703125" customWidth="1" style="377" min="4868" max="4868"/>
    <col width="2.42578125" customWidth="1" style="377" min="4869" max="4869"/>
    <col width="15.85546875" customWidth="1" style="377" min="4870" max="4870"/>
    <col width="12.140625" customWidth="1" style="377" min="4871" max="4871"/>
    <col hidden="1" style="377" min="4872" max="4872"/>
    <col width="6.140625" customWidth="1" style="377" min="4873" max="4873"/>
    <col width="2.28515625" customWidth="1" style="377" min="4874" max="4874"/>
    <col width="0.5703125" customWidth="1" style="377" min="4875" max="4875"/>
    <col width="3.140625" customWidth="1" style="377" min="4876" max="4876"/>
    <col width="6.140625" customWidth="1" style="377" min="4877" max="4877"/>
    <col width="2.85546875" customWidth="1" style="377" min="4878" max="4878"/>
    <col hidden="1" style="377" min="4879" max="4879"/>
    <col width="4" customWidth="1" style="377" min="4880" max="4880"/>
    <col width="6.140625" customWidth="1" style="377" min="4881" max="4881"/>
    <col width="4.42578125" customWidth="1" style="377" min="4882" max="4882"/>
    <col width="1.5703125" customWidth="1" style="377" min="4883" max="4883"/>
    <col width="5.140625" customWidth="1" style="377" min="4884" max="4884"/>
    <col width="1.7109375" customWidth="1" style="377" min="4885" max="4885"/>
    <col width="6.140625" customWidth="1" style="377" min="4886" max="4887"/>
    <col width="7.28515625" customWidth="1" style="377" min="4888" max="4888"/>
    <col width="0.5703125" customWidth="1" style="377" min="4889" max="4889"/>
    <col width="7.140625" customWidth="1" style="377" min="4890" max="4890"/>
    <col hidden="1" style="377" min="4891" max="4891"/>
    <col width="4.85546875" customWidth="1" style="377" min="4892" max="4892"/>
    <col width="6.140625" customWidth="1" style="377" min="4893" max="4894"/>
    <col width="7.140625" customWidth="1" style="377" min="4895" max="4895"/>
    <col width="3.7109375" customWidth="1" style="377" min="4896" max="4896"/>
    <col hidden="1" style="377" min="4897" max="4897"/>
    <col width="0.140625" customWidth="1" style="377" min="4898" max="4898"/>
    <col width="5.7109375" customWidth="1" style="377" min="4899" max="4899"/>
    <col hidden="1" style="377" min="4900" max="4900"/>
    <col width="9.140625" customWidth="1" style="377" min="4901" max="5120"/>
    <col width="0.42578125" customWidth="1" style="377" min="5121" max="5121"/>
    <col hidden="1" style="377" min="5122" max="5122"/>
    <col width="1.7109375" customWidth="1" style="377" min="5123" max="5123"/>
    <col width="0.5703125" customWidth="1" style="377" min="5124" max="5124"/>
    <col width="2.42578125" customWidth="1" style="377" min="5125" max="5125"/>
    <col width="15.85546875" customWidth="1" style="377" min="5126" max="5126"/>
    <col width="12.140625" customWidth="1" style="377" min="5127" max="5127"/>
    <col hidden="1" style="377" min="5128" max="5128"/>
    <col width="6.140625" customWidth="1" style="377" min="5129" max="5129"/>
    <col width="2.28515625" customWidth="1" style="377" min="5130" max="5130"/>
    <col width="0.5703125" customWidth="1" style="377" min="5131" max="5131"/>
    <col width="3.140625" customWidth="1" style="377" min="5132" max="5132"/>
    <col width="6.140625" customWidth="1" style="377" min="5133" max="5133"/>
    <col width="2.85546875" customWidth="1" style="377" min="5134" max="5134"/>
    <col hidden="1" style="377" min="5135" max="5135"/>
    <col width="4" customWidth="1" style="377" min="5136" max="5136"/>
    <col width="6.140625" customWidth="1" style="377" min="5137" max="5137"/>
    <col width="4.42578125" customWidth="1" style="377" min="5138" max="5138"/>
    <col width="1.5703125" customWidth="1" style="377" min="5139" max="5139"/>
    <col width="5.140625" customWidth="1" style="377" min="5140" max="5140"/>
    <col width="1.7109375" customWidth="1" style="377" min="5141" max="5141"/>
    <col width="6.140625" customWidth="1" style="377" min="5142" max="5143"/>
    <col width="7.28515625" customWidth="1" style="377" min="5144" max="5144"/>
    <col width="0.5703125" customWidth="1" style="377" min="5145" max="5145"/>
    <col width="7.140625" customWidth="1" style="377" min="5146" max="5146"/>
    <col hidden="1" style="377" min="5147" max="5147"/>
    <col width="4.85546875" customWidth="1" style="377" min="5148" max="5148"/>
    <col width="6.140625" customWidth="1" style="377" min="5149" max="5150"/>
    <col width="7.140625" customWidth="1" style="377" min="5151" max="5151"/>
    <col width="3.7109375" customWidth="1" style="377" min="5152" max="5152"/>
    <col hidden="1" style="377" min="5153" max="5153"/>
    <col width="0.140625" customWidth="1" style="377" min="5154" max="5154"/>
    <col width="5.7109375" customWidth="1" style="377" min="5155" max="5155"/>
    <col hidden="1" style="377" min="5156" max="5156"/>
    <col width="9.140625" customWidth="1" style="377" min="5157" max="5376"/>
    <col width="0.42578125" customWidth="1" style="377" min="5377" max="5377"/>
    <col hidden="1" style="377" min="5378" max="5378"/>
    <col width="1.7109375" customWidth="1" style="377" min="5379" max="5379"/>
    <col width="0.5703125" customWidth="1" style="377" min="5380" max="5380"/>
    <col width="2.42578125" customWidth="1" style="377" min="5381" max="5381"/>
    <col width="15.85546875" customWidth="1" style="377" min="5382" max="5382"/>
    <col width="12.140625" customWidth="1" style="377" min="5383" max="5383"/>
    <col hidden="1" style="377" min="5384" max="5384"/>
    <col width="6.140625" customWidth="1" style="377" min="5385" max="5385"/>
    <col width="2.28515625" customWidth="1" style="377" min="5386" max="5386"/>
    <col width="0.5703125" customWidth="1" style="377" min="5387" max="5387"/>
    <col width="3.140625" customWidth="1" style="377" min="5388" max="5388"/>
    <col width="6.140625" customWidth="1" style="377" min="5389" max="5389"/>
    <col width="2.85546875" customWidth="1" style="377" min="5390" max="5390"/>
    <col hidden="1" style="377" min="5391" max="5391"/>
    <col width="4" customWidth="1" style="377" min="5392" max="5392"/>
    <col width="6.140625" customWidth="1" style="377" min="5393" max="5393"/>
    <col width="4.42578125" customWidth="1" style="377" min="5394" max="5394"/>
    <col width="1.5703125" customWidth="1" style="377" min="5395" max="5395"/>
    <col width="5.140625" customWidth="1" style="377" min="5396" max="5396"/>
    <col width="1.7109375" customWidth="1" style="377" min="5397" max="5397"/>
    <col width="6.140625" customWidth="1" style="377" min="5398" max="5399"/>
    <col width="7.28515625" customWidth="1" style="377" min="5400" max="5400"/>
    <col width="0.5703125" customWidth="1" style="377" min="5401" max="5401"/>
    <col width="7.140625" customWidth="1" style="377" min="5402" max="5402"/>
    <col hidden="1" style="377" min="5403" max="5403"/>
    <col width="4.85546875" customWidth="1" style="377" min="5404" max="5404"/>
    <col width="6.140625" customWidth="1" style="377" min="5405" max="5406"/>
    <col width="7.140625" customWidth="1" style="377" min="5407" max="5407"/>
    <col width="3.7109375" customWidth="1" style="377" min="5408" max="5408"/>
    <col hidden="1" style="377" min="5409" max="5409"/>
    <col width="0.140625" customWidth="1" style="377" min="5410" max="5410"/>
    <col width="5.7109375" customWidth="1" style="377" min="5411" max="5411"/>
    <col hidden="1" style="377" min="5412" max="5412"/>
    <col width="9.140625" customWidth="1" style="377" min="5413" max="5632"/>
    <col width="0.42578125" customWidth="1" style="377" min="5633" max="5633"/>
    <col hidden="1" style="377" min="5634" max="5634"/>
    <col width="1.7109375" customWidth="1" style="377" min="5635" max="5635"/>
    <col width="0.5703125" customWidth="1" style="377" min="5636" max="5636"/>
    <col width="2.42578125" customWidth="1" style="377" min="5637" max="5637"/>
    <col width="15.85546875" customWidth="1" style="377" min="5638" max="5638"/>
    <col width="12.140625" customWidth="1" style="377" min="5639" max="5639"/>
    <col hidden="1" style="377" min="5640" max="5640"/>
    <col width="6.140625" customWidth="1" style="377" min="5641" max="5641"/>
    <col width="2.28515625" customWidth="1" style="377" min="5642" max="5642"/>
    <col width="0.5703125" customWidth="1" style="377" min="5643" max="5643"/>
    <col width="3.140625" customWidth="1" style="377" min="5644" max="5644"/>
    <col width="6.140625" customWidth="1" style="377" min="5645" max="5645"/>
    <col width="2.85546875" customWidth="1" style="377" min="5646" max="5646"/>
    <col hidden="1" style="377" min="5647" max="5647"/>
    <col width="4" customWidth="1" style="377" min="5648" max="5648"/>
    <col width="6.140625" customWidth="1" style="377" min="5649" max="5649"/>
    <col width="4.42578125" customWidth="1" style="377" min="5650" max="5650"/>
    <col width="1.5703125" customWidth="1" style="377" min="5651" max="5651"/>
    <col width="5.140625" customWidth="1" style="377" min="5652" max="5652"/>
    <col width="1.7109375" customWidth="1" style="377" min="5653" max="5653"/>
    <col width="6.140625" customWidth="1" style="377" min="5654" max="5655"/>
    <col width="7.28515625" customWidth="1" style="377" min="5656" max="5656"/>
    <col width="0.5703125" customWidth="1" style="377" min="5657" max="5657"/>
    <col width="7.140625" customWidth="1" style="377" min="5658" max="5658"/>
    <col hidden="1" style="377" min="5659" max="5659"/>
    <col width="4.85546875" customWidth="1" style="377" min="5660" max="5660"/>
    <col width="6.140625" customWidth="1" style="377" min="5661" max="5662"/>
    <col width="7.140625" customWidth="1" style="377" min="5663" max="5663"/>
    <col width="3.7109375" customWidth="1" style="377" min="5664" max="5664"/>
    <col hidden="1" style="377" min="5665" max="5665"/>
    <col width="0.140625" customWidth="1" style="377" min="5666" max="5666"/>
    <col width="5.7109375" customWidth="1" style="377" min="5667" max="5667"/>
    <col hidden="1" style="377" min="5668" max="5668"/>
    <col width="9.140625" customWidth="1" style="377" min="5669" max="5888"/>
    <col width="0.42578125" customWidth="1" style="377" min="5889" max="5889"/>
    <col hidden="1" style="377" min="5890" max="5890"/>
    <col width="1.7109375" customWidth="1" style="377" min="5891" max="5891"/>
    <col width="0.5703125" customWidth="1" style="377" min="5892" max="5892"/>
    <col width="2.42578125" customWidth="1" style="377" min="5893" max="5893"/>
    <col width="15.85546875" customWidth="1" style="377" min="5894" max="5894"/>
    <col width="12.140625" customWidth="1" style="377" min="5895" max="5895"/>
    <col hidden="1" style="377" min="5896" max="5896"/>
    <col width="6.140625" customWidth="1" style="377" min="5897" max="5897"/>
    <col width="2.28515625" customWidth="1" style="377" min="5898" max="5898"/>
    <col width="0.5703125" customWidth="1" style="377" min="5899" max="5899"/>
    <col width="3.140625" customWidth="1" style="377" min="5900" max="5900"/>
    <col width="6.140625" customWidth="1" style="377" min="5901" max="5901"/>
    <col width="2.85546875" customWidth="1" style="377" min="5902" max="5902"/>
    <col hidden="1" style="377" min="5903" max="5903"/>
    <col width="4" customWidth="1" style="377" min="5904" max="5904"/>
    <col width="6.140625" customWidth="1" style="377" min="5905" max="5905"/>
    <col width="4.42578125" customWidth="1" style="377" min="5906" max="5906"/>
    <col width="1.5703125" customWidth="1" style="377" min="5907" max="5907"/>
    <col width="5.140625" customWidth="1" style="377" min="5908" max="5908"/>
    <col width="1.7109375" customWidth="1" style="377" min="5909" max="5909"/>
    <col width="6.140625" customWidth="1" style="377" min="5910" max="5911"/>
    <col width="7.28515625" customWidth="1" style="377" min="5912" max="5912"/>
    <col width="0.5703125" customWidth="1" style="377" min="5913" max="5913"/>
    <col width="7.140625" customWidth="1" style="377" min="5914" max="5914"/>
    <col hidden="1" style="377" min="5915" max="5915"/>
    <col width="4.85546875" customWidth="1" style="377" min="5916" max="5916"/>
    <col width="6.140625" customWidth="1" style="377" min="5917" max="5918"/>
    <col width="7.140625" customWidth="1" style="377" min="5919" max="5919"/>
    <col width="3.7109375" customWidth="1" style="377" min="5920" max="5920"/>
    <col hidden="1" style="377" min="5921" max="5921"/>
    <col width="0.140625" customWidth="1" style="377" min="5922" max="5922"/>
    <col width="5.7109375" customWidth="1" style="377" min="5923" max="5923"/>
    <col hidden="1" style="377" min="5924" max="5924"/>
    <col width="9.140625" customWidth="1" style="377" min="5925" max="6144"/>
    <col width="0.42578125" customWidth="1" style="377" min="6145" max="6145"/>
    <col hidden="1" style="377" min="6146" max="6146"/>
    <col width="1.7109375" customWidth="1" style="377" min="6147" max="6147"/>
    <col width="0.5703125" customWidth="1" style="377" min="6148" max="6148"/>
    <col width="2.42578125" customWidth="1" style="377" min="6149" max="6149"/>
    <col width="15.85546875" customWidth="1" style="377" min="6150" max="6150"/>
    <col width="12.140625" customWidth="1" style="377" min="6151" max="6151"/>
    <col hidden="1" style="377" min="6152" max="6152"/>
    <col width="6.140625" customWidth="1" style="377" min="6153" max="6153"/>
    <col width="2.28515625" customWidth="1" style="377" min="6154" max="6154"/>
    <col width="0.5703125" customWidth="1" style="377" min="6155" max="6155"/>
    <col width="3.140625" customWidth="1" style="377" min="6156" max="6156"/>
    <col width="6.140625" customWidth="1" style="377" min="6157" max="6157"/>
    <col width="2.85546875" customWidth="1" style="377" min="6158" max="6158"/>
    <col hidden="1" style="377" min="6159" max="6159"/>
    <col width="4" customWidth="1" style="377" min="6160" max="6160"/>
    <col width="6.140625" customWidth="1" style="377" min="6161" max="6161"/>
    <col width="4.42578125" customWidth="1" style="377" min="6162" max="6162"/>
    <col width="1.5703125" customWidth="1" style="377" min="6163" max="6163"/>
    <col width="5.140625" customWidth="1" style="377" min="6164" max="6164"/>
    <col width="1.7109375" customWidth="1" style="377" min="6165" max="6165"/>
    <col width="6.140625" customWidth="1" style="377" min="6166" max="6167"/>
    <col width="7.28515625" customWidth="1" style="377" min="6168" max="6168"/>
    <col width="0.5703125" customWidth="1" style="377" min="6169" max="6169"/>
    <col width="7.140625" customWidth="1" style="377" min="6170" max="6170"/>
    <col hidden="1" style="377" min="6171" max="6171"/>
    <col width="4.85546875" customWidth="1" style="377" min="6172" max="6172"/>
    <col width="6.140625" customWidth="1" style="377" min="6173" max="6174"/>
    <col width="7.140625" customWidth="1" style="377" min="6175" max="6175"/>
    <col width="3.7109375" customWidth="1" style="377" min="6176" max="6176"/>
    <col hidden="1" style="377" min="6177" max="6177"/>
    <col width="0.140625" customWidth="1" style="377" min="6178" max="6178"/>
    <col width="5.7109375" customWidth="1" style="377" min="6179" max="6179"/>
    <col hidden="1" style="377" min="6180" max="6180"/>
    <col width="9.140625" customWidth="1" style="377" min="6181" max="6400"/>
    <col width="0.42578125" customWidth="1" style="377" min="6401" max="6401"/>
    <col hidden="1" style="377" min="6402" max="6402"/>
    <col width="1.7109375" customWidth="1" style="377" min="6403" max="6403"/>
    <col width="0.5703125" customWidth="1" style="377" min="6404" max="6404"/>
    <col width="2.42578125" customWidth="1" style="377" min="6405" max="6405"/>
    <col width="15.85546875" customWidth="1" style="377" min="6406" max="6406"/>
    <col width="12.140625" customWidth="1" style="377" min="6407" max="6407"/>
    <col hidden="1" style="377" min="6408" max="6408"/>
    <col width="6.140625" customWidth="1" style="377" min="6409" max="6409"/>
    <col width="2.28515625" customWidth="1" style="377" min="6410" max="6410"/>
    <col width="0.5703125" customWidth="1" style="377" min="6411" max="6411"/>
    <col width="3.140625" customWidth="1" style="377" min="6412" max="6412"/>
    <col width="6.140625" customWidth="1" style="377" min="6413" max="6413"/>
    <col width="2.85546875" customWidth="1" style="377" min="6414" max="6414"/>
    <col hidden="1" style="377" min="6415" max="6415"/>
    <col width="4" customWidth="1" style="377" min="6416" max="6416"/>
    <col width="6.140625" customWidth="1" style="377" min="6417" max="6417"/>
    <col width="4.42578125" customWidth="1" style="377" min="6418" max="6418"/>
    <col width="1.5703125" customWidth="1" style="377" min="6419" max="6419"/>
    <col width="5.140625" customWidth="1" style="377" min="6420" max="6420"/>
    <col width="1.7109375" customWidth="1" style="377" min="6421" max="6421"/>
    <col width="6.140625" customWidth="1" style="377" min="6422" max="6423"/>
    <col width="7.28515625" customWidth="1" style="377" min="6424" max="6424"/>
    <col width="0.5703125" customWidth="1" style="377" min="6425" max="6425"/>
    <col width="7.140625" customWidth="1" style="377" min="6426" max="6426"/>
    <col hidden="1" style="377" min="6427" max="6427"/>
    <col width="4.85546875" customWidth="1" style="377" min="6428" max="6428"/>
    <col width="6.140625" customWidth="1" style="377" min="6429" max="6430"/>
    <col width="7.140625" customWidth="1" style="377" min="6431" max="6431"/>
    <col width="3.7109375" customWidth="1" style="377" min="6432" max="6432"/>
    <col hidden="1" style="377" min="6433" max="6433"/>
    <col width="0.140625" customWidth="1" style="377" min="6434" max="6434"/>
    <col width="5.7109375" customWidth="1" style="377" min="6435" max="6435"/>
    <col hidden="1" style="377" min="6436" max="6436"/>
    <col width="9.140625" customWidth="1" style="377" min="6437" max="6656"/>
    <col width="0.42578125" customWidth="1" style="377" min="6657" max="6657"/>
    <col hidden="1" style="377" min="6658" max="6658"/>
    <col width="1.7109375" customWidth="1" style="377" min="6659" max="6659"/>
    <col width="0.5703125" customWidth="1" style="377" min="6660" max="6660"/>
    <col width="2.42578125" customWidth="1" style="377" min="6661" max="6661"/>
    <col width="15.85546875" customWidth="1" style="377" min="6662" max="6662"/>
    <col width="12.140625" customWidth="1" style="377" min="6663" max="6663"/>
    <col hidden="1" style="377" min="6664" max="6664"/>
    <col width="6.140625" customWidth="1" style="377" min="6665" max="6665"/>
    <col width="2.28515625" customWidth="1" style="377" min="6666" max="6666"/>
    <col width="0.5703125" customWidth="1" style="377" min="6667" max="6667"/>
    <col width="3.140625" customWidth="1" style="377" min="6668" max="6668"/>
    <col width="6.140625" customWidth="1" style="377" min="6669" max="6669"/>
    <col width="2.85546875" customWidth="1" style="377" min="6670" max="6670"/>
    <col hidden="1" style="377" min="6671" max="6671"/>
    <col width="4" customWidth="1" style="377" min="6672" max="6672"/>
    <col width="6.140625" customWidth="1" style="377" min="6673" max="6673"/>
    <col width="4.42578125" customWidth="1" style="377" min="6674" max="6674"/>
    <col width="1.5703125" customWidth="1" style="377" min="6675" max="6675"/>
    <col width="5.140625" customWidth="1" style="377" min="6676" max="6676"/>
    <col width="1.7109375" customWidth="1" style="377" min="6677" max="6677"/>
    <col width="6.140625" customWidth="1" style="377" min="6678" max="6679"/>
    <col width="7.28515625" customWidth="1" style="377" min="6680" max="6680"/>
    <col width="0.5703125" customWidth="1" style="377" min="6681" max="6681"/>
    <col width="7.140625" customWidth="1" style="377" min="6682" max="6682"/>
    <col hidden="1" style="377" min="6683" max="6683"/>
    <col width="4.85546875" customWidth="1" style="377" min="6684" max="6684"/>
    <col width="6.140625" customWidth="1" style="377" min="6685" max="6686"/>
    <col width="7.140625" customWidth="1" style="377" min="6687" max="6687"/>
    <col width="3.7109375" customWidth="1" style="377" min="6688" max="6688"/>
    <col hidden="1" style="377" min="6689" max="6689"/>
    <col width="0.140625" customWidth="1" style="377" min="6690" max="6690"/>
    <col width="5.7109375" customWidth="1" style="377" min="6691" max="6691"/>
    <col hidden="1" style="377" min="6692" max="6692"/>
    <col width="9.140625" customWidth="1" style="377" min="6693" max="6912"/>
    <col width="0.42578125" customWidth="1" style="377" min="6913" max="6913"/>
    <col hidden="1" style="377" min="6914" max="6914"/>
    <col width="1.7109375" customWidth="1" style="377" min="6915" max="6915"/>
    <col width="0.5703125" customWidth="1" style="377" min="6916" max="6916"/>
    <col width="2.42578125" customWidth="1" style="377" min="6917" max="6917"/>
    <col width="15.85546875" customWidth="1" style="377" min="6918" max="6918"/>
    <col width="12.140625" customWidth="1" style="377" min="6919" max="6919"/>
    <col hidden="1" style="377" min="6920" max="6920"/>
    <col width="6.140625" customWidth="1" style="377" min="6921" max="6921"/>
    <col width="2.28515625" customWidth="1" style="377" min="6922" max="6922"/>
    <col width="0.5703125" customWidth="1" style="377" min="6923" max="6923"/>
    <col width="3.140625" customWidth="1" style="377" min="6924" max="6924"/>
    <col width="6.140625" customWidth="1" style="377" min="6925" max="6925"/>
    <col width="2.85546875" customWidth="1" style="377" min="6926" max="6926"/>
    <col hidden="1" style="377" min="6927" max="6927"/>
    <col width="4" customWidth="1" style="377" min="6928" max="6928"/>
    <col width="6.140625" customWidth="1" style="377" min="6929" max="6929"/>
    <col width="4.42578125" customWidth="1" style="377" min="6930" max="6930"/>
    <col width="1.5703125" customWidth="1" style="377" min="6931" max="6931"/>
    <col width="5.140625" customWidth="1" style="377" min="6932" max="6932"/>
    <col width="1.7109375" customWidth="1" style="377" min="6933" max="6933"/>
    <col width="6.140625" customWidth="1" style="377" min="6934" max="6935"/>
    <col width="7.28515625" customWidth="1" style="377" min="6936" max="6936"/>
    <col width="0.5703125" customWidth="1" style="377" min="6937" max="6937"/>
    <col width="7.140625" customWidth="1" style="377" min="6938" max="6938"/>
    <col hidden="1" style="377" min="6939" max="6939"/>
    <col width="4.85546875" customWidth="1" style="377" min="6940" max="6940"/>
    <col width="6.140625" customWidth="1" style="377" min="6941" max="6942"/>
    <col width="7.140625" customWidth="1" style="377" min="6943" max="6943"/>
    <col width="3.7109375" customWidth="1" style="377" min="6944" max="6944"/>
    <col hidden="1" style="377" min="6945" max="6945"/>
    <col width="0.140625" customWidth="1" style="377" min="6946" max="6946"/>
    <col width="5.7109375" customWidth="1" style="377" min="6947" max="6947"/>
    <col hidden="1" style="377" min="6948" max="6948"/>
    <col width="9.140625" customWidth="1" style="377" min="6949" max="7168"/>
    <col width="0.42578125" customWidth="1" style="377" min="7169" max="7169"/>
    <col hidden="1" style="377" min="7170" max="7170"/>
    <col width="1.7109375" customWidth="1" style="377" min="7171" max="7171"/>
    <col width="0.5703125" customWidth="1" style="377" min="7172" max="7172"/>
    <col width="2.42578125" customWidth="1" style="377" min="7173" max="7173"/>
    <col width="15.85546875" customWidth="1" style="377" min="7174" max="7174"/>
    <col width="12.140625" customWidth="1" style="377" min="7175" max="7175"/>
    <col hidden="1" style="377" min="7176" max="7176"/>
    <col width="6.140625" customWidth="1" style="377" min="7177" max="7177"/>
    <col width="2.28515625" customWidth="1" style="377" min="7178" max="7178"/>
    <col width="0.5703125" customWidth="1" style="377" min="7179" max="7179"/>
    <col width="3.140625" customWidth="1" style="377" min="7180" max="7180"/>
    <col width="6.140625" customWidth="1" style="377" min="7181" max="7181"/>
    <col width="2.85546875" customWidth="1" style="377" min="7182" max="7182"/>
    <col hidden="1" style="377" min="7183" max="7183"/>
    <col width="4" customWidth="1" style="377" min="7184" max="7184"/>
    <col width="6.140625" customWidth="1" style="377" min="7185" max="7185"/>
    <col width="4.42578125" customWidth="1" style="377" min="7186" max="7186"/>
    <col width="1.5703125" customWidth="1" style="377" min="7187" max="7187"/>
    <col width="5.140625" customWidth="1" style="377" min="7188" max="7188"/>
    <col width="1.7109375" customWidth="1" style="377" min="7189" max="7189"/>
    <col width="6.140625" customWidth="1" style="377" min="7190" max="7191"/>
    <col width="7.28515625" customWidth="1" style="377" min="7192" max="7192"/>
    <col width="0.5703125" customWidth="1" style="377" min="7193" max="7193"/>
    <col width="7.140625" customWidth="1" style="377" min="7194" max="7194"/>
    <col hidden="1" style="377" min="7195" max="7195"/>
    <col width="4.85546875" customWidth="1" style="377" min="7196" max="7196"/>
    <col width="6.140625" customWidth="1" style="377" min="7197" max="7198"/>
    <col width="7.140625" customWidth="1" style="377" min="7199" max="7199"/>
    <col width="3.7109375" customWidth="1" style="377" min="7200" max="7200"/>
    <col hidden="1" style="377" min="7201" max="7201"/>
    <col width="0.140625" customWidth="1" style="377" min="7202" max="7202"/>
    <col width="5.7109375" customWidth="1" style="377" min="7203" max="7203"/>
    <col hidden="1" style="377" min="7204" max="7204"/>
    <col width="9.140625" customWidth="1" style="377" min="7205" max="7424"/>
    <col width="0.42578125" customWidth="1" style="377" min="7425" max="7425"/>
    <col hidden="1" style="377" min="7426" max="7426"/>
    <col width="1.7109375" customWidth="1" style="377" min="7427" max="7427"/>
    <col width="0.5703125" customWidth="1" style="377" min="7428" max="7428"/>
    <col width="2.42578125" customWidth="1" style="377" min="7429" max="7429"/>
    <col width="15.85546875" customWidth="1" style="377" min="7430" max="7430"/>
    <col width="12.140625" customWidth="1" style="377" min="7431" max="7431"/>
    <col hidden="1" style="377" min="7432" max="7432"/>
    <col width="6.140625" customWidth="1" style="377" min="7433" max="7433"/>
    <col width="2.28515625" customWidth="1" style="377" min="7434" max="7434"/>
    <col width="0.5703125" customWidth="1" style="377" min="7435" max="7435"/>
    <col width="3.140625" customWidth="1" style="377" min="7436" max="7436"/>
    <col width="6.140625" customWidth="1" style="377" min="7437" max="7437"/>
    <col width="2.85546875" customWidth="1" style="377" min="7438" max="7438"/>
    <col hidden="1" style="377" min="7439" max="7439"/>
    <col width="4" customWidth="1" style="377" min="7440" max="7440"/>
    <col width="6.140625" customWidth="1" style="377" min="7441" max="7441"/>
    <col width="4.42578125" customWidth="1" style="377" min="7442" max="7442"/>
    <col width="1.5703125" customWidth="1" style="377" min="7443" max="7443"/>
    <col width="5.140625" customWidth="1" style="377" min="7444" max="7444"/>
    <col width="1.7109375" customWidth="1" style="377" min="7445" max="7445"/>
    <col width="6.140625" customWidth="1" style="377" min="7446" max="7447"/>
    <col width="7.28515625" customWidth="1" style="377" min="7448" max="7448"/>
    <col width="0.5703125" customWidth="1" style="377" min="7449" max="7449"/>
    <col width="7.140625" customWidth="1" style="377" min="7450" max="7450"/>
    <col hidden="1" style="377" min="7451" max="7451"/>
    <col width="4.85546875" customWidth="1" style="377" min="7452" max="7452"/>
    <col width="6.140625" customWidth="1" style="377" min="7453" max="7454"/>
    <col width="7.140625" customWidth="1" style="377" min="7455" max="7455"/>
    <col width="3.7109375" customWidth="1" style="377" min="7456" max="7456"/>
    <col hidden="1" style="377" min="7457" max="7457"/>
    <col width="0.140625" customWidth="1" style="377" min="7458" max="7458"/>
    <col width="5.7109375" customWidth="1" style="377" min="7459" max="7459"/>
    <col hidden="1" style="377" min="7460" max="7460"/>
    <col width="9.140625" customWidth="1" style="377" min="7461" max="7680"/>
    <col width="0.42578125" customWidth="1" style="377" min="7681" max="7681"/>
    <col hidden="1" style="377" min="7682" max="7682"/>
    <col width="1.7109375" customWidth="1" style="377" min="7683" max="7683"/>
    <col width="0.5703125" customWidth="1" style="377" min="7684" max="7684"/>
    <col width="2.42578125" customWidth="1" style="377" min="7685" max="7685"/>
    <col width="15.85546875" customWidth="1" style="377" min="7686" max="7686"/>
    <col width="12.140625" customWidth="1" style="377" min="7687" max="7687"/>
    <col hidden="1" style="377" min="7688" max="7688"/>
    <col width="6.140625" customWidth="1" style="377" min="7689" max="7689"/>
    <col width="2.28515625" customWidth="1" style="377" min="7690" max="7690"/>
    <col width="0.5703125" customWidth="1" style="377" min="7691" max="7691"/>
    <col width="3.140625" customWidth="1" style="377" min="7692" max="7692"/>
    <col width="6.140625" customWidth="1" style="377" min="7693" max="7693"/>
    <col width="2.85546875" customWidth="1" style="377" min="7694" max="7694"/>
    <col hidden="1" style="377" min="7695" max="7695"/>
    <col width="4" customWidth="1" style="377" min="7696" max="7696"/>
    <col width="6.140625" customWidth="1" style="377" min="7697" max="7697"/>
    <col width="4.42578125" customWidth="1" style="377" min="7698" max="7698"/>
    <col width="1.5703125" customWidth="1" style="377" min="7699" max="7699"/>
    <col width="5.140625" customWidth="1" style="377" min="7700" max="7700"/>
    <col width="1.7109375" customWidth="1" style="377" min="7701" max="7701"/>
    <col width="6.140625" customWidth="1" style="377" min="7702" max="7703"/>
    <col width="7.28515625" customWidth="1" style="377" min="7704" max="7704"/>
    <col width="0.5703125" customWidth="1" style="377" min="7705" max="7705"/>
    <col width="7.140625" customWidth="1" style="377" min="7706" max="7706"/>
    <col hidden="1" style="377" min="7707" max="7707"/>
    <col width="4.85546875" customWidth="1" style="377" min="7708" max="7708"/>
    <col width="6.140625" customWidth="1" style="377" min="7709" max="7710"/>
    <col width="7.140625" customWidth="1" style="377" min="7711" max="7711"/>
    <col width="3.7109375" customWidth="1" style="377" min="7712" max="7712"/>
    <col hidden="1" style="377" min="7713" max="7713"/>
    <col width="0.140625" customWidth="1" style="377" min="7714" max="7714"/>
    <col width="5.7109375" customWidth="1" style="377" min="7715" max="7715"/>
    <col hidden="1" style="377" min="7716" max="7716"/>
    <col width="9.140625" customWidth="1" style="377" min="7717" max="7936"/>
    <col width="0.42578125" customWidth="1" style="377" min="7937" max="7937"/>
    <col hidden="1" style="377" min="7938" max="7938"/>
    <col width="1.7109375" customWidth="1" style="377" min="7939" max="7939"/>
    <col width="0.5703125" customWidth="1" style="377" min="7940" max="7940"/>
    <col width="2.42578125" customWidth="1" style="377" min="7941" max="7941"/>
    <col width="15.85546875" customWidth="1" style="377" min="7942" max="7942"/>
    <col width="12.140625" customWidth="1" style="377" min="7943" max="7943"/>
    <col hidden="1" style="377" min="7944" max="7944"/>
    <col width="6.140625" customWidth="1" style="377" min="7945" max="7945"/>
    <col width="2.28515625" customWidth="1" style="377" min="7946" max="7946"/>
    <col width="0.5703125" customWidth="1" style="377" min="7947" max="7947"/>
    <col width="3.140625" customWidth="1" style="377" min="7948" max="7948"/>
    <col width="6.140625" customWidth="1" style="377" min="7949" max="7949"/>
    <col width="2.85546875" customWidth="1" style="377" min="7950" max="7950"/>
    <col hidden="1" style="377" min="7951" max="7951"/>
    <col width="4" customWidth="1" style="377" min="7952" max="7952"/>
    <col width="6.140625" customWidth="1" style="377" min="7953" max="7953"/>
    <col width="4.42578125" customWidth="1" style="377" min="7954" max="7954"/>
    <col width="1.5703125" customWidth="1" style="377" min="7955" max="7955"/>
    <col width="5.140625" customWidth="1" style="377" min="7956" max="7956"/>
    <col width="1.7109375" customWidth="1" style="377" min="7957" max="7957"/>
    <col width="6.140625" customWidth="1" style="377" min="7958" max="7959"/>
    <col width="7.28515625" customWidth="1" style="377" min="7960" max="7960"/>
    <col width="0.5703125" customWidth="1" style="377" min="7961" max="7961"/>
    <col width="7.140625" customWidth="1" style="377" min="7962" max="7962"/>
    <col hidden="1" style="377" min="7963" max="7963"/>
    <col width="4.85546875" customWidth="1" style="377" min="7964" max="7964"/>
    <col width="6.140625" customWidth="1" style="377" min="7965" max="7966"/>
    <col width="7.140625" customWidth="1" style="377" min="7967" max="7967"/>
    <col width="3.7109375" customWidth="1" style="377" min="7968" max="7968"/>
    <col hidden="1" style="377" min="7969" max="7969"/>
    <col width="0.140625" customWidth="1" style="377" min="7970" max="7970"/>
    <col width="5.7109375" customWidth="1" style="377" min="7971" max="7971"/>
    <col hidden="1" style="377" min="7972" max="7972"/>
    <col width="9.140625" customWidth="1" style="377" min="7973" max="8192"/>
    <col width="0.42578125" customWidth="1" style="377" min="8193" max="8193"/>
    <col hidden="1" style="377" min="8194" max="8194"/>
    <col width="1.7109375" customWidth="1" style="377" min="8195" max="8195"/>
    <col width="0.5703125" customWidth="1" style="377" min="8196" max="8196"/>
    <col width="2.42578125" customWidth="1" style="377" min="8197" max="8197"/>
    <col width="15.85546875" customWidth="1" style="377" min="8198" max="8198"/>
    <col width="12.140625" customWidth="1" style="377" min="8199" max="8199"/>
    <col hidden="1" style="377" min="8200" max="8200"/>
    <col width="6.140625" customWidth="1" style="377" min="8201" max="8201"/>
    <col width="2.28515625" customWidth="1" style="377" min="8202" max="8202"/>
    <col width="0.5703125" customWidth="1" style="377" min="8203" max="8203"/>
    <col width="3.140625" customWidth="1" style="377" min="8204" max="8204"/>
    <col width="6.140625" customWidth="1" style="377" min="8205" max="8205"/>
    <col width="2.85546875" customWidth="1" style="377" min="8206" max="8206"/>
    <col hidden="1" style="377" min="8207" max="8207"/>
    <col width="4" customWidth="1" style="377" min="8208" max="8208"/>
    <col width="6.140625" customWidth="1" style="377" min="8209" max="8209"/>
    <col width="4.42578125" customWidth="1" style="377" min="8210" max="8210"/>
    <col width="1.5703125" customWidth="1" style="377" min="8211" max="8211"/>
    <col width="5.140625" customWidth="1" style="377" min="8212" max="8212"/>
    <col width="1.7109375" customWidth="1" style="377" min="8213" max="8213"/>
    <col width="6.140625" customWidth="1" style="377" min="8214" max="8215"/>
    <col width="7.28515625" customWidth="1" style="377" min="8216" max="8216"/>
    <col width="0.5703125" customWidth="1" style="377" min="8217" max="8217"/>
    <col width="7.140625" customWidth="1" style="377" min="8218" max="8218"/>
    <col hidden="1" style="377" min="8219" max="8219"/>
    <col width="4.85546875" customWidth="1" style="377" min="8220" max="8220"/>
    <col width="6.140625" customWidth="1" style="377" min="8221" max="8222"/>
    <col width="7.140625" customWidth="1" style="377" min="8223" max="8223"/>
    <col width="3.7109375" customWidth="1" style="377" min="8224" max="8224"/>
    <col hidden="1" style="377" min="8225" max="8225"/>
    <col width="0.140625" customWidth="1" style="377" min="8226" max="8226"/>
    <col width="5.7109375" customWidth="1" style="377" min="8227" max="8227"/>
    <col hidden="1" style="377" min="8228" max="8228"/>
    <col width="9.140625" customWidth="1" style="377" min="8229" max="8448"/>
    <col width="0.42578125" customWidth="1" style="377" min="8449" max="8449"/>
    <col hidden="1" style="377" min="8450" max="8450"/>
    <col width="1.7109375" customWidth="1" style="377" min="8451" max="8451"/>
    <col width="0.5703125" customWidth="1" style="377" min="8452" max="8452"/>
    <col width="2.42578125" customWidth="1" style="377" min="8453" max="8453"/>
    <col width="15.85546875" customWidth="1" style="377" min="8454" max="8454"/>
    <col width="12.140625" customWidth="1" style="377" min="8455" max="8455"/>
    <col hidden="1" style="377" min="8456" max="8456"/>
    <col width="6.140625" customWidth="1" style="377" min="8457" max="8457"/>
    <col width="2.28515625" customWidth="1" style="377" min="8458" max="8458"/>
    <col width="0.5703125" customWidth="1" style="377" min="8459" max="8459"/>
    <col width="3.140625" customWidth="1" style="377" min="8460" max="8460"/>
    <col width="6.140625" customWidth="1" style="377" min="8461" max="8461"/>
    <col width="2.85546875" customWidth="1" style="377" min="8462" max="8462"/>
    <col hidden="1" style="377" min="8463" max="8463"/>
    <col width="4" customWidth="1" style="377" min="8464" max="8464"/>
    <col width="6.140625" customWidth="1" style="377" min="8465" max="8465"/>
    <col width="4.42578125" customWidth="1" style="377" min="8466" max="8466"/>
    <col width="1.5703125" customWidth="1" style="377" min="8467" max="8467"/>
    <col width="5.140625" customWidth="1" style="377" min="8468" max="8468"/>
    <col width="1.7109375" customWidth="1" style="377" min="8469" max="8469"/>
    <col width="6.140625" customWidth="1" style="377" min="8470" max="8471"/>
    <col width="7.28515625" customWidth="1" style="377" min="8472" max="8472"/>
    <col width="0.5703125" customWidth="1" style="377" min="8473" max="8473"/>
    <col width="7.140625" customWidth="1" style="377" min="8474" max="8474"/>
    <col hidden="1" style="377" min="8475" max="8475"/>
    <col width="4.85546875" customWidth="1" style="377" min="8476" max="8476"/>
    <col width="6.140625" customWidth="1" style="377" min="8477" max="8478"/>
    <col width="7.140625" customWidth="1" style="377" min="8479" max="8479"/>
    <col width="3.7109375" customWidth="1" style="377" min="8480" max="8480"/>
    <col hidden="1" style="377" min="8481" max="8481"/>
    <col width="0.140625" customWidth="1" style="377" min="8482" max="8482"/>
    <col width="5.7109375" customWidth="1" style="377" min="8483" max="8483"/>
    <col hidden="1" style="377" min="8484" max="8484"/>
    <col width="9.140625" customWidth="1" style="377" min="8485" max="8704"/>
    <col width="0.42578125" customWidth="1" style="377" min="8705" max="8705"/>
    <col hidden="1" style="377" min="8706" max="8706"/>
    <col width="1.7109375" customWidth="1" style="377" min="8707" max="8707"/>
    <col width="0.5703125" customWidth="1" style="377" min="8708" max="8708"/>
    <col width="2.42578125" customWidth="1" style="377" min="8709" max="8709"/>
    <col width="15.85546875" customWidth="1" style="377" min="8710" max="8710"/>
    <col width="12.140625" customWidth="1" style="377" min="8711" max="8711"/>
    <col hidden="1" style="377" min="8712" max="8712"/>
    <col width="6.140625" customWidth="1" style="377" min="8713" max="8713"/>
    <col width="2.28515625" customWidth="1" style="377" min="8714" max="8714"/>
    <col width="0.5703125" customWidth="1" style="377" min="8715" max="8715"/>
    <col width="3.140625" customWidth="1" style="377" min="8716" max="8716"/>
    <col width="6.140625" customWidth="1" style="377" min="8717" max="8717"/>
    <col width="2.85546875" customWidth="1" style="377" min="8718" max="8718"/>
    <col hidden="1" style="377" min="8719" max="8719"/>
    <col width="4" customWidth="1" style="377" min="8720" max="8720"/>
    <col width="6.140625" customWidth="1" style="377" min="8721" max="8721"/>
    <col width="4.42578125" customWidth="1" style="377" min="8722" max="8722"/>
    <col width="1.5703125" customWidth="1" style="377" min="8723" max="8723"/>
    <col width="5.140625" customWidth="1" style="377" min="8724" max="8724"/>
    <col width="1.7109375" customWidth="1" style="377" min="8725" max="8725"/>
    <col width="6.140625" customWidth="1" style="377" min="8726" max="8727"/>
    <col width="7.28515625" customWidth="1" style="377" min="8728" max="8728"/>
    <col width="0.5703125" customWidth="1" style="377" min="8729" max="8729"/>
    <col width="7.140625" customWidth="1" style="377" min="8730" max="8730"/>
    <col hidden="1" style="377" min="8731" max="8731"/>
    <col width="4.85546875" customWidth="1" style="377" min="8732" max="8732"/>
    <col width="6.140625" customWidth="1" style="377" min="8733" max="8734"/>
    <col width="7.140625" customWidth="1" style="377" min="8735" max="8735"/>
    <col width="3.7109375" customWidth="1" style="377" min="8736" max="8736"/>
    <col hidden="1" style="377" min="8737" max="8737"/>
    <col width="0.140625" customWidth="1" style="377" min="8738" max="8738"/>
    <col width="5.7109375" customWidth="1" style="377" min="8739" max="8739"/>
    <col hidden="1" style="377" min="8740" max="8740"/>
    <col width="9.140625" customWidth="1" style="377" min="8741" max="8960"/>
    <col width="0.42578125" customWidth="1" style="377" min="8961" max="8961"/>
    <col hidden="1" style="377" min="8962" max="8962"/>
    <col width="1.7109375" customWidth="1" style="377" min="8963" max="8963"/>
    <col width="0.5703125" customWidth="1" style="377" min="8964" max="8964"/>
    <col width="2.42578125" customWidth="1" style="377" min="8965" max="8965"/>
    <col width="15.85546875" customWidth="1" style="377" min="8966" max="8966"/>
    <col width="12.140625" customWidth="1" style="377" min="8967" max="8967"/>
    <col hidden="1" style="377" min="8968" max="8968"/>
    <col width="6.140625" customWidth="1" style="377" min="8969" max="8969"/>
    <col width="2.28515625" customWidth="1" style="377" min="8970" max="8970"/>
    <col width="0.5703125" customWidth="1" style="377" min="8971" max="8971"/>
    <col width="3.140625" customWidth="1" style="377" min="8972" max="8972"/>
    <col width="6.140625" customWidth="1" style="377" min="8973" max="8973"/>
    <col width="2.85546875" customWidth="1" style="377" min="8974" max="8974"/>
    <col hidden="1" style="377" min="8975" max="8975"/>
    <col width="4" customWidth="1" style="377" min="8976" max="8976"/>
    <col width="6.140625" customWidth="1" style="377" min="8977" max="8977"/>
    <col width="4.42578125" customWidth="1" style="377" min="8978" max="8978"/>
    <col width="1.5703125" customWidth="1" style="377" min="8979" max="8979"/>
    <col width="5.140625" customWidth="1" style="377" min="8980" max="8980"/>
    <col width="1.7109375" customWidth="1" style="377" min="8981" max="8981"/>
    <col width="6.140625" customWidth="1" style="377" min="8982" max="8983"/>
    <col width="7.28515625" customWidth="1" style="377" min="8984" max="8984"/>
    <col width="0.5703125" customWidth="1" style="377" min="8985" max="8985"/>
    <col width="7.140625" customWidth="1" style="377" min="8986" max="8986"/>
    <col hidden="1" style="377" min="8987" max="8987"/>
    <col width="4.85546875" customWidth="1" style="377" min="8988" max="8988"/>
    <col width="6.140625" customWidth="1" style="377" min="8989" max="8990"/>
    <col width="7.140625" customWidth="1" style="377" min="8991" max="8991"/>
    <col width="3.7109375" customWidth="1" style="377" min="8992" max="8992"/>
    <col hidden="1" style="377" min="8993" max="8993"/>
    <col width="0.140625" customWidth="1" style="377" min="8994" max="8994"/>
    <col width="5.7109375" customWidth="1" style="377" min="8995" max="8995"/>
    <col hidden="1" style="377" min="8996" max="8996"/>
    <col width="9.140625" customWidth="1" style="377" min="8997" max="9216"/>
    <col width="0.42578125" customWidth="1" style="377" min="9217" max="9217"/>
    <col hidden="1" style="377" min="9218" max="9218"/>
    <col width="1.7109375" customWidth="1" style="377" min="9219" max="9219"/>
    <col width="0.5703125" customWidth="1" style="377" min="9220" max="9220"/>
    <col width="2.42578125" customWidth="1" style="377" min="9221" max="9221"/>
    <col width="15.85546875" customWidth="1" style="377" min="9222" max="9222"/>
    <col width="12.140625" customWidth="1" style="377" min="9223" max="9223"/>
    <col hidden="1" style="377" min="9224" max="9224"/>
    <col width="6.140625" customWidth="1" style="377" min="9225" max="9225"/>
    <col width="2.28515625" customWidth="1" style="377" min="9226" max="9226"/>
    <col width="0.5703125" customWidth="1" style="377" min="9227" max="9227"/>
    <col width="3.140625" customWidth="1" style="377" min="9228" max="9228"/>
    <col width="6.140625" customWidth="1" style="377" min="9229" max="9229"/>
    <col width="2.85546875" customWidth="1" style="377" min="9230" max="9230"/>
    <col hidden="1" style="377" min="9231" max="9231"/>
    <col width="4" customWidth="1" style="377" min="9232" max="9232"/>
    <col width="6.140625" customWidth="1" style="377" min="9233" max="9233"/>
    <col width="4.42578125" customWidth="1" style="377" min="9234" max="9234"/>
    <col width="1.5703125" customWidth="1" style="377" min="9235" max="9235"/>
    <col width="5.140625" customWidth="1" style="377" min="9236" max="9236"/>
    <col width="1.7109375" customWidth="1" style="377" min="9237" max="9237"/>
    <col width="6.140625" customWidth="1" style="377" min="9238" max="9239"/>
    <col width="7.28515625" customWidth="1" style="377" min="9240" max="9240"/>
    <col width="0.5703125" customWidth="1" style="377" min="9241" max="9241"/>
    <col width="7.140625" customWidth="1" style="377" min="9242" max="9242"/>
    <col hidden="1" style="377" min="9243" max="9243"/>
    <col width="4.85546875" customWidth="1" style="377" min="9244" max="9244"/>
    <col width="6.140625" customWidth="1" style="377" min="9245" max="9246"/>
    <col width="7.140625" customWidth="1" style="377" min="9247" max="9247"/>
    <col width="3.7109375" customWidth="1" style="377" min="9248" max="9248"/>
    <col hidden="1" style="377" min="9249" max="9249"/>
    <col width="0.140625" customWidth="1" style="377" min="9250" max="9250"/>
    <col width="5.7109375" customWidth="1" style="377" min="9251" max="9251"/>
    <col hidden="1" style="377" min="9252" max="9252"/>
    <col width="9.140625" customWidth="1" style="377" min="9253" max="9472"/>
    <col width="0.42578125" customWidth="1" style="377" min="9473" max="9473"/>
    <col hidden="1" style="377" min="9474" max="9474"/>
    <col width="1.7109375" customWidth="1" style="377" min="9475" max="9475"/>
    <col width="0.5703125" customWidth="1" style="377" min="9476" max="9476"/>
    <col width="2.42578125" customWidth="1" style="377" min="9477" max="9477"/>
    <col width="15.85546875" customWidth="1" style="377" min="9478" max="9478"/>
    <col width="12.140625" customWidth="1" style="377" min="9479" max="9479"/>
    <col hidden="1" style="377" min="9480" max="9480"/>
    <col width="6.140625" customWidth="1" style="377" min="9481" max="9481"/>
    <col width="2.28515625" customWidth="1" style="377" min="9482" max="9482"/>
    <col width="0.5703125" customWidth="1" style="377" min="9483" max="9483"/>
    <col width="3.140625" customWidth="1" style="377" min="9484" max="9484"/>
    <col width="6.140625" customWidth="1" style="377" min="9485" max="9485"/>
    <col width="2.85546875" customWidth="1" style="377" min="9486" max="9486"/>
    <col hidden="1" style="377" min="9487" max="9487"/>
    <col width="4" customWidth="1" style="377" min="9488" max="9488"/>
    <col width="6.140625" customWidth="1" style="377" min="9489" max="9489"/>
    <col width="4.42578125" customWidth="1" style="377" min="9490" max="9490"/>
    <col width="1.5703125" customWidth="1" style="377" min="9491" max="9491"/>
    <col width="5.140625" customWidth="1" style="377" min="9492" max="9492"/>
    <col width="1.7109375" customWidth="1" style="377" min="9493" max="9493"/>
    <col width="6.140625" customWidth="1" style="377" min="9494" max="9495"/>
    <col width="7.28515625" customWidth="1" style="377" min="9496" max="9496"/>
    <col width="0.5703125" customWidth="1" style="377" min="9497" max="9497"/>
    <col width="7.140625" customWidth="1" style="377" min="9498" max="9498"/>
    <col hidden="1" style="377" min="9499" max="9499"/>
    <col width="4.85546875" customWidth="1" style="377" min="9500" max="9500"/>
    <col width="6.140625" customWidth="1" style="377" min="9501" max="9502"/>
    <col width="7.140625" customWidth="1" style="377" min="9503" max="9503"/>
    <col width="3.7109375" customWidth="1" style="377" min="9504" max="9504"/>
    <col hidden="1" style="377" min="9505" max="9505"/>
    <col width="0.140625" customWidth="1" style="377" min="9506" max="9506"/>
    <col width="5.7109375" customWidth="1" style="377" min="9507" max="9507"/>
    <col hidden="1" style="377" min="9508" max="9508"/>
    <col width="9.140625" customWidth="1" style="377" min="9509" max="9728"/>
    <col width="0.42578125" customWidth="1" style="377" min="9729" max="9729"/>
    <col hidden="1" style="377" min="9730" max="9730"/>
    <col width="1.7109375" customWidth="1" style="377" min="9731" max="9731"/>
    <col width="0.5703125" customWidth="1" style="377" min="9732" max="9732"/>
    <col width="2.42578125" customWidth="1" style="377" min="9733" max="9733"/>
    <col width="15.85546875" customWidth="1" style="377" min="9734" max="9734"/>
    <col width="12.140625" customWidth="1" style="377" min="9735" max="9735"/>
    <col hidden="1" style="377" min="9736" max="9736"/>
    <col width="6.140625" customWidth="1" style="377" min="9737" max="9737"/>
    <col width="2.28515625" customWidth="1" style="377" min="9738" max="9738"/>
    <col width="0.5703125" customWidth="1" style="377" min="9739" max="9739"/>
    <col width="3.140625" customWidth="1" style="377" min="9740" max="9740"/>
    <col width="6.140625" customWidth="1" style="377" min="9741" max="9741"/>
    <col width="2.85546875" customWidth="1" style="377" min="9742" max="9742"/>
    <col hidden="1" style="377" min="9743" max="9743"/>
    <col width="4" customWidth="1" style="377" min="9744" max="9744"/>
    <col width="6.140625" customWidth="1" style="377" min="9745" max="9745"/>
    <col width="4.42578125" customWidth="1" style="377" min="9746" max="9746"/>
    <col width="1.5703125" customWidth="1" style="377" min="9747" max="9747"/>
    <col width="5.140625" customWidth="1" style="377" min="9748" max="9748"/>
    <col width="1.7109375" customWidth="1" style="377" min="9749" max="9749"/>
    <col width="6.140625" customWidth="1" style="377" min="9750" max="9751"/>
    <col width="7.28515625" customWidth="1" style="377" min="9752" max="9752"/>
    <col width="0.5703125" customWidth="1" style="377" min="9753" max="9753"/>
    <col width="7.140625" customWidth="1" style="377" min="9754" max="9754"/>
    <col hidden="1" style="377" min="9755" max="9755"/>
    <col width="4.85546875" customWidth="1" style="377" min="9756" max="9756"/>
    <col width="6.140625" customWidth="1" style="377" min="9757" max="9758"/>
    <col width="7.140625" customWidth="1" style="377" min="9759" max="9759"/>
    <col width="3.7109375" customWidth="1" style="377" min="9760" max="9760"/>
    <col hidden="1" style="377" min="9761" max="9761"/>
    <col width="0.140625" customWidth="1" style="377" min="9762" max="9762"/>
    <col width="5.7109375" customWidth="1" style="377" min="9763" max="9763"/>
    <col hidden="1" style="377" min="9764" max="9764"/>
    <col width="9.140625" customWidth="1" style="377" min="9765" max="9984"/>
    <col width="0.42578125" customWidth="1" style="377" min="9985" max="9985"/>
    <col hidden="1" style="377" min="9986" max="9986"/>
    <col width="1.7109375" customWidth="1" style="377" min="9987" max="9987"/>
    <col width="0.5703125" customWidth="1" style="377" min="9988" max="9988"/>
    <col width="2.42578125" customWidth="1" style="377" min="9989" max="9989"/>
    <col width="15.85546875" customWidth="1" style="377" min="9990" max="9990"/>
    <col width="12.140625" customWidth="1" style="377" min="9991" max="9991"/>
    <col hidden="1" style="377" min="9992" max="9992"/>
    <col width="6.140625" customWidth="1" style="377" min="9993" max="9993"/>
    <col width="2.28515625" customWidth="1" style="377" min="9994" max="9994"/>
    <col width="0.5703125" customWidth="1" style="377" min="9995" max="9995"/>
    <col width="3.140625" customWidth="1" style="377" min="9996" max="9996"/>
    <col width="6.140625" customWidth="1" style="377" min="9997" max="9997"/>
    <col width="2.85546875" customWidth="1" style="377" min="9998" max="9998"/>
    <col hidden="1" style="377" min="9999" max="9999"/>
    <col width="4" customWidth="1" style="377" min="10000" max="10000"/>
    <col width="6.140625" customWidth="1" style="377" min="10001" max="10001"/>
    <col width="4.42578125" customWidth="1" style="377" min="10002" max="10002"/>
    <col width="1.5703125" customWidth="1" style="377" min="10003" max="10003"/>
    <col width="5.140625" customWidth="1" style="377" min="10004" max="10004"/>
    <col width="1.7109375" customWidth="1" style="377" min="10005" max="10005"/>
    <col width="6.140625" customWidth="1" style="377" min="10006" max="10007"/>
    <col width="7.28515625" customWidth="1" style="377" min="10008" max="10008"/>
    <col width="0.5703125" customWidth="1" style="377" min="10009" max="10009"/>
    <col width="7.140625" customWidth="1" style="377" min="10010" max="10010"/>
    <col hidden="1" style="377" min="10011" max="10011"/>
    <col width="4.85546875" customWidth="1" style="377" min="10012" max="10012"/>
    <col width="6.140625" customWidth="1" style="377" min="10013" max="10014"/>
    <col width="7.140625" customWidth="1" style="377" min="10015" max="10015"/>
    <col width="3.7109375" customWidth="1" style="377" min="10016" max="10016"/>
    <col hidden="1" style="377" min="10017" max="10017"/>
    <col width="0.140625" customWidth="1" style="377" min="10018" max="10018"/>
    <col width="5.7109375" customWidth="1" style="377" min="10019" max="10019"/>
    <col hidden="1" style="377" min="10020" max="10020"/>
    <col width="9.140625" customWidth="1" style="377" min="10021" max="10240"/>
    <col width="0.42578125" customWidth="1" style="377" min="10241" max="10241"/>
    <col hidden="1" style="377" min="10242" max="10242"/>
    <col width="1.7109375" customWidth="1" style="377" min="10243" max="10243"/>
    <col width="0.5703125" customWidth="1" style="377" min="10244" max="10244"/>
    <col width="2.42578125" customWidth="1" style="377" min="10245" max="10245"/>
    <col width="15.85546875" customWidth="1" style="377" min="10246" max="10246"/>
    <col width="12.140625" customWidth="1" style="377" min="10247" max="10247"/>
    <col hidden="1" style="377" min="10248" max="10248"/>
    <col width="6.140625" customWidth="1" style="377" min="10249" max="10249"/>
    <col width="2.28515625" customWidth="1" style="377" min="10250" max="10250"/>
    <col width="0.5703125" customWidth="1" style="377" min="10251" max="10251"/>
    <col width="3.140625" customWidth="1" style="377" min="10252" max="10252"/>
    <col width="6.140625" customWidth="1" style="377" min="10253" max="10253"/>
    <col width="2.85546875" customWidth="1" style="377" min="10254" max="10254"/>
    <col hidden="1" style="377" min="10255" max="10255"/>
    <col width="4" customWidth="1" style="377" min="10256" max="10256"/>
    <col width="6.140625" customWidth="1" style="377" min="10257" max="10257"/>
    <col width="4.42578125" customWidth="1" style="377" min="10258" max="10258"/>
    <col width="1.5703125" customWidth="1" style="377" min="10259" max="10259"/>
    <col width="5.140625" customWidth="1" style="377" min="10260" max="10260"/>
    <col width="1.7109375" customWidth="1" style="377" min="10261" max="10261"/>
    <col width="6.140625" customWidth="1" style="377" min="10262" max="10263"/>
    <col width="7.28515625" customWidth="1" style="377" min="10264" max="10264"/>
    <col width="0.5703125" customWidth="1" style="377" min="10265" max="10265"/>
    <col width="7.140625" customWidth="1" style="377" min="10266" max="10266"/>
    <col hidden="1" style="377" min="10267" max="10267"/>
    <col width="4.85546875" customWidth="1" style="377" min="10268" max="10268"/>
    <col width="6.140625" customWidth="1" style="377" min="10269" max="10270"/>
    <col width="7.140625" customWidth="1" style="377" min="10271" max="10271"/>
    <col width="3.7109375" customWidth="1" style="377" min="10272" max="10272"/>
    <col hidden="1" style="377" min="10273" max="10273"/>
    <col width="0.140625" customWidth="1" style="377" min="10274" max="10274"/>
    <col width="5.7109375" customWidth="1" style="377" min="10275" max="10275"/>
    <col hidden="1" style="377" min="10276" max="10276"/>
    <col width="9.140625" customWidth="1" style="377" min="10277" max="10496"/>
    <col width="0.42578125" customWidth="1" style="377" min="10497" max="10497"/>
    <col hidden="1" style="377" min="10498" max="10498"/>
    <col width="1.7109375" customWidth="1" style="377" min="10499" max="10499"/>
    <col width="0.5703125" customWidth="1" style="377" min="10500" max="10500"/>
    <col width="2.42578125" customWidth="1" style="377" min="10501" max="10501"/>
    <col width="15.85546875" customWidth="1" style="377" min="10502" max="10502"/>
    <col width="12.140625" customWidth="1" style="377" min="10503" max="10503"/>
    <col hidden="1" style="377" min="10504" max="10504"/>
    <col width="6.140625" customWidth="1" style="377" min="10505" max="10505"/>
    <col width="2.28515625" customWidth="1" style="377" min="10506" max="10506"/>
    <col width="0.5703125" customWidth="1" style="377" min="10507" max="10507"/>
    <col width="3.140625" customWidth="1" style="377" min="10508" max="10508"/>
    <col width="6.140625" customWidth="1" style="377" min="10509" max="10509"/>
    <col width="2.85546875" customWidth="1" style="377" min="10510" max="10510"/>
    <col hidden="1" style="377" min="10511" max="10511"/>
    <col width="4" customWidth="1" style="377" min="10512" max="10512"/>
    <col width="6.140625" customWidth="1" style="377" min="10513" max="10513"/>
    <col width="4.42578125" customWidth="1" style="377" min="10514" max="10514"/>
    <col width="1.5703125" customWidth="1" style="377" min="10515" max="10515"/>
    <col width="5.140625" customWidth="1" style="377" min="10516" max="10516"/>
    <col width="1.7109375" customWidth="1" style="377" min="10517" max="10517"/>
    <col width="6.140625" customWidth="1" style="377" min="10518" max="10519"/>
    <col width="7.28515625" customWidth="1" style="377" min="10520" max="10520"/>
    <col width="0.5703125" customWidth="1" style="377" min="10521" max="10521"/>
    <col width="7.140625" customWidth="1" style="377" min="10522" max="10522"/>
    <col hidden="1" style="377" min="10523" max="10523"/>
    <col width="4.85546875" customWidth="1" style="377" min="10524" max="10524"/>
    <col width="6.140625" customWidth="1" style="377" min="10525" max="10526"/>
    <col width="7.140625" customWidth="1" style="377" min="10527" max="10527"/>
    <col width="3.7109375" customWidth="1" style="377" min="10528" max="10528"/>
    <col hidden="1" style="377" min="10529" max="10529"/>
    <col width="0.140625" customWidth="1" style="377" min="10530" max="10530"/>
    <col width="5.7109375" customWidth="1" style="377" min="10531" max="10531"/>
    <col hidden="1" style="377" min="10532" max="10532"/>
    <col width="9.140625" customWidth="1" style="377" min="10533" max="10752"/>
    <col width="0.42578125" customWidth="1" style="377" min="10753" max="10753"/>
    <col hidden="1" style="377" min="10754" max="10754"/>
    <col width="1.7109375" customWidth="1" style="377" min="10755" max="10755"/>
    <col width="0.5703125" customWidth="1" style="377" min="10756" max="10756"/>
    <col width="2.42578125" customWidth="1" style="377" min="10757" max="10757"/>
    <col width="15.85546875" customWidth="1" style="377" min="10758" max="10758"/>
    <col width="12.140625" customWidth="1" style="377" min="10759" max="10759"/>
    <col hidden="1" style="377" min="10760" max="10760"/>
    <col width="6.140625" customWidth="1" style="377" min="10761" max="10761"/>
    <col width="2.28515625" customWidth="1" style="377" min="10762" max="10762"/>
    <col width="0.5703125" customWidth="1" style="377" min="10763" max="10763"/>
    <col width="3.140625" customWidth="1" style="377" min="10764" max="10764"/>
    <col width="6.140625" customWidth="1" style="377" min="10765" max="10765"/>
    <col width="2.85546875" customWidth="1" style="377" min="10766" max="10766"/>
    <col hidden="1" style="377" min="10767" max="10767"/>
    <col width="4" customWidth="1" style="377" min="10768" max="10768"/>
    <col width="6.140625" customWidth="1" style="377" min="10769" max="10769"/>
    <col width="4.42578125" customWidth="1" style="377" min="10770" max="10770"/>
    <col width="1.5703125" customWidth="1" style="377" min="10771" max="10771"/>
    <col width="5.140625" customWidth="1" style="377" min="10772" max="10772"/>
    <col width="1.7109375" customWidth="1" style="377" min="10773" max="10773"/>
    <col width="6.140625" customWidth="1" style="377" min="10774" max="10775"/>
    <col width="7.28515625" customWidth="1" style="377" min="10776" max="10776"/>
    <col width="0.5703125" customWidth="1" style="377" min="10777" max="10777"/>
    <col width="7.140625" customWidth="1" style="377" min="10778" max="10778"/>
    <col hidden="1" style="377" min="10779" max="10779"/>
    <col width="4.85546875" customWidth="1" style="377" min="10780" max="10780"/>
    <col width="6.140625" customWidth="1" style="377" min="10781" max="10782"/>
    <col width="7.140625" customWidth="1" style="377" min="10783" max="10783"/>
    <col width="3.7109375" customWidth="1" style="377" min="10784" max="10784"/>
    <col hidden="1" style="377" min="10785" max="10785"/>
    <col width="0.140625" customWidth="1" style="377" min="10786" max="10786"/>
    <col width="5.7109375" customWidth="1" style="377" min="10787" max="10787"/>
    <col hidden="1" style="377" min="10788" max="10788"/>
    <col width="9.140625" customWidth="1" style="377" min="10789" max="11008"/>
    <col width="0.42578125" customWidth="1" style="377" min="11009" max="11009"/>
    <col hidden="1" style="377" min="11010" max="11010"/>
    <col width="1.7109375" customWidth="1" style="377" min="11011" max="11011"/>
    <col width="0.5703125" customWidth="1" style="377" min="11012" max="11012"/>
    <col width="2.42578125" customWidth="1" style="377" min="11013" max="11013"/>
    <col width="15.85546875" customWidth="1" style="377" min="11014" max="11014"/>
    <col width="12.140625" customWidth="1" style="377" min="11015" max="11015"/>
    <col hidden="1" style="377" min="11016" max="11016"/>
    <col width="6.140625" customWidth="1" style="377" min="11017" max="11017"/>
    <col width="2.28515625" customWidth="1" style="377" min="11018" max="11018"/>
    <col width="0.5703125" customWidth="1" style="377" min="11019" max="11019"/>
    <col width="3.140625" customWidth="1" style="377" min="11020" max="11020"/>
    <col width="6.140625" customWidth="1" style="377" min="11021" max="11021"/>
    <col width="2.85546875" customWidth="1" style="377" min="11022" max="11022"/>
    <col hidden="1" style="377" min="11023" max="11023"/>
    <col width="4" customWidth="1" style="377" min="11024" max="11024"/>
    <col width="6.140625" customWidth="1" style="377" min="11025" max="11025"/>
    <col width="4.42578125" customWidth="1" style="377" min="11026" max="11026"/>
    <col width="1.5703125" customWidth="1" style="377" min="11027" max="11027"/>
    <col width="5.140625" customWidth="1" style="377" min="11028" max="11028"/>
    <col width="1.7109375" customWidth="1" style="377" min="11029" max="11029"/>
    <col width="6.140625" customWidth="1" style="377" min="11030" max="11031"/>
    <col width="7.28515625" customWidth="1" style="377" min="11032" max="11032"/>
    <col width="0.5703125" customWidth="1" style="377" min="11033" max="11033"/>
    <col width="7.140625" customWidth="1" style="377" min="11034" max="11034"/>
    <col hidden="1" style="377" min="11035" max="11035"/>
    <col width="4.85546875" customWidth="1" style="377" min="11036" max="11036"/>
    <col width="6.140625" customWidth="1" style="377" min="11037" max="11038"/>
    <col width="7.140625" customWidth="1" style="377" min="11039" max="11039"/>
    <col width="3.7109375" customWidth="1" style="377" min="11040" max="11040"/>
    <col hidden="1" style="377" min="11041" max="11041"/>
    <col width="0.140625" customWidth="1" style="377" min="11042" max="11042"/>
    <col width="5.7109375" customWidth="1" style="377" min="11043" max="11043"/>
    <col hidden="1" style="377" min="11044" max="11044"/>
    <col width="9.140625" customWidth="1" style="377" min="11045" max="11264"/>
    <col width="0.42578125" customWidth="1" style="377" min="11265" max="11265"/>
    <col hidden="1" style="377" min="11266" max="11266"/>
    <col width="1.7109375" customWidth="1" style="377" min="11267" max="11267"/>
    <col width="0.5703125" customWidth="1" style="377" min="11268" max="11268"/>
    <col width="2.42578125" customWidth="1" style="377" min="11269" max="11269"/>
    <col width="15.85546875" customWidth="1" style="377" min="11270" max="11270"/>
    <col width="12.140625" customWidth="1" style="377" min="11271" max="11271"/>
    <col hidden="1" style="377" min="11272" max="11272"/>
    <col width="6.140625" customWidth="1" style="377" min="11273" max="11273"/>
    <col width="2.28515625" customWidth="1" style="377" min="11274" max="11274"/>
    <col width="0.5703125" customWidth="1" style="377" min="11275" max="11275"/>
    <col width="3.140625" customWidth="1" style="377" min="11276" max="11276"/>
    <col width="6.140625" customWidth="1" style="377" min="11277" max="11277"/>
    <col width="2.85546875" customWidth="1" style="377" min="11278" max="11278"/>
    <col hidden="1" style="377" min="11279" max="11279"/>
    <col width="4" customWidth="1" style="377" min="11280" max="11280"/>
    <col width="6.140625" customWidth="1" style="377" min="11281" max="11281"/>
    <col width="4.42578125" customWidth="1" style="377" min="11282" max="11282"/>
    <col width="1.5703125" customWidth="1" style="377" min="11283" max="11283"/>
    <col width="5.140625" customWidth="1" style="377" min="11284" max="11284"/>
    <col width="1.7109375" customWidth="1" style="377" min="11285" max="11285"/>
    <col width="6.140625" customWidth="1" style="377" min="11286" max="11287"/>
    <col width="7.28515625" customWidth="1" style="377" min="11288" max="11288"/>
    <col width="0.5703125" customWidth="1" style="377" min="11289" max="11289"/>
    <col width="7.140625" customWidth="1" style="377" min="11290" max="11290"/>
    <col hidden="1" style="377" min="11291" max="11291"/>
    <col width="4.85546875" customWidth="1" style="377" min="11292" max="11292"/>
    <col width="6.140625" customWidth="1" style="377" min="11293" max="11294"/>
    <col width="7.140625" customWidth="1" style="377" min="11295" max="11295"/>
    <col width="3.7109375" customWidth="1" style="377" min="11296" max="11296"/>
    <col hidden="1" style="377" min="11297" max="11297"/>
    <col width="0.140625" customWidth="1" style="377" min="11298" max="11298"/>
    <col width="5.7109375" customWidth="1" style="377" min="11299" max="11299"/>
    <col hidden="1" style="377" min="11300" max="11300"/>
    <col width="9.140625" customWidth="1" style="377" min="11301" max="11520"/>
    <col width="0.42578125" customWidth="1" style="377" min="11521" max="11521"/>
    <col hidden="1" style="377" min="11522" max="11522"/>
    <col width="1.7109375" customWidth="1" style="377" min="11523" max="11523"/>
    <col width="0.5703125" customWidth="1" style="377" min="11524" max="11524"/>
    <col width="2.42578125" customWidth="1" style="377" min="11525" max="11525"/>
    <col width="15.85546875" customWidth="1" style="377" min="11526" max="11526"/>
    <col width="12.140625" customWidth="1" style="377" min="11527" max="11527"/>
    <col hidden="1" style="377" min="11528" max="11528"/>
    <col width="6.140625" customWidth="1" style="377" min="11529" max="11529"/>
    <col width="2.28515625" customWidth="1" style="377" min="11530" max="11530"/>
    <col width="0.5703125" customWidth="1" style="377" min="11531" max="11531"/>
    <col width="3.140625" customWidth="1" style="377" min="11532" max="11532"/>
    <col width="6.140625" customWidth="1" style="377" min="11533" max="11533"/>
    <col width="2.85546875" customWidth="1" style="377" min="11534" max="11534"/>
    <col hidden="1" style="377" min="11535" max="11535"/>
    <col width="4" customWidth="1" style="377" min="11536" max="11536"/>
    <col width="6.140625" customWidth="1" style="377" min="11537" max="11537"/>
    <col width="4.42578125" customWidth="1" style="377" min="11538" max="11538"/>
    <col width="1.5703125" customWidth="1" style="377" min="11539" max="11539"/>
    <col width="5.140625" customWidth="1" style="377" min="11540" max="11540"/>
    <col width="1.7109375" customWidth="1" style="377" min="11541" max="11541"/>
    <col width="6.140625" customWidth="1" style="377" min="11542" max="11543"/>
    <col width="7.28515625" customWidth="1" style="377" min="11544" max="11544"/>
    <col width="0.5703125" customWidth="1" style="377" min="11545" max="11545"/>
    <col width="7.140625" customWidth="1" style="377" min="11546" max="11546"/>
    <col hidden="1" style="377" min="11547" max="11547"/>
    <col width="4.85546875" customWidth="1" style="377" min="11548" max="11548"/>
    <col width="6.140625" customWidth="1" style="377" min="11549" max="11550"/>
    <col width="7.140625" customWidth="1" style="377" min="11551" max="11551"/>
    <col width="3.7109375" customWidth="1" style="377" min="11552" max="11552"/>
    <col hidden="1" style="377" min="11553" max="11553"/>
    <col width="0.140625" customWidth="1" style="377" min="11554" max="11554"/>
    <col width="5.7109375" customWidth="1" style="377" min="11555" max="11555"/>
    <col hidden="1" style="377" min="11556" max="11556"/>
    <col width="9.140625" customWidth="1" style="377" min="11557" max="11776"/>
    <col width="0.42578125" customWidth="1" style="377" min="11777" max="11777"/>
    <col hidden="1" style="377" min="11778" max="11778"/>
    <col width="1.7109375" customWidth="1" style="377" min="11779" max="11779"/>
    <col width="0.5703125" customWidth="1" style="377" min="11780" max="11780"/>
    <col width="2.42578125" customWidth="1" style="377" min="11781" max="11781"/>
    <col width="15.85546875" customWidth="1" style="377" min="11782" max="11782"/>
    <col width="12.140625" customWidth="1" style="377" min="11783" max="11783"/>
    <col hidden="1" style="377" min="11784" max="11784"/>
    <col width="6.140625" customWidth="1" style="377" min="11785" max="11785"/>
    <col width="2.28515625" customWidth="1" style="377" min="11786" max="11786"/>
    <col width="0.5703125" customWidth="1" style="377" min="11787" max="11787"/>
    <col width="3.140625" customWidth="1" style="377" min="11788" max="11788"/>
    <col width="6.140625" customWidth="1" style="377" min="11789" max="11789"/>
    <col width="2.85546875" customWidth="1" style="377" min="11790" max="11790"/>
    <col hidden="1" style="377" min="11791" max="11791"/>
    <col width="4" customWidth="1" style="377" min="11792" max="11792"/>
    <col width="6.140625" customWidth="1" style="377" min="11793" max="11793"/>
    <col width="4.42578125" customWidth="1" style="377" min="11794" max="11794"/>
    <col width="1.5703125" customWidth="1" style="377" min="11795" max="11795"/>
    <col width="5.140625" customWidth="1" style="377" min="11796" max="11796"/>
    <col width="1.7109375" customWidth="1" style="377" min="11797" max="11797"/>
    <col width="6.140625" customWidth="1" style="377" min="11798" max="11799"/>
    <col width="7.28515625" customWidth="1" style="377" min="11800" max="11800"/>
    <col width="0.5703125" customWidth="1" style="377" min="11801" max="11801"/>
    <col width="7.140625" customWidth="1" style="377" min="11802" max="11802"/>
    <col hidden="1" style="377" min="11803" max="11803"/>
    <col width="4.85546875" customWidth="1" style="377" min="11804" max="11804"/>
    <col width="6.140625" customWidth="1" style="377" min="11805" max="11806"/>
    <col width="7.140625" customWidth="1" style="377" min="11807" max="11807"/>
    <col width="3.7109375" customWidth="1" style="377" min="11808" max="11808"/>
    <col hidden="1" style="377" min="11809" max="11809"/>
    <col width="0.140625" customWidth="1" style="377" min="11810" max="11810"/>
    <col width="5.7109375" customWidth="1" style="377" min="11811" max="11811"/>
    <col hidden="1" style="377" min="11812" max="11812"/>
    <col width="9.140625" customWidth="1" style="377" min="11813" max="12032"/>
    <col width="0.42578125" customWidth="1" style="377" min="12033" max="12033"/>
    <col hidden="1" style="377" min="12034" max="12034"/>
    <col width="1.7109375" customWidth="1" style="377" min="12035" max="12035"/>
    <col width="0.5703125" customWidth="1" style="377" min="12036" max="12036"/>
    <col width="2.42578125" customWidth="1" style="377" min="12037" max="12037"/>
    <col width="15.85546875" customWidth="1" style="377" min="12038" max="12038"/>
    <col width="12.140625" customWidth="1" style="377" min="12039" max="12039"/>
    <col hidden="1" style="377" min="12040" max="12040"/>
    <col width="6.140625" customWidth="1" style="377" min="12041" max="12041"/>
    <col width="2.28515625" customWidth="1" style="377" min="12042" max="12042"/>
    <col width="0.5703125" customWidth="1" style="377" min="12043" max="12043"/>
    <col width="3.140625" customWidth="1" style="377" min="12044" max="12044"/>
    <col width="6.140625" customWidth="1" style="377" min="12045" max="12045"/>
    <col width="2.85546875" customWidth="1" style="377" min="12046" max="12046"/>
    <col hidden="1" style="377" min="12047" max="12047"/>
    <col width="4" customWidth="1" style="377" min="12048" max="12048"/>
    <col width="6.140625" customWidth="1" style="377" min="12049" max="12049"/>
    <col width="4.42578125" customWidth="1" style="377" min="12050" max="12050"/>
    <col width="1.5703125" customWidth="1" style="377" min="12051" max="12051"/>
    <col width="5.140625" customWidth="1" style="377" min="12052" max="12052"/>
    <col width="1.7109375" customWidth="1" style="377" min="12053" max="12053"/>
    <col width="6.140625" customWidth="1" style="377" min="12054" max="12055"/>
    <col width="7.28515625" customWidth="1" style="377" min="12056" max="12056"/>
    <col width="0.5703125" customWidth="1" style="377" min="12057" max="12057"/>
    <col width="7.140625" customWidth="1" style="377" min="12058" max="12058"/>
    <col hidden="1" style="377" min="12059" max="12059"/>
    <col width="4.85546875" customWidth="1" style="377" min="12060" max="12060"/>
    <col width="6.140625" customWidth="1" style="377" min="12061" max="12062"/>
    <col width="7.140625" customWidth="1" style="377" min="12063" max="12063"/>
    <col width="3.7109375" customWidth="1" style="377" min="12064" max="12064"/>
    <col hidden="1" style="377" min="12065" max="12065"/>
    <col width="0.140625" customWidth="1" style="377" min="12066" max="12066"/>
    <col width="5.7109375" customWidth="1" style="377" min="12067" max="12067"/>
    <col hidden="1" style="377" min="12068" max="12068"/>
    <col width="9.140625" customWidth="1" style="377" min="12069" max="12288"/>
    <col width="0.42578125" customWidth="1" style="377" min="12289" max="12289"/>
    <col hidden="1" style="377" min="12290" max="12290"/>
    <col width="1.7109375" customWidth="1" style="377" min="12291" max="12291"/>
    <col width="0.5703125" customWidth="1" style="377" min="12292" max="12292"/>
    <col width="2.42578125" customWidth="1" style="377" min="12293" max="12293"/>
    <col width="15.85546875" customWidth="1" style="377" min="12294" max="12294"/>
    <col width="12.140625" customWidth="1" style="377" min="12295" max="12295"/>
    <col hidden="1" style="377" min="12296" max="12296"/>
    <col width="6.140625" customWidth="1" style="377" min="12297" max="12297"/>
    <col width="2.28515625" customWidth="1" style="377" min="12298" max="12298"/>
    <col width="0.5703125" customWidth="1" style="377" min="12299" max="12299"/>
    <col width="3.140625" customWidth="1" style="377" min="12300" max="12300"/>
    <col width="6.140625" customWidth="1" style="377" min="12301" max="12301"/>
    <col width="2.85546875" customWidth="1" style="377" min="12302" max="12302"/>
    <col hidden="1" style="377" min="12303" max="12303"/>
    <col width="4" customWidth="1" style="377" min="12304" max="12304"/>
    <col width="6.140625" customWidth="1" style="377" min="12305" max="12305"/>
    <col width="4.42578125" customWidth="1" style="377" min="12306" max="12306"/>
    <col width="1.5703125" customWidth="1" style="377" min="12307" max="12307"/>
    <col width="5.140625" customWidth="1" style="377" min="12308" max="12308"/>
    <col width="1.7109375" customWidth="1" style="377" min="12309" max="12309"/>
    <col width="6.140625" customWidth="1" style="377" min="12310" max="12311"/>
    <col width="7.28515625" customWidth="1" style="377" min="12312" max="12312"/>
    <col width="0.5703125" customWidth="1" style="377" min="12313" max="12313"/>
    <col width="7.140625" customWidth="1" style="377" min="12314" max="12314"/>
    <col hidden="1" style="377" min="12315" max="12315"/>
    <col width="4.85546875" customWidth="1" style="377" min="12316" max="12316"/>
    <col width="6.140625" customWidth="1" style="377" min="12317" max="12318"/>
    <col width="7.140625" customWidth="1" style="377" min="12319" max="12319"/>
    <col width="3.7109375" customWidth="1" style="377" min="12320" max="12320"/>
    <col hidden="1" style="377" min="12321" max="12321"/>
    <col width="0.140625" customWidth="1" style="377" min="12322" max="12322"/>
    <col width="5.7109375" customWidth="1" style="377" min="12323" max="12323"/>
    <col hidden="1" style="377" min="12324" max="12324"/>
    <col width="9.140625" customWidth="1" style="377" min="12325" max="12544"/>
    <col width="0.42578125" customWidth="1" style="377" min="12545" max="12545"/>
    <col hidden="1" style="377" min="12546" max="12546"/>
    <col width="1.7109375" customWidth="1" style="377" min="12547" max="12547"/>
    <col width="0.5703125" customWidth="1" style="377" min="12548" max="12548"/>
    <col width="2.42578125" customWidth="1" style="377" min="12549" max="12549"/>
    <col width="15.85546875" customWidth="1" style="377" min="12550" max="12550"/>
    <col width="12.140625" customWidth="1" style="377" min="12551" max="12551"/>
    <col hidden="1" style="377" min="12552" max="12552"/>
    <col width="6.140625" customWidth="1" style="377" min="12553" max="12553"/>
    <col width="2.28515625" customWidth="1" style="377" min="12554" max="12554"/>
    <col width="0.5703125" customWidth="1" style="377" min="12555" max="12555"/>
    <col width="3.140625" customWidth="1" style="377" min="12556" max="12556"/>
    <col width="6.140625" customWidth="1" style="377" min="12557" max="12557"/>
    <col width="2.85546875" customWidth="1" style="377" min="12558" max="12558"/>
    <col hidden="1" style="377" min="12559" max="12559"/>
    <col width="4" customWidth="1" style="377" min="12560" max="12560"/>
    <col width="6.140625" customWidth="1" style="377" min="12561" max="12561"/>
    <col width="4.42578125" customWidth="1" style="377" min="12562" max="12562"/>
    <col width="1.5703125" customWidth="1" style="377" min="12563" max="12563"/>
    <col width="5.140625" customWidth="1" style="377" min="12564" max="12564"/>
    <col width="1.7109375" customWidth="1" style="377" min="12565" max="12565"/>
    <col width="6.140625" customWidth="1" style="377" min="12566" max="12567"/>
    <col width="7.28515625" customWidth="1" style="377" min="12568" max="12568"/>
    <col width="0.5703125" customWidth="1" style="377" min="12569" max="12569"/>
    <col width="7.140625" customWidth="1" style="377" min="12570" max="12570"/>
    <col hidden="1" style="377" min="12571" max="12571"/>
    <col width="4.85546875" customWidth="1" style="377" min="12572" max="12572"/>
    <col width="6.140625" customWidth="1" style="377" min="12573" max="12574"/>
    <col width="7.140625" customWidth="1" style="377" min="12575" max="12575"/>
    <col width="3.7109375" customWidth="1" style="377" min="12576" max="12576"/>
    <col hidden="1" style="377" min="12577" max="12577"/>
    <col width="0.140625" customWidth="1" style="377" min="12578" max="12578"/>
    <col width="5.7109375" customWidth="1" style="377" min="12579" max="12579"/>
    <col hidden="1" style="377" min="12580" max="12580"/>
    <col width="9.140625" customWidth="1" style="377" min="12581" max="12800"/>
    <col width="0.42578125" customWidth="1" style="377" min="12801" max="12801"/>
    <col hidden="1" style="377" min="12802" max="12802"/>
    <col width="1.7109375" customWidth="1" style="377" min="12803" max="12803"/>
    <col width="0.5703125" customWidth="1" style="377" min="12804" max="12804"/>
    <col width="2.42578125" customWidth="1" style="377" min="12805" max="12805"/>
    <col width="15.85546875" customWidth="1" style="377" min="12806" max="12806"/>
    <col width="12.140625" customWidth="1" style="377" min="12807" max="12807"/>
    <col hidden="1" style="377" min="12808" max="12808"/>
    <col width="6.140625" customWidth="1" style="377" min="12809" max="12809"/>
    <col width="2.28515625" customWidth="1" style="377" min="12810" max="12810"/>
    <col width="0.5703125" customWidth="1" style="377" min="12811" max="12811"/>
    <col width="3.140625" customWidth="1" style="377" min="12812" max="12812"/>
    <col width="6.140625" customWidth="1" style="377" min="12813" max="12813"/>
    <col width="2.85546875" customWidth="1" style="377" min="12814" max="12814"/>
    <col hidden="1" style="377" min="12815" max="12815"/>
    <col width="4" customWidth="1" style="377" min="12816" max="12816"/>
    <col width="6.140625" customWidth="1" style="377" min="12817" max="12817"/>
    <col width="4.42578125" customWidth="1" style="377" min="12818" max="12818"/>
    <col width="1.5703125" customWidth="1" style="377" min="12819" max="12819"/>
    <col width="5.140625" customWidth="1" style="377" min="12820" max="12820"/>
    <col width="1.7109375" customWidth="1" style="377" min="12821" max="12821"/>
    <col width="6.140625" customWidth="1" style="377" min="12822" max="12823"/>
    <col width="7.28515625" customWidth="1" style="377" min="12824" max="12824"/>
    <col width="0.5703125" customWidth="1" style="377" min="12825" max="12825"/>
    <col width="7.140625" customWidth="1" style="377" min="12826" max="12826"/>
    <col hidden="1" style="377" min="12827" max="12827"/>
    <col width="4.85546875" customWidth="1" style="377" min="12828" max="12828"/>
    <col width="6.140625" customWidth="1" style="377" min="12829" max="12830"/>
    <col width="7.140625" customWidth="1" style="377" min="12831" max="12831"/>
    <col width="3.7109375" customWidth="1" style="377" min="12832" max="12832"/>
    <col hidden="1" style="377" min="12833" max="12833"/>
    <col width="0.140625" customWidth="1" style="377" min="12834" max="12834"/>
    <col width="5.7109375" customWidth="1" style="377" min="12835" max="12835"/>
    <col hidden="1" style="377" min="12836" max="12836"/>
    <col width="9.140625" customWidth="1" style="377" min="12837" max="13056"/>
    <col width="0.42578125" customWidth="1" style="377" min="13057" max="13057"/>
    <col hidden="1" style="377" min="13058" max="13058"/>
    <col width="1.7109375" customWidth="1" style="377" min="13059" max="13059"/>
    <col width="0.5703125" customWidth="1" style="377" min="13060" max="13060"/>
    <col width="2.42578125" customWidth="1" style="377" min="13061" max="13061"/>
    <col width="15.85546875" customWidth="1" style="377" min="13062" max="13062"/>
    <col width="12.140625" customWidth="1" style="377" min="13063" max="13063"/>
    <col hidden="1" style="377" min="13064" max="13064"/>
    <col width="6.140625" customWidth="1" style="377" min="13065" max="13065"/>
    <col width="2.28515625" customWidth="1" style="377" min="13066" max="13066"/>
    <col width="0.5703125" customWidth="1" style="377" min="13067" max="13067"/>
    <col width="3.140625" customWidth="1" style="377" min="13068" max="13068"/>
    <col width="6.140625" customWidth="1" style="377" min="13069" max="13069"/>
    <col width="2.85546875" customWidth="1" style="377" min="13070" max="13070"/>
    <col hidden="1" style="377" min="13071" max="13071"/>
    <col width="4" customWidth="1" style="377" min="13072" max="13072"/>
    <col width="6.140625" customWidth="1" style="377" min="13073" max="13073"/>
    <col width="4.42578125" customWidth="1" style="377" min="13074" max="13074"/>
    <col width="1.5703125" customWidth="1" style="377" min="13075" max="13075"/>
    <col width="5.140625" customWidth="1" style="377" min="13076" max="13076"/>
    <col width="1.7109375" customWidth="1" style="377" min="13077" max="13077"/>
    <col width="6.140625" customWidth="1" style="377" min="13078" max="13079"/>
    <col width="7.28515625" customWidth="1" style="377" min="13080" max="13080"/>
    <col width="0.5703125" customWidth="1" style="377" min="13081" max="13081"/>
    <col width="7.140625" customWidth="1" style="377" min="13082" max="13082"/>
    <col hidden="1" style="377" min="13083" max="13083"/>
    <col width="4.85546875" customWidth="1" style="377" min="13084" max="13084"/>
    <col width="6.140625" customWidth="1" style="377" min="13085" max="13086"/>
    <col width="7.140625" customWidth="1" style="377" min="13087" max="13087"/>
    <col width="3.7109375" customWidth="1" style="377" min="13088" max="13088"/>
    <col hidden="1" style="377" min="13089" max="13089"/>
    <col width="0.140625" customWidth="1" style="377" min="13090" max="13090"/>
    <col width="5.7109375" customWidth="1" style="377" min="13091" max="13091"/>
    <col hidden="1" style="377" min="13092" max="13092"/>
    <col width="9.140625" customWidth="1" style="377" min="13093" max="13312"/>
    <col width="0.42578125" customWidth="1" style="377" min="13313" max="13313"/>
    <col hidden="1" style="377" min="13314" max="13314"/>
    <col width="1.7109375" customWidth="1" style="377" min="13315" max="13315"/>
    <col width="0.5703125" customWidth="1" style="377" min="13316" max="13316"/>
    <col width="2.42578125" customWidth="1" style="377" min="13317" max="13317"/>
    <col width="15.85546875" customWidth="1" style="377" min="13318" max="13318"/>
    <col width="12.140625" customWidth="1" style="377" min="13319" max="13319"/>
    <col hidden="1" style="377" min="13320" max="13320"/>
    <col width="6.140625" customWidth="1" style="377" min="13321" max="13321"/>
    <col width="2.28515625" customWidth="1" style="377" min="13322" max="13322"/>
    <col width="0.5703125" customWidth="1" style="377" min="13323" max="13323"/>
    <col width="3.140625" customWidth="1" style="377" min="13324" max="13324"/>
    <col width="6.140625" customWidth="1" style="377" min="13325" max="13325"/>
    <col width="2.85546875" customWidth="1" style="377" min="13326" max="13326"/>
    <col hidden="1" style="377" min="13327" max="13327"/>
    <col width="4" customWidth="1" style="377" min="13328" max="13328"/>
    <col width="6.140625" customWidth="1" style="377" min="13329" max="13329"/>
    <col width="4.42578125" customWidth="1" style="377" min="13330" max="13330"/>
    <col width="1.5703125" customWidth="1" style="377" min="13331" max="13331"/>
    <col width="5.140625" customWidth="1" style="377" min="13332" max="13332"/>
    <col width="1.7109375" customWidth="1" style="377" min="13333" max="13333"/>
    <col width="6.140625" customWidth="1" style="377" min="13334" max="13335"/>
    <col width="7.28515625" customWidth="1" style="377" min="13336" max="13336"/>
    <col width="0.5703125" customWidth="1" style="377" min="13337" max="13337"/>
    <col width="7.140625" customWidth="1" style="377" min="13338" max="13338"/>
    <col hidden="1" style="377" min="13339" max="13339"/>
    <col width="4.85546875" customWidth="1" style="377" min="13340" max="13340"/>
    <col width="6.140625" customWidth="1" style="377" min="13341" max="13342"/>
    <col width="7.140625" customWidth="1" style="377" min="13343" max="13343"/>
    <col width="3.7109375" customWidth="1" style="377" min="13344" max="13344"/>
    <col hidden="1" style="377" min="13345" max="13345"/>
    <col width="0.140625" customWidth="1" style="377" min="13346" max="13346"/>
    <col width="5.7109375" customWidth="1" style="377" min="13347" max="13347"/>
    <col hidden="1" style="377" min="13348" max="13348"/>
    <col width="9.140625" customWidth="1" style="377" min="13349" max="13568"/>
    <col width="0.42578125" customWidth="1" style="377" min="13569" max="13569"/>
    <col hidden="1" style="377" min="13570" max="13570"/>
    <col width="1.7109375" customWidth="1" style="377" min="13571" max="13571"/>
    <col width="0.5703125" customWidth="1" style="377" min="13572" max="13572"/>
    <col width="2.42578125" customWidth="1" style="377" min="13573" max="13573"/>
    <col width="15.85546875" customWidth="1" style="377" min="13574" max="13574"/>
    <col width="12.140625" customWidth="1" style="377" min="13575" max="13575"/>
    <col hidden="1" style="377" min="13576" max="13576"/>
    <col width="6.140625" customWidth="1" style="377" min="13577" max="13577"/>
    <col width="2.28515625" customWidth="1" style="377" min="13578" max="13578"/>
    <col width="0.5703125" customWidth="1" style="377" min="13579" max="13579"/>
    <col width="3.140625" customWidth="1" style="377" min="13580" max="13580"/>
    <col width="6.140625" customWidth="1" style="377" min="13581" max="13581"/>
    <col width="2.85546875" customWidth="1" style="377" min="13582" max="13582"/>
    <col hidden="1" style="377" min="13583" max="13583"/>
    <col width="4" customWidth="1" style="377" min="13584" max="13584"/>
    <col width="6.140625" customWidth="1" style="377" min="13585" max="13585"/>
    <col width="4.42578125" customWidth="1" style="377" min="13586" max="13586"/>
    <col width="1.5703125" customWidth="1" style="377" min="13587" max="13587"/>
    <col width="5.140625" customWidth="1" style="377" min="13588" max="13588"/>
    <col width="1.7109375" customWidth="1" style="377" min="13589" max="13589"/>
    <col width="6.140625" customWidth="1" style="377" min="13590" max="13591"/>
    <col width="7.28515625" customWidth="1" style="377" min="13592" max="13592"/>
    <col width="0.5703125" customWidth="1" style="377" min="13593" max="13593"/>
    <col width="7.140625" customWidth="1" style="377" min="13594" max="13594"/>
    <col hidden="1" style="377" min="13595" max="13595"/>
    <col width="4.85546875" customWidth="1" style="377" min="13596" max="13596"/>
    <col width="6.140625" customWidth="1" style="377" min="13597" max="13598"/>
    <col width="7.140625" customWidth="1" style="377" min="13599" max="13599"/>
    <col width="3.7109375" customWidth="1" style="377" min="13600" max="13600"/>
    <col hidden="1" style="377" min="13601" max="13601"/>
    <col width="0.140625" customWidth="1" style="377" min="13602" max="13602"/>
    <col width="5.7109375" customWidth="1" style="377" min="13603" max="13603"/>
    <col hidden="1" style="377" min="13604" max="13604"/>
    <col width="9.140625" customWidth="1" style="377" min="13605" max="13824"/>
    <col width="0.42578125" customWidth="1" style="377" min="13825" max="13825"/>
    <col hidden="1" style="377" min="13826" max="13826"/>
    <col width="1.7109375" customWidth="1" style="377" min="13827" max="13827"/>
    <col width="0.5703125" customWidth="1" style="377" min="13828" max="13828"/>
    <col width="2.42578125" customWidth="1" style="377" min="13829" max="13829"/>
    <col width="15.85546875" customWidth="1" style="377" min="13830" max="13830"/>
    <col width="12.140625" customWidth="1" style="377" min="13831" max="13831"/>
    <col hidden="1" style="377" min="13832" max="13832"/>
    <col width="6.140625" customWidth="1" style="377" min="13833" max="13833"/>
    <col width="2.28515625" customWidth="1" style="377" min="13834" max="13834"/>
    <col width="0.5703125" customWidth="1" style="377" min="13835" max="13835"/>
    <col width="3.140625" customWidth="1" style="377" min="13836" max="13836"/>
    <col width="6.140625" customWidth="1" style="377" min="13837" max="13837"/>
    <col width="2.85546875" customWidth="1" style="377" min="13838" max="13838"/>
    <col hidden="1" style="377" min="13839" max="13839"/>
    <col width="4" customWidth="1" style="377" min="13840" max="13840"/>
    <col width="6.140625" customWidth="1" style="377" min="13841" max="13841"/>
    <col width="4.42578125" customWidth="1" style="377" min="13842" max="13842"/>
    <col width="1.5703125" customWidth="1" style="377" min="13843" max="13843"/>
    <col width="5.140625" customWidth="1" style="377" min="13844" max="13844"/>
    <col width="1.7109375" customWidth="1" style="377" min="13845" max="13845"/>
    <col width="6.140625" customWidth="1" style="377" min="13846" max="13847"/>
    <col width="7.28515625" customWidth="1" style="377" min="13848" max="13848"/>
    <col width="0.5703125" customWidth="1" style="377" min="13849" max="13849"/>
    <col width="7.140625" customWidth="1" style="377" min="13850" max="13850"/>
    <col hidden="1" style="377" min="13851" max="13851"/>
    <col width="4.85546875" customWidth="1" style="377" min="13852" max="13852"/>
    <col width="6.140625" customWidth="1" style="377" min="13853" max="13854"/>
    <col width="7.140625" customWidth="1" style="377" min="13855" max="13855"/>
    <col width="3.7109375" customWidth="1" style="377" min="13856" max="13856"/>
    <col hidden="1" style="377" min="13857" max="13857"/>
    <col width="0.140625" customWidth="1" style="377" min="13858" max="13858"/>
    <col width="5.7109375" customWidth="1" style="377" min="13859" max="13859"/>
    <col hidden="1" style="377" min="13860" max="13860"/>
    <col width="9.140625" customWidth="1" style="377" min="13861" max="14080"/>
    <col width="0.42578125" customWidth="1" style="377" min="14081" max="14081"/>
    <col hidden="1" style="377" min="14082" max="14082"/>
    <col width="1.7109375" customWidth="1" style="377" min="14083" max="14083"/>
    <col width="0.5703125" customWidth="1" style="377" min="14084" max="14084"/>
    <col width="2.42578125" customWidth="1" style="377" min="14085" max="14085"/>
    <col width="15.85546875" customWidth="1" style="377" min="14086" max="14086"/>
    <col width="12.140625" customWidth="1" style="377" min="14087" max="14087"/>
    <col hidden="1" style="377" min="14088" max="14088"/>
    <col width="6.140625" customWidth="1" style="377" min="14089" max="14089"/>
    <col width="2.28515625" customWidth="1" style="377" min="14090" max="14090"/>
    <col width="0.5703125" customWidth="1" style="377" min="14091" max="14091"/>
    <col width="3.140625" customWidth="1" style="377" min="14092" max="14092"/>
    <col width="6.140625" customWidth="1" style="377" min="14093" max="14093"/>
    <col width="2.85546875" customWidth="1" style="377" min="14094" max="14094"/>
    <col hidden="1" style="377" min="14095" max="14095"/>
    <col width="4" customWidth="1" style="377" min="14096" max="14096"/>
    <col width="6.140625" customWidth="1" style="377" min="14097" max="14097"/>
    <col width="4.42578125" customWidth="1" style="377" min="14098" max="14098"/>
    <col width="1.5703125" customWidth="1" style="377" min="14099" max="14099"/>
    <col width="5.140625" customWidth="1" style="377" min="14100" max="14100"/>
    <col width="1.7109375" customWidth="1" style="377" min="14101" max="14101"/>
    <col width="6.140625" customWidth="1" style="377" min="14102" max="14103"/>
    <col width="7.28515625" customWidth="1" style="377" min="14104" max="14104"/>
    <col width="0.5703125" customWidth="1" style="377" min="14105" max="14105"/>
    <col width="7.140625" customWidth="1" style="377" min="14106" max="14106"/>
    <col hidden="1" style="377" min="14107" max="14107"/>
    <col width="4.85546875" customWidth="1" style="377" min="14108" max="14108"/>
    <col width="6.140625" customWidth="1" style="377" min="14109" max="14110"/>
    <col width="7.140625" customWidth="1" style="377" min="14111" max="14111"/>
    <col width="3.7109375" customWidth="1" style="377" min="14112" max="14112"/>
    <col hidden="1" style="377" min="14113" max="14113"/>
    <col width="0.140625" customWidth="1" style="377" min="14114" max="14114"/>
    <col width="5.7109375" customWidth="1" style="377" min="14115" max="14115"/>
    <col hidden="1" style="377" min="14116" max="14116"/>
    <col width="9.140625" customWidth="1" style="377" min="14117" max="14336"/>
    <col width="0.42578125" customWidth="1" style="377" min="14337" max="14337"/>
    <col hidden="1" style="377" min="14338" max="14338"/>
    <col width="1.7109375" customWidth="1" style="377" min="14339" max="14339"/>
    <col width="0.5703125" customWidth="1" style="377" min="14340" max="14340"/>
    <col width="2.42578125" customWidth="1" style="377" min="14341" max="14341"/>
    <col width="15.85546875" customWidth="1" style="377" min="14342" max="14342"/>
    <col width="12.140625" customWidth="1" style="377" min="14343" max="14343"/>
    <col hidden="1" style="377" min="14344" max="14344"/>
    <col width="6.140625" customWidth="1" style="377" min="14345" max="14345"/>
    <col width="2.28515625" customWidth="1" style="377" min="14346" max="14346"/>
    <col width="0.5703125" customWidth="1" style="377" min="14347" max="14347"/>
    <col width="3.140625" customWidth="1" style="377" min="14348" max="14348"/>
    <col width="6.140625" customWidth="1" style="377" min="14349" max="14349"/>
    <col width="2.85546875" customWidth="1" style="377" min="14350" max="14350"/>
    <col hidden="1" style="377" min="14351" max="14351"/>
    <col width="4" customWidth="1" style="377" min="14352" max="14352"/>
    <col width="6.140625" customWidth="1" style="377" min="14353" max="14353"/>
    <col width="4.42578125" customWidth="1" style="377" min="14354" max="14354"/>
    <col width="1.5703125" customWidth="1" style="377" min="14355" max="14355"/>
    <col width="5.140625" customWidth="1" style="377" min="14356" max="14356"/>
    <col width="1.7109375" customWidth="1" style="377" min="14357" max="14357"/>
    <col width="6.140625" customWidth="1" style="377" min="14358" max="14359"/>
    <col width="7.28515625" customWidth="1" style="377" min="14360" max="14360"/>
    <col width="0.5703125" customWidth="1" style="377" min="14361" max="14361"/>
    <col width="7.140625" customWidth="1" style="377" min="14362" max="14362"/>
    <col hidden="1" style="377" min="14363" max="14363"/>
    <col width="4.85546875" customWidth="1" style="377" min="14364" max="14364"/>
    <col width="6.140625" customWidth="1" style="377" min="14365" max="14366"/>
    <col width="7.140625" customWidth="1" style="377" min="14367" max="14367"/>
    <col width="3.7109375" customWidth="1" style="377" min="14368" max="14368"/>
    <col hidden="1" style="377" min="14369" max="14369"/>
    <col width="0.140625" customWidth="1" style="377" min="14370" max="14370"/>
    <col width="5.7109375" customWidth="1" style="377" min="14371" max="14371"/>
    <col hidden="1" style="377" min="14372" max="14372"/>
    <col width="9.140625" customWidth="1" style="377" min="14373" max="14592"/>
    <col width="0.42578125" customWidth="1" style="377" min="14593" max="14593"/>
    <col hidden="1" style="377" min="14594" max="14594"/>
    <col width="1.7109375" customWidth="1" style="377" min="14595" max="14595"/>
    <col width="0.5703125" customWidth="1" style="377" min="14596" max="14596"/>
    <col width="2.42578125" customWidth="1" style="377" min="14597" max="14597"/>
    <col width="15.85546875" customWidth="1" style="377" min="14598" max="14598"/>
    <col width="12.140625" customWidth="1" style="377" min="14599" max="14599"/>
    <col hidden="1" style="377" min="14600" max="14600"/>
    <col width="6.140625" customWidth="1" style="377" min="14601" max="14601"/>
    <col width="2.28515625" customWidth="1" style="377" min="14602" max="14602"/>
    <col width="0.5703125" customWidth="1" style="377" min="14603" max="14603"/>
    <col width="3.140625" customWidth="1" style="377" min="14604" max="14604"/>
    <col width="6.140625" customWidth="1" style="377" min="14605" max="14605"/>
    <col width="2.85546875" customWidth="1" style="377" min="14606" max="14606"/>
    <col hidden="1" style="377" min="14607" max="14607"/>
    <col width="4" customWidth="1" style="377" min="14608" max="14608"/>
    <col width="6.140625" customWidth="1" style="377" min="14609" max="14609"/>
    <col width="4.42578125" customWidth="1" style="377" min="14610" max="14610"/>
    <col width="1.5703125" customWidth="1" style="377" min="14611" max="14611"/>
    <col width="5.140625" customWidth="1" style="377" min="14612" max="14612"/>
    <col width="1.7109375" customWidth="1" style="377" min="14613" max="14613"/>
    <col width="6.140625" customWidth="1" style="377" min="14614" max="14615"/>
    <col width="7.28515625" customWidth="1" style="377" min="14616" max="14616"/>
    <col width="0.5703125" customWidth="1" style="377" min="14617" max="14617"/>
    <col width="7.140625" customWidth="1" style="377" min="14618" max="14618"/>
    <col hidden="1" style="377" min="14619" max="14619"/>
    <col width="4.85546875" customWidth="1" style="377" min="14620" max="14620"/>
    <col width="6.140625" customWidth="1" style="377" min="14621" max="14622"/>
    <col width="7.140625" customWidth="1" style="377" min="14623" max="14623"/>
    <col width="3.7109375" customWidth="1" style="377" min="14624" max="14624"/>
    <col hidden="1" style="377" min="14625" max="14625"/>
    <col width="0.140625" customWidth="1" style="377" min="14626" max="14626"/>
    <col width="5.7109375" customWidth="1" style="377" min="14627" max="14627"/>
    <col hidden="1" style="377" min="14628" max="14628"/>
    <col width="9.140625" customWidth="1" style="377" min="14629" max="14848"/>
    <col width="0.42578125" customWidth="1" style="377" min="14849" max="14849"/>
    <col hidden="1" style="377" min="14850" max="14850"/>
    <col width="1.7109375" customWidth="1" style="377" min="14851" max="14851"/>
    <col width="0.5703125" customWidth="1" style="377" min="14852" max="14852"/>
    <col width="2.42578125" customWidth="1" style="377" min="14853" max="14853"/>
    <col width="15.85546875" customWidth="1" style="377" min="14854" max="14854"/>
    <col width="12.140625" customWidth="1" style="377" min="14855" max="14855"/>
    <col hidden="1" style="377" min="14856" max="14856"/>
    <col width="6.140625" customWidth="1" style="377" min="14857" max="14857"/>
    <col width="2.28515625" customWidth="1" style="377" min="14858" max="14858"/>
    <col width="0.5703125" customWidth="1" style="377" min="14859" max="14859"/>
    <col width="3.140625" customWidth="1" style="377" min="14860" max="14860"/>
    <col width="6.140625" customWidth="1" style="377" min="14861" max="14861"/>
    <col width="2.85546875" customWidth="1" style="377" min="14862" max="14862"/>
    <col hidden="1" style="377" min="14863" max="14863"/>
    <col width="4" customWidth="1" style="377" min="14864" max="14864"/>
    <col width="6.140625" customWidth="1" style="377" min="14865" max="14865"/>
    <col width="4.42578125" customWidth="1" style="377" min="14866" max="14866"/>
    <col width="1.5703125" customWidth="1" style="377" min="14867" max="14867"/>
    <col width="5.140625" customWidth="1" style="377" min="14868" max="14868"/>
    <col width="1.7109375" customWidth="1" style="377" min="14869" max="14869"/>
    <col width="6.140625" customWidth="1" style="377" min="14870" max="14871"/>
    <col width="7.28515625" customWidth="1" style="377" min="14872" max="14872"/>
    <col width="0.5703125" customWidth="1" style="377" min="14873" max="14873"/>
    <col width="7.140625" customWidth="1" style="377" min="14874" max="14874"/>
    <col hidden="1" style="377" min="14875" max="14875"/>
    <col width="4.85546875" customWidth="1" style="377" min="14876" max="14876"/>
    <col width="6.140625" customWidth="1" style="377" min="14877" max="14878"/>
    <col width="7.140625" customWidth="1" style="377" min="14879" max="14879"/>
    <col width="3.7109375" customWidth="1" style="377" min="14880" max="14880"/>
    <col hidden="1" style="377" min="14881" max="14881"/>
    <col width="0.140625" customWidth="1" style="377" min="14882" max="14882"/>
    <col width="5.7109375" customWidth="1" style="377" min="14883" max="14883"/>
    <col hidden="1" style="377" min="14884" max="14884"/>
    <col width="9.140625" customWidth="1" style="377" min="14885" max="15104"/>
    <col width="0.42578125" customWidth="1" style="377" min="15105" max="15105"/>
    <col hidden="1" style="377" min="15106" max="15106"/>
    <col width="1.7109375" customWidth="1" style="377" min="15107" max="15107"/>
    <col width="0.5703125" customWidth="1" style="377" min="15108" max="15108"/>
    <col width="2.42578125" customWidth="1" style="377" min="15109" max="15109"/>
    <col width="15.85546875" customWidth="1" style="377" min="15110" max="15110"/>
    <col width="12.140625" customWidth="1" style="377" min="15111" max="15111"/>
    <col hidden="1" style="377" min="15112" max="15112"/>
    <col width="6.140625" customWidth="1" style="377" min="15113" max="15113"/>
    <col width="2.28515625" customWidth="1" style="377" min="15114" max="15114"/>
    <col width="0.5703125" customWidth="1" style="377" min="15115" max="15115"/>
    <col width="3.140625" customWidth="1" style="377" min="15116" max="15116"/>
    <col width="6.140625" customWidth="1" style="377" min="15117" max="15117"/>
    <col width="2.85546875" customWidth="1" style="377" min="15118" max="15118"/>
    <col hidden="1" style="377" min="15119" max="15119"/>
    <col width="4" customWidth="1" style="377" min="15120" max="15120"/>
    <col width="6.140625" customWidth="1" style="377" min="15121" max="15121"/>
    <col width="4.42578125" customWidth="1" style="377" min="15122" max="15122"/>
    <col width="1.5703125" customWidth="1" style="377" min="15123" max="15123"/>
    <col width="5.140625" customWidth="1" style="377" min="15124" max="15124"/>
    <col width="1.7109375" customWidth="1" style="377" min="15125" max="15125"/>
    <col width="6.140625" customWidth="1" style="377" min="15126" max="15127"/>
    <col width="7.28515625" customWidth="1" style="377" min="15128" max="15128"/>
    <col width="0.5703125" customWidth="1" style="377" min="15129" max="15129"/>
    <col width="7.140625" customWidth="1" style="377" min="15130" max="15130"/>
    <col hidden="1" style="377" min="15131" max="15131"/>
    <col width="4.85546875" customWidth="1" style="377" min="15132" max="15132"/>
    <col width="6.140625" customWidth="1" style="377" min="15133" max="15134"/>
    <col width="7.140625" customWidth="1" style="377" min="15135" max="15135"/>
    <col width="3.7109375" customWidth="1" style="377" min="15136" max="15136"/>
    <col hidden="1" style="377" min="15137" max="15137"/>
    <col width="0.140625" customWidth="1" style="377" min="15138" max="15138"/>
    <col width="5.7109375" customWidth="1" style="377" min="15139" max="15139"/>
    <col hidden="1" style="377" min="15140" max="15140"/>
    <col width="9.140625" customWidth="1" style="377" min="15141" max="15360"/>
    <col width="0.42578125" customWidth="1" style="377" min="15361" max="15361"/>
    <col hidden="1" style="377" min="15362" max="15362"/>
    <col width="1.7109375" customWidth="1" style="377" min="15363" max="15363"/>
    <col width="0.5703125" customWidth="1" style="377" min="15364" max="15364"/>
    <col width="2.42578125" customWidth="1" style="377" min="15365" max="15365"/>
    <col width="15.85546875" customWidth="1" style="377" min="15366" max="15366"/>
    <col width="12.140625" customWidth="1" style="377" min="15367" max="15367"/>
    <col hidden="1" style="377" min="15368" max="15368"/>
    <col width="6.140625" customWidth="1" style="377" min="15369" max="15369"/>
    <col width="2.28515625" customWidth="1" style="377" min="15370" max="15370"/>
    <col width="0.5703125" customWidth="1" style="377" min="15371" max="15371"/>
    <col width="3.140625" customWidth="1" style="377" min="15372" max="15372"/>
    <col width="6.140625" customWidth="1" style="377" min="15373" max="15373"/>
    <col width="2.85546875" customWidth="1" style="377" min="15374" max="15374"/>
    <col hidden="1" style="377" min="15375" max="15375"/>
    <col width="4" customWidth="1" style="377" min="15376" max="15376"/>
    <col width="6.140625" customWidth="1" style="377" min="15377" max="15377"/>
    <col width="4.42578125" customWidth="1" style="377" min="15378" max="15378"/>
    <col width="1.5703125" customWidth="1" style="377" min="15379" max="15379"/>
    <col width="5.140625" customWidth="1" style="377" min="15380" max="15380"/>
    <col width="1.7109375" customWidth="1" style="377" min="15381" max="15381"/>
    <col width="6.140625" customWidth="1" style="377" min="15382" max="15383"/>
    <col width="7.28515625" customWidth="1" style="377" min="15384" max="15384"/>
    <col width="0.5703125" customWidth="1" style="377" min="15385" max="15385"/>
    <col width="7.140625" customWidth="1" style="377" min="15386" max="15386"/>
    <col hidden="1" style="377" min="15387" max="15387"/>
    <col width="4.85546875" customWidth="1" style="377" min="15388" max="15388"/>
    <col width="6.140625" customWidth="1" style="377" min="15389" max="15390"/>
    <col width="7.140625" customWidth="1" style="377" min="15391" max="15391"/>
    <col width="3.7109375" customWidth="1" style="377" min="15392" max="15392"/>
    <col hidden="1" style="377" min="15393" max="15393"/>
    <col width="0.140625" customWidth="1" style="377" min="15394" max="15394"/>
    <col width="5.7109375" customWidth="1" style="377" min="15395" max="15395"/>
    <col hidden="1" style="377" min="15396" max="15396"/>
    <col width="9.140625" customWidth="1" style="377" min="15397" max="15616"/>
    <col width="0.42578125" customWidth="1" style="377" min="15617" max="15617"/>
    <col hidden="1" style="377" min="15618" max="15618"/>
    <col width="1.7109375" customWidth="1" style="377" min="15619" max="15619"/>
    <col width="0.5703125" customWidth="1" style="377" min="15620" max="15620"/>
    <col width="2.42578125" customWidth="1" style="377" min="15621" max="15621"/>
    <col width="15.85546875" customWidth="1" style="377" min="15622" max="15622"/>
    <col width="12.140625" customWidth="1" style="377" min="15623" max="15623"/>
    <col hidden="1" style="377" min="15624" max="15624"/>
    <col width="6.140625" customWidth="1" style="377" min="15625" max="15625"/>
    <col width="2.28515625" customWidth="1" style="377" min="15626" max="15626"/>
    <col width="0.5703125" customWidth="1" style="377" min="15627" max="15627"/>
    <col width="3.140625" customWidth="1" style="377" min="15628" max="15628"/>
    <col width="6.140625" customWidth="1" style="377" min="15629" max="15629"/>
    <col width="2.85546875" customWidth="1" style="377" min="15630" max="15630"/>
    <col hidden="1" style="377" min="15631" max="15631"/>
    <col width="4" customWidth="1" style="377" min="15632" max="15632"/>
    <col width="6.140625" customWidth="1" style="377" min="15633" max="15633"/>
    <col width="4.42578125" customWidth="1" style="377" min="15634" max="15634"/>
    <col width="1.5703125" customWidth="1" style="377" min="15635" max="15635"/>
    <col width="5.140625" customWidth="1" style="377" min="15636" max="15636"/>
    <col width="1.7109375" customWidth="1" style="377" min="15637" max="15637"/>
    <col width="6.140625" customWidth="1" style="377" min="15638" max="15639"/>
    <col width="7.28515625" customWidth="1" style="377" min="15640" max="15640"/>
    <col width="0.5703125" customWidth="1" style="377" min="15641" max="15641"/>
    <col width="7.140625" customWidth="1" style="377" min="15642" max="15642"/>
    <col hidden="1" style="377" min="15643" max="15643"/>
    <col width="4.85546875" customWidth="1" style="377" min="15644" max="15644"/>
    <col width="6.140625" customWidth="1" style="377" min="15645" max="15646"/>
    <col width="7.140625" customWidth="1" style="377" min="15647" max="15647"/>
    <col width="3.7109375" customWidth="1" style="377" min="15648" max="15648"/>
    <col hidden="1" style="377" min="15649" max="15649"/>
    <col width="0.140625" customWidth="1" style="377" min="15650" max="15650"/>
    <col width="5.7109375" customWidth="1" style="377" min="15651" max="15651"/>
    <col hidden="1" style="377" min="15652" max="15652"/>
    <col width="9.140625" customWidth="1" style="377" min="15653" max="15872"/>
    <col width="0.42578125" customWidth="1" style="377" min="15873" max="15873"/>
    <col hidden="1" style="377" min="15874" max="15874"/>
    <col width="1.7109375" customWidth="1" style="377" min="15875" max="15875"/>
    <col width="0.5703125" customWidth="1" style="377" min="15876" max="15876"/>
    <col width="2.42578125" customWidth="1" style="377" min="15877" max="15877"/>
    <col width="15.85546875" customWidth="1" style="377" min="15878" max="15878"/>
    <col width="12.140625" customWidth="1" style="377" min="15879" max="15879"/>
    <col hidden="1" style="377" min="15880" max="15880"/>
    <col width="6.140625" customWidth="1" style="377" min="15881" max="15881"/>
    <col width="2.28515625" customWidth="1" style="377" min="15882" max="15882"/>
    <col width="0.5703125" customWidth="1" style="377" min="15883" max="15883"/>
    <col width="3.140625" customWidth="1" style="377" min="15884" max="15884"/>
    <col width="6.140625" customWidth="1" style="377" min="15885" max="15885"/>
    <col width="2.85546875" customWidth="1" style="377" min="15886" max="15886"/>
    <col hidden="1" style="377" min="15887" max="15887"/>
    <col width="4" customWidth="1" style="377" min="15888" max="15888"/>
    <col width="6.140625" customWidth="1" style="377" min="15889" max="15889"/>
    <col width="4.42578125" customWidth="1" style="377" min="15890" max="15890"/>
    <col width="1.5703125" customWidth="1" style="377" min="15891" max="15891"/>
    <col width="5.140625" customWidth="1" style="377" min="15892" max="15892"/>
    <col width="1.7109375" customWidth="1" style="377" min="15893" max="15893"/>
    <col width="6.140625" customWidth="1" style="377" min="15894" max="15895"/>
    <col width="7.28515625" customWidth="1" style="377" min="15896" max="15896"/>
    <col width="0.5703125" customWidth="1" style="377" min="15897" max="15897"/>
    <col width="7.140625" customWidth="1" style="377" min="15898" max="15898"/>
    <col hidden="1" style="377" min="15899" max="15899"/>
    <col width="4.85546875" customWidth="1" style="377" min="15900" max="15900"/>
    <col width="6.140625" customWidth="1" style="377" min="15901" max="15902"/>
    <col width="7.140625" customWidth="1" style="377" min="15903" max="15903"/>
    <col width="3.7109375" customWidth="1" style="377" min="15904" max="15904"/>
    <col hidden="1" style="377" min="15905" max="15905"/>
    <col width="0.140625" customWidth="1" style="377" min="15906" max="15906"/>
    <col width="5.7109375" customWidth="1" style="377" min="15907" max="15907"/>
    <col hidden="1" style="377" min="15908" max="15908"/>
    <col width="9.140625" customWidth="1" style="377" min="15909" max="16128"/>
    <col width="0.42578125" customWidth="1" style="377" min="16129" max="16129"/>
    <col hidden="1" style="377" min="16130" max="16130"/>
    <col width="1.7109375" customWidth="1" style="377" min="16131" max="16131"/>
    <col width="0.5703125" customWidth="1" style="377" min="16132" max="16132"/>
    <col width="2.42578125" customWidth="1" style="377" min="16133" max="16133"/>
    <col width="15.85546875" customWidth="1" style="377" min="16134" max="16134"/>
    <col width="12.140625" customWidth="1" style="377" min="16135" max="16135"/>
    <col hidden="1" style="377" min="16136" max="16136"/>
    <col width="6.140625" customWidth="1" style="377" min="16137" max="16137"/>
    <col width="2.28515625" customWidth="1" style="377" min="16138" max="16138"/>
    <col width="0.5703125" customWidth="1" style="377" min="16139" max="16139"/>
    <col width="3.140625" customWidth="1" style="377" min="16140" max="16140"/>
    <col width="6.140625" customWidth="1" style="377" min="16141" max="16141"/>
    <col width="2.85546875" customWidth="1" style="377" min="16142" max="16142"/>
    <col hidden="1" style="377" min="16143" max="16143"/>
    <col width="4" customWidth="1" style="377" min="16144" max="16144"/>
    <col width="6.140625" customWidth="1" style="377" min="16145" max="16145"/>
    <col width="4.42578125" customWidth="1" style="377" min="16146" max="16146"/>
    <col width="1.5703125" customWidth="1" style="377" min="16147" max="16147"/>
    <col width="5.140625" customWidth="1" style="377" min="16148" max="16148"/>
    <col width="1.7109375" customWidth="1" style="377" min="16149" max="16149"/>
    <col width="6.140625" customWidth="1" style="377" min="16150" max="16151"/>
    <col width="7.28515625" customWidth="1" style="377" min="16152" max="16152"/>
    <col width="0.5703125" customWidth="1" style="377" min="16153" max="16153"/>
    <col width="7.140625" customWidth="1" style="377" min="16154" max="16154"/>
    <col hidden="1" style="377" min="16155" max="16155"/>
    <col width="4.85546875" customWidth="1" style="377" min="16156" max="16156"/>
    <col width="6.140625" customWidth="1" style="377" min="16157" max="16158"/>
    <col width="7.140625" customWidth="1" style="377" min="16159" max="16159"/>
    <col width="3.7109375" customWidth="1" style="377" min="16160" max="16160"/>
    <col hidden="1" style="377" min="16161" max="16161"/>
    <col width="0.140625" customWidth="1" style="377" min="16162" max="16162"/>
    <col width="5.7109375" customWidth="1" style="377" min="16163" max="16163"/>
    <col hidden="1" style="377" min="16164" max="16164"/>
    <col width="9.140625" customWidth="1" style="377" min="16165" max="16384"/>
  </cols>
  <sheetData>
    <row r="1" ht="15" customHeight="1" s="335"/>
    <row r="2" ht="20.85" customHeight="1" s="335">
      <c r="E2" s="377" t="n"/>
      <c r="U2" s="361" t="inlineStr">
        <is>
          <t>SERVICIO GENERAL DE IDENTIFICACIÓN PERSONAL</t>
        </is>
      </c>
      <c r="V2" s="343" t="n"/>
      <c r="W2" s="343" t="n"/>
      <c r="X2" s="343" t="n"/>
      <c r="Y2" s="343" t="n"/>
      <c r="Z2" s="343" t="n"/>
      <c r="AA2" s="343" t="n"/>
      <c r="AB2" s="343" t="n"/>
      <c r="AC2" s="343" t="n"/>
      <c r="AD2" s="343" t="n"/>
      <c r="AE2" s="343" t="n"/>
      <c r="AF2" s="343" t="n"/>
    </row>
    <row r="3" ht="2.1" customHeight="1" s="335"/>
    <row r="4" ht="20.85" customHeight="1" s="335">
      <c r="U4" s="375" t="inlineStr">
        <is>
          <t>REPORTE AV-4</t>
        </is>
      </c>
      <c r="V4" s="343" t="n"/>
      <c r="W4" s="343" t="n"/>
      <c r="X4" s="343" t="n"/>
      <c r="Y4" s="343" t="n"/>
      <c r="Z4" s="343" t="n"/>
      <c r="AA4" s="343" t="n"/>
      <c r="AB4" s="343" t="n"/>
      <c r="AC4" s="343" t="n"/>
      <c r="AD4" s="343" t="n"/>
      <c r="AE4" s="343" t="n"/>
      <c r="AF4" s="343" t="n"/>
    </row>
    <row r="5" ht="2.85" customHeight="1" s="335"/>
    <row r="6" ht="14.85" customHeight="1" s="335">
      <c r="L6" s="352" t="inlineStr">
        <is>
          <t>Sistema:</t>
        </is>
      </c>
      <c r="M6" s="343" t="n"/>
      <c r="N6" s="343" t="n"/>
      <c r="O6" s="350" t="inlineStr">
        <is>
          <t>Administración de material valorado</t>
        </is>
      </c>
      <c r="P6" s="343" t="n"/>
      <c r="Q6" s="343" t="n"/>
      <c r="R6" s="343" t="n"/>
      <c r="S6" s="343" t="n"/>
      <c r="T6" s="343" t="n"/>
      <c r="U6" s="343" t="n"/>
      <c r="V6" s="343" t="n"/>
      <c r="W6" s="343" t="n"/>
      <c r="X6" s="343" t="n"/>
      <c r="Y6" s="343" t="n"/>
      <c r="Z6" s="343" t="n"/>
      <c r="AA6" s="343" t="n"/>
      <c r="AB6" s="343" t="n"/>
      <c r="AC6" s="343" t="n"/>
      <c r="AD6" s="343" t="n"/>
      <c r="AE6" s="343" t="n"/>
      <c r="AF6" s="343" t="n"/>
    </row>
    <row r="7" ht="14.1" customHeight="1" s="335">
      <c r="L7" s="352" t="inlineStr">
        <is>
          <t>Fecha:</t>
        </is>
      </c>
      <c r="M7" s="343" t="n"/>
      <c r="N7" s="343" t="n"/>
      <c r="O7" s="379" t="n">
        <v>45322.69611288195</v>
      </c>
      <c r="P7" s="343" t="n"/>
      <c r="Q7" s="343" t="n"/>
      <c r="R7" s="343" t="n"/>
      <c r="S7" s="343" t="n"/>
      <c r="T7" s="343" t="n"/>
      <c r="U7" s="343" t="n"/>
      <c r="V7" s="343" t="n"/>
      <c r="W7" s="343" t="n"/>
      <c r="X7" s="343" t="n"/>
      <c r="Y7" s="343" t="n"/>
      <c r="Z7" s="343" t="n"/>
      <c r="AA7" s="343" t="n"/>
      <c r="AB7" s="343" t="n"/>
      <c r="AC7" s="343" t="n"/>
      <c r="AD7" s="343" t="n"/>
      <c r="AE7" s="343" t="n"/>
      <c r="AF7" s="343" t="n"/>
    </row>
    <row r="8" ht="14.1" customHeight="1" s="335">
      <c r="L8" s="352" t="inlineStr">
        <is>
          <t>Usuario :</t>
        </is>
      </c>
      <c r="M8" s="343" t="n"/>
      <c r="N8" s="343" t="n"/>
      <c r="O8" s="350" t="inlineStr">
        <is>
          <t>JOSE DANIEL OSORIO MEDINA</t>
        </is>
      </c>
      <c r="P8" s="343" t="n"/>
      <c r="Q8" s="343" t="n"/>
      <c r="R8" s="343" t="n"/>
      <c r="S8" s="343" t="n"/>
      <c r="T8" s="343" t="n"/>
      <c r="U8" s="343" t="n"/>
      <c r="V8" s="343" t="n"/>
      <c r="W8" s="343" t="n"/>
      <c r="X8" s="343" t="n"/>
      <c r="Y8" s="343" t="n"/>
      <c r="Z8" s="343" t="n"/>
      <c r="AA8" s="343" t="n"/>
      <c r="AB8" s="343" t="n"/>
      <c r="AC8" s="343" t="n"/>
      <c r="AD8" s="343" t="n"/>
      <c r="AE8" s="343" t="n"/>
      <c r="AF8" s="343" t="n"/>
    </row>
    <row r="9">
      <c r="L9" s="343" t="n"/>
      <c r="M9" s="343" t="n"/>
      <c r="N9" s="343" t="n"/>
      <c r="O9" s="343" t="n"/>
      <c r="P9" s="343" t="n"/>
      <c r="Q9" s="343" t="n"/>
      <c r="R9" s="343" t="n"/>
      <c r="S9" s="343" t="n"/>
      <c r="T9" s="343" t="n"/>
      <c r="U9" s="343" t="n"/>
      <c r="V9" s="343" t="n"/>
      <c r="W9" s="343" t="n"/>
      <c r="X9" s="343" t="n"/>
      <c r="Y9" s="343" t="n"/>
      <c r="Z9" s="343" t="n"/>
      <c r="AA9" s="343" t="n"/>
      <c r="AB9" s="343" t="n"/>
      <c r="AC9" s="343" t="n"/>
      <c r="AD9" s="343" t="n"/>
      <c r="AE9" s="343" t="n"/>
      <c r="AF9" s="343" t="n"/>
    </row>
    <row r="10" ht="2.45" customHeight="1" s="335"/>
    <row r="11" ht="18.2" customHeight="1" s="335">
      <c r="D11" s="372" t="inlineStr">
        <is>
          <t>Nombre oficina: Montero</t>
        </is>
      </c>
      <c r="E11" s="373" t="n"/>
      <c r="F11" s="373" t="n"/>
      <c r="G11" s="373" t="n"/>
      <c r="H11" s="373" t="n"/>
      <c r="I11" s="373" t="n"/>
      <c r="J11" s="373" t="n"/>
      <c r="K11" s="373" t="n"/>
      <c r="L11" s="373" t="n"/>
      <c r="M11" s="373" t="n"/>
      <c r="N11" s="373" t="n"/>
      <c r="O11" s="374" t="n"/>
      <c r="P11" s="382" t="inlineStr">
        <is>
          <t>Fecha inicio: 31/01/2024  Fecha fin: 31/01/2024</t>
        </is>
      </c>
      <c r="Q11" s="373" t="n"/>
      <c r="R11" s="373" t="n"/>
      <c r="S11" s="373" t="n"/>
      <c r="T11" s="373" t="n"/>
      <c r="U11" s="373" t="n"/>
      <c r="V11" s="373" t="n"/>
      <c r="W11" s="373" t="n"/>
      <c r="X11" s="373" t="n"/>
      <c r="Y11" s="374" t="n"/>
      <c r="Z11" s="376" t="inlineStr">
        <is>
          <t>Nro Formulario.: AV4 - 37 - 50 - 310124</t>
        </is>
      </c>
      <c r="AA11" s="373" t="n"/>
      <c r="AB11" s="373" t="n"/>
      <c r="AC11" s="373" t="n"/>
      <c r="AD11" s="373" t="n"/>
      <c r="AE11" s="373" t="n"/>
      <c r="AF11" s="373" t="n"/>
      <c r="AG11" s="373" t="n"/>
      <c r="AH11" s="373" t="n"/>
      <c r="AI11" s="374" t="n"/>
    </row>
    <row r="12" ht="0.95" customHeight="1" s="335"/>
    <row r="13" ht="17.1" customHeight="1" s="335">
      <c r="B13" s="342" t="inlineStr">
        <is>
          <t>FORM. AV-4 CORRELATIVIDAD Y PRODUCCIÓN-DIARIO-IDENTIFICACIONES</t>
        </is>
      </c>
      <c r="C13" s="343" t="n"/>
      <c r="D13" s="343" t="n"/>
      <c r="E13" s="343" t="n"/>
      <c r="F13" s="343" t="n"/>
      <c r="G13" s="343" t="n"/>
      <c r="H13" s="343" t="n"/>
      <c r="I13" s="343" t="n"/>
      <c r="J13" s="343" t="n"/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  <c r="T13" s="343" t="n"/>
      <c r="U13" s="343" t="n"/>
      <c r="V13" s="343" t="n"/>
      <c r="W13" s="343" t="n"/>
      <c r="X13" s="343" t="n"/>
      <c r="Y13" s="343" t="n"/>
      <c r="Z13" s="343" t="n"/>
      <c r="AA13" s="343" t="n"/>
      <c r="AB13" s="343" t="n"/>
      <c r="AC13" s="343" t="n"/>
      <c r="AD13" s="343" t="n"/>
      <c r="AE13" s="343" t="n"/>
      <c r="AF13" s="343" t="n"/>
      <c r="AG13" s="343" t="n"/>
      <c r="AH13" s="343" t="n"/>
      <c r="AI13" s="343" t="n"/>
    </row>
    <row r="14" ht="3.2" customHeight="1" s="335"/>
    <row r="15" ht="15" customHeight="1" s="335">
      <c r="A15" s="357" t="n"/>
      <c r="C15" s="399" t="inlineStr">
        <is>
          <t>ENTREGA DIARIA</t>
        </is>
      </c>
      <c r="D15" s="386" t="n"/>
      <c r="E15" s="386" t="n"/>
      <c r="F15" s="386" t="n"/>
      <c r="G15" s="386" t="n"/>
      <c r="H15" s="386" t="n"/>
      <c r="I15" s="386" t="n"/>
      <c r="J15" s="386" t="n"/>
      <c r="K15" s="386" t="n"/>
      <c r="L15" s="386" t="n"/>
      <c r="M15" s="386" t="n"/>
      <c r="N15" s="386" t="n"/>
      <c r="O15" s="386" t="n"/>
      <c r="P15" s="387" t="n"/>
      <c r="Q15" s="399" t="inlineStr">
        <is>
          <t>CÉDULAS EMITIDAS</t>
        </is>
      </c>
      <c r="R15" s="386" t="n"/>
      <c r="S15" s="386" t="n"/>
      <c r="T15" s="386" t="n"/>
      <c r="U15" s="387" t="n"/>
      <c r="V15" s="399" t="inlineStr">
        <is>
          <t>CÉDULAS ANULADAS</t>
        </is>
      </c>
      <c r="W15" s="386" t="n"/>
      <c r="X15" s="387" t="n"/>
      <c r="Y15" s="399" t="inlineStr">
        <is>
          <t>TIPO</t>
        </is>
      </c>
      <c r="Z15" s="386" t="n"/>
      <c r="AA15" s="386" t="n"/>
      <c r="AB15" s="387" t="n"/>
      <c r="AC15" s="399" t="inlineStr">
        <is>
          <t>CEDULAS DEVUELTAS</t>
        </is>
      </c>
      <c r="AD15" s="386" t="n"/>
      <c r="AE15" s="387" t="n"/>
      <c r="AF15" s="400" t="inlineStr">
        <is>
          <t xml:space="preserve">Cantidad total  </t>
        </is>
      </c>
      <c r="AG15" s="393" t="n"/>
      <c r="AH15" s="393" t="n"/>
      <c r="AI15" s="401" t="n"/>
    </row>
    <row r="16" ht="18" customHeight="1" s="335">
      <c r="A16" s="357" t="n"/>
      <c r="C16" s="403" t="inlineStr">
        <is>
          <t>MESA</t>
        </is>
      </c>
      <c r="D16" s="386" t="n"/>
      <c r="E16" s="387" t="n"/>
      <c r="F16" s="403" t="inlineStr">
        <is>
          <t>OPERADOR</t>
        </is>
      </c>
      <c r="G16" s="403" t="inlineStr">
        <is>
          <t>DETALLE</t>
        </is>
      </c>
      <c r="H16" s="387" t="n"/>
      <c r="I16" s="403" t="inlineStr">
        <is>
          <t>SERIE</t>
        </is>
      </c>
      <c r="J16" s="403" t="inlineStr">
        <is>
          <t>DESDE</t>
        </is>
      </c>
      <c r="K16" s="386" t="n"/>
      <c r="L16" s="387" t="n"/>
      <c r="M16" s="403" t="inlineStr">
        <is>
          <t>HASTA</t>
        </is>
      </c>
      <c r="N16" s="403" t="inlineStr">
        <is>
          <t>CANTIDAD</t>
        </is>
      </c>
      <c r="O16" s="386" t="n"/>
      <c r="P16" s="387" t="n"/>
      <c r="Q16" s="403" t="inlineStr">
        <is>
          <t>DESDE</t>
        </is>
      </c>
      <c r="R16" s="403" t="inlineStr">
        <is>
          <t>HASTA</t>
        </is>
      </c>
      <c r="S16" s="387" t="n"/>
      <c r="T16" s="403" t="inlineStr">
        <is>
          <t>CANTIDAD</t>
        </is>
      </c>
      <c r="U16" s="387" t="n"/>
      <c r="V16" s="403" t="inlineStr">
        <is>
          <t>DESDE</t>
        </is>
      </c>
      <c r="W16" s="403" t="inlineStr">
        <is>
          <t>HASTA</t>
        </is>
      </c>
      <c r="X16" s="403" t="inlineStr">
        <is>
          <t>CANTIDAD</t>
        </is>
      </c>
      <c r="Y16" s="402" t="inlineStr">
        <is>
          <t>BAJA/ ERROR</t>
        </is>
      </c>
      <c r="Z16" s="354" t="n"/>
      <c r="AA16" s="354" t="n"/>
      <c r="AB16" s="355" t="n"/>
      <c r="AC16" s="403" t="inlineStr">
        <is>
          <t>DESDE</t>
        </is>
      </c>
      <c r="AD16" s="403" t="inlineStr">
        <is>
          <t>HASTA</t>
        </is>
      </c>
      <c r="AE16" s="403" t="inlineStr">
        <is>
          <t>CANTIDAD</t>
        </is>
      </c>
      <c r="AF16" s="402" t="inlineStr">
        <is>
          <t>asignada</t>
        </is>
      </c>
      <c r="AG16" s="354" t="n"/>
      <c r="AH16" s="354" t="n"/>
      <c r="AI16" s="355" t="n"/>
    </row>
    <row r="17" ht="15" customHeight="1" s="335">
      <c r="A17" s="357" t="n"/>
      <c r="C17" s="404" t="inlineStr">
        <is>
          <t xml:space="preserve"> Fecha movimiento: 31/01/2024</t>
        </is>
      </c>
      <c r="D17" s="393" t="n"/>
      <c r="E17" s="393" t="n"/>
      <c r="F17" s="393" t="n"/>
      <c r="G17" s="393" t="n"/>
      <c r="H17" s="401" t="n"/>
      <c r="I17" s="406" t="n"/>
      <c r="J17" s="393" t="n"/>
      <c r="K17" s="393" t="n"/>
      <c r="L17" s="393" t="n"/>
      <c r="M17" s="393" t="n"/>
      <c r="N17" s="393" t="n"/>
      <c r="O17" s="393" t="n"/>
      <c r="P17" s="393" t="n"/>
      <c r="Q17" s="393" t="n"/>
      <c r="R17" s="393" t="n"/>
      <c r="S17" s="393" t="n"/>
      <c r="T17" s="393" t="n"/>
      <c r="U17" s="393" t="n"/>
      <c r="V17" s="393" t="n"/>
      <c r="W17" s="393" t="n"/>
      <c r="X17" s="393" t="n"/>
      <c r="Y17" s="393" t="n"/>
      <c r="Z17" s="393" t="n"/>
      <c r="AA17" s="393" t="n"/>
      <c r="AB17" s="393" t="n"/>
      <c r="AC17" s="393" t="n"/>
      <c r="AD17" s="393" t="n"/>
      <c r="AE17" s="393" t="n"/>
      <c r="AF17" s="393" t="n"/>
      <c r="AG17" s="393" t="n"/>
      <c r="AH17" s="393" t="n"/>
      <c r="AI17" s="393" t="n"/>
    </row>
    <row r="18" ht="18" customHeight="1" s="335">
      <c r="A18" s="358" t="n"/>
      <c r="C18" s="388" t="n">
        <v>2</v>
      </c>
      <c r="D18" s="389" t="n"/>
      <c r="E18" s="390" t="n"/>
      <c r="F18" s="391" t="inlineStr">
        <is>
          <t>ANELY CACERES PECHO</t>
        </is>
      </c>
      <c r="G18" s="391" t="inlineStr">
        <is>
          <t>LAMINAS PLASTICAS TIPO FUNDA -POUCHE</t>
        </is>
      </c>
      <c r="H18" s="390" t="n"/>
      <c r="I18" s="388" t="inlineStr">
        <is>
          <t>H5-P1</t>
        </is>
      </c>
      <c r="J18" s="388" t="n">
        <v>1561902</v>
      </c>
      <c r="K18" s="389" t="n"/>
      <c r="L18" s="390" t="n"/>
      <c r="M18" s="388" t="n">
        <v>1561929</v>
      </c>
      <c r="N18" s="388" t="n">
        <v>28</v>
      </c>
      <c r="O18" s="389" t="n"/>
      <c r="P18" s="390" t="n"/>
      <c r="Q18" s="388" t="n">
        <v>1561902</v>
      </c>
      <c r="R18" s="388" t="n">
        <v>1561929</v>
      </c>
      <c r="S18" s="390" t="n"/>
      <c r="T18" s="388" t="n">
        <v>28</v>
      </c>
      <c r="U18" s="390" t="n"/>
      <c r="V18" s="388" t="n"/>
      <c r="W18" s="388" t="n"/>
      <c r="X18" s="388" t="n"/>
      <c r="Y18" s="388" t="n"/>
      <c r="Z18" s="389" t="n"/>
      <c r="AA18" s="389" t="n"/>
      <c r="AB18" s="390" t="n"/>
      <c r="AC18" s="388" t="n"/>
      <c r="AD18" s="388" t="n"/>
      <c r="AE18" s="388" t="n"/>
      <c r="AF18" s="388" t="n">
        <v>28</v>
      </c>
      <c r="AG18" s="389" t="n"/>
      <c r="AH18" s="389" t="n"/>
      <c r="AI18" s="390" t="n"/>
    </row>
    <row r="19" ht="18" customHeight="1" s="335">
      <c r="A19" s="358" t="n"/>
      <c r="C19" s="388" t="n">
        <v>2</v>
      </c>
      <c r="D19" s="389" t="n"/>
      <c r="E19" s="390" t="n"/>
      <c r="F19" s="391" t="inlineStr">
        <is>
          <t>ANELY CACERES PECHO</t>
        </is>
      </c>
      <c r="G19" s="391" t="inlineStr">
        <is>
          <t>LAMINAS PLASTICAS TIPO FUNDA -POUCHE</t>
        </is>
      </c>
      <c r="H19" s="390" t="n"/>
      <c r="I19" s="388" t="inlineStr">
        <is>
          <t>H5-P1</t>
        </is>
      </c>
      <c r="J19" s="388" t="n">
        <v>1562388</v>
      </c>
      <c r="K19" s="389" t="n"/>
      <c r="L19" s="390" t="n"/>
      <c r="M19" s="388" t="n">
        <v>1562414</v>
      </c>
      <c r="N19" s="388" t="n">
        <v>27</v>
      </c>
      <c r="O19" s="389" t="n"/>
      <c r="P19" s="390" t="n"/>
      <c r="Q19" s="388" t="n">
        <v>1562388</v>
      </c>
      <c r="R19" s="388" t="n">
        <v>1562414</v>
      </c>
      <c r="S19" s="390" t="n"/>
      <c r="T19" s="388" t="n">
        <v>27</v>
      </c>
      <c r="U19" s="390" t="n"/>
      <c r="V19" s="388" t="n"/>
      <c r="W19" s="388" t="n"/>
      <c r="X19" s="388" t="n"/>
      <c r="Y19" s="388" t="n"/>
      <c r="Z19" s="389" t="n"/>
      <c r="AA19" s="389" t="n"/>
      <c r="AB19" s="390" t="n"/>
      <c r="AC19" s="388" t="n"/>
      <c r="AD19" s="388" t="n"/>
      <c r="AE19" s="388" t="n"/>
      <c r="AF19" s="388" t="n">
        <v>27</v>
      </c>
      <c r="AG19" s="389" t="n"/>
      <c r="AH19" s="389" t="n"/>
      <c r="AI19" s="390" t="n"/>
    </row>
    <row r="20" ht="18" customHeight="1" s="335">
      <c r="A20" s="358" t="n"/>
      <c r="C20" s="388" t="n">
        <v>2</v>
      </c>
      <c r="D20" s="389" t="n"/>
      <c r="E20" s="390" t="n"/>
      <c r="F20" s="391" t="inlineStr">
        <is>
          <t>ANELY CACERES PECHO</t>
        </is>
      </c>
      <c r="G20" s="391" t="inlineStr">
        <is>
          <t>LAMINAS PLASTICAS TIPO FUNDA -POUCHE</t>
        </is>
      </c>
      <c r="H20" s="390" t="n"/>
      <c r="I20" s="388" t="inlineStr">
        <is>
          <t>H5-P1</t>
        </is>
      </c>
      <c r="J20" s="388" t="n">
        <v>1562415</v>
      </c>
      <c r="K20" s="389" t="n"/>
      <c r="L20" s="390" t="n"/>
      <c r="M20" s="388" t="n">
        <v>1562427</v>
      </c>
      <c r="N20" s="388" t="n">
        <v>13</v>
      </c>
      <c r="O20" s="389" t="n"/>
      <c r="P20" s="390" t="n"/>
      <c r="Q20" s="388" t="n"/>
      <c r="R20" s="388" t="n"/>
      <c r="S20" s="390" t="n"/>
      <c r="T20" s="388" t="n"/>
      <c r="U20" s="390" t="n"/>
      <c r="V20" s="388" t="n"/>
      <c r="W20" s="388" t="n"/>
      <c r="X20" s="388" t="n"/>
      <c r="Y20" s="388" t="n"/>
      <c r="Z20" s="389" t="n"/>
      <c r="AA20" s="389" t="n"/>
      <c r="AB20" s="390" t="n"/>
      <c r="AC20" s="388" t="n">
        <v>1562415</v>
      </c>
      <c r="AD20" s="388" t="n">
        <v>1562427</v>
      </c>
      <c r="AE20" s="388" t="n">
        <v>13</v>
      </c>
      <c r="AF20" s="388" t="n">
        <v>13</v>
      </c>
      <c r="AG20" s="389" t="n"/>
      <c r="AH20" s="389" t="n"/>
      <c r="AI20" s="390" t="n"/>
    </row>
    <row r="21" ht="18" customHeight="1" s="335">
      <c r="A21" s="358" t="n"/>
      <c r="C21" s="388" t="n">
        <v>2</v>
      </c>
      <c r="D21" s="389" t="n"/>
      <c r="E21" s="390" t="n"/>
      <c r="F21" s="391" t="inlineStr">
        <is>
          <t>ANELY CACERES PECHO</t>
        </is>
      </c>
      <c r="G21" s="391" t="inlineStr">
        <is>
          <t>CÉDULA DE IDENTIDAD DS4924</t>
        </is>
      </c>
      <c r="H21" s="390" t="n"/>
      <c r="I21" s="388" t="inlineStr">
        <is>
          <t>LA</t>
        </is>
      </c>
      <c r="J21" s="388" t="n">
        <v>635781</v>
      </c>
      <c r="K21" s="389" t="n"/>
      <c r="L21" s="390" t="n"/>
      <c r="M21" s="388" t="n">
        <v>635802</v>
      </c>
      <c r="N21" s="388" t="n">
        <v>22</v>
      </c>
      <c r="O21" s="389" t="n"/>
      <c r="P21" s="390" t="n"/>
      <c r="Q21" s="388" t="n">
        <v>635781</v>
      </c>
      <c r="R21" s="388" t="n">
        <v>635802</v>
      </c>
      <c r="S21" s="390" t="n"/>
      <c r="T21" s="388" t="n">
        <v>22</v>
      </c>
      <c r="U21" s="390" t="n"/>
      <c r="V21" s="388" t="n"/>
      <c r="W21" s="388" t="n"/>
      <c r="X21" s="388" t="n"/>
      <c r="Y21" s="388" t="n"/>
      <c r="Z21" s="389" t="n"/>
      <c r="AA21" s="389" t="n"/>
      <c r="AB21" s="390" t="n"/>
      <c r="AC21" s="388" t="n"/>
      <c r="AD21" s="388" t="n"/>
      <c r="AE21" s="388" t="n"/>
      <c r="AF21" s="388" t="n">
        <v>22</v>
      </c>
      <c r="AG21" s="389" t="n"/>
      <c r="AH21" s="389" t="n"/>
      <c r="AI21" s="390" t="n"/>
    </row>
    <row r="22" ht="18" customHeight="1" s="335">
      <c r="A22" s="358" t="n"/>
      <c r="C22" s="388" t="n">
        <v>2</v>
      </c>
      <c r="D22" s="389" t="n"/>
      <c r="E22" s="390" t="n"/>
      <c r="F22" s="391" t="inlineStr">
        <is>
          <t>ANELY CACERES PECHO</t>
        </is>
      </c>
      <c r="G22" s="391" t="inlineStr">
        <is>
          <t>CÉDULA DE IDENTIDAD DS4924</t>
        </is>
      </c>
      <c r="H22" s="390" t="n"/>
      <c r="I22" s="388" t="inlineStr">
        <is>
          <t>LA</t>
        </is>
      </c>
      <c r="J22" s="388" t="n">
        <v>635803</v>
      </c>
      <c r="K22" s="389" t="n"/>
      <c r="L22" s="390" t="n"/>
      <c r="M22" s="388" t="n">
        <v>635803</v>
      </c>
      <c r="N22" s="388" t="n">
        <v>1</v>
      </c>
      <c r="O22" s="389" t="n"/>
      <c r="P22" s="390" t="n"/>
      <c r="Q22" s="388" t="n"/>
      <c r="R22" s="388" t="n"/>
      <c r="S22" s="390" t="n"/>
      <c r="T22" s="388" t="n"/>
      <c r="U22" s="390" t="n"/>
      <c r="V22" s="388" t="n">
        <v>635803</v>
      </c>
      <c r="W22" s="388" t="n">
        <v>635803</v>
      </c>
      <c r="X22" s="388" t="n">
        <v>1</v>
      </c>
      <c r="Y22" s="388" t="inlineStr">
        <is>
          <t>ERROR DE HARDWARE</t>
        </is>
      </c>
      <c r="Z22" s="389" t="n"/>
      <c r="AA22" s="389" t="n"/>
      <c r="AB22" s="390" t="n"/>
      <c r="AC22" s="388" t="n"/>
      <c r="AD22" s="388" t="n"/>
      <c r="AE22" s="388" t="n"/>
      <c r="AF22" s="388" t="n">
        <v>1</v>
      </c>
      <c r="AG22" s="389" t="n"/>
      <c r="AH22" s="389" t="n"/>
      <c r="AI22" s="390" t="n"/>
    </row>
    <row r="23" ht="18" customHeight="1" s="335">
      <c r="A23" s="358" t="n"/>
      <c r="C23" s="388" t="n">
        <v>2</v>
      </c>
      <c r="D23" s="389" t="n"/>
      <c r="E23" s="390" t="n"/>
      <c r="F23" s="391" t="inlineStr">
        <is>
          <t>ANELY CACERES PECHO</t>
        </is>
      </c>
      <c r="G23" s="391" t="inlineStr">
        <is>
          <t>CÉDULA DE IDENTIDAD DS4924</t>
        </is>
      </c>
      <c r="H23" s="390" t="n"/>
      <c r="I23" s="388" t="inlineStr">
        <is>
          <t>LA</t>
        </is>
      </c>
      <c r="J23" s="388" t="n">
        <v>635804</v>
      </c>
      <c r="K23" s="389" t="n"/>
      <c r="L23" s="390" t="n"/>
      <c r="M23" s="388" t="n">
        <v>635808</v>
      </c>
      <c r="N23" s="388" t="n">
        <v>5</v>
      </c>
      <c r="O23" s="389" t="n"/>
      <c r="P23" s="390" t="n"/>
      <c r="Q23" s="388" t="n">
        <v>635804</v>
      </c>
      <c r="R23" s="388" t="n">
        <v>635808</v>
      </c>
      <c r="S23" s="390" t="n"/>
      <c r="T23" s="388" t="n">
        <v>5</v>
      </c>
      <c r="U23" s="390" t="n"/>
      <c r="V23" s="388" t="n"/>
      <c r="W23" s="388" t="n"/>
      <c r="X23" s="388" t="n"/>
      <c r="Y23" s="388" t="n"/>
      <c r="Z23" s="389" t="n"/>
      <c r="AA23" s="389" t="n"/>
      <c r="AB23" s="390" t="n"/>
      <c r="AC23" s="388" t="n"/>
      <c r="AD23" s="388" t="n"/>
      <c r="AE23" s="388" t="n"/>
      <c r="AF23" s="388" t="n">
        <v>5</v>
      </c>
      <c r="AG23" s="389" t="n"/>
      <c r="AH23" s="389" t="n"/>
      <c r="AI23" s="390" t="n"/>
    </row>
    <row r="24" ht="18" customHeight="1" s="335">
      <c r="A24" s="358" t="n"/>
      <c r="C24" s="388" t="n">
        <v>2</v>
      </c>
      <c r="D24" s="389" t="n"/>
      <c r="E24" s="390" t="n"/>
      <c r="F24" s="391" t="inlineStr">
        <is>
          <t>ANELY CACERES PECHO</t>
        </is>
      </c>
      <c r="G24" s="391" t="inlineStr">
        <is>
          <t>CÉDULA DE IDENTIDAD DS4924</t>
        </is>
      </c>
      <c r="H24" s="390" t="n"/>
      <c r="I24" s="388" t="inlineStr">
        <is>
          <t>LA</t>
        </is>
      </c>
      <c r="J24" s="388" t="n">
        <v>636069</v>
      </c>
      <c r="K24" s="389" t="n"/>
      <c r="L24" s="390" t="n"/>
      <c r="M24" s="388" t="n">
        <v>636096</v>
      </c>
      <c r="N24" s="388" t="n">
        <v>28</v>
      </c>
      <c r="O24" s="389" t="n"/>
      <c r="P24" s="390" t="n"/>
      <c r="Q24" s="388" t="n">
        <v>636069</v>
      </c>
      <c r="R24" s="388" t="n">
        <v>636096</v>
      </c>
      <c r="S24" s="390" t="n"/>
      <c r="T24" s="388" t="n">
        <v>28</v>
      </c>
      <c r="U24" s="390" t="n"/>
      <c r="V24" s="388" t="n"/>
      <c r="W24" s="388" t="n"/>
      <c r="X24" s="388" t="n"/>
      <c r="Y24" s="388" t="n"/>
      <c r="Z24" s="389" t="n"/>
      <c r="AA24" s="389" t="n"/>
      <c r="AB24" s="390" t="n"/>
      <c r="AC24" s="388" t="n"/>
      <c r="AD24" s="388" t="n"/>
      <c r="AE24" s="388" t="n"/>
      <c r="AF24" s="388" t="n">
        <v>28</v>
      </c>
      <c r="AG24" s="389" t="n"/>
      <c r="AH24" s="389" t="n"/>
      <c r="AI24" s="390" t="n"/>
    </row>
    <row r="25" ht="18" customHeight="1" s="335">
      <c r="A25" s="358" t="n"/>
      <c r="C25" s="388" t="n">
        <v>2</v>
      </c>
      <c r="D25" s="389" t="n"/>
      <c r="E25" s="390" t="n"/>
      <c r="F25" s="391" t="inlineStr">
        <is>
          <t>ANELY CACERES PECHO</t>
        </is>
      </c>
      <c r="G25" s="391" t="inlineStr">
        <is>
          <t>CÉDULA DE IDENTIDAD DS4924</t>
        </is>
      </c>
      <c r="H25" s="390" t="n"/>
      <c r="I25" s="388" t="inlineStr">
        <is>
          <t>LA</t>
        </is>
      </c>
      <c r="J25" s="388" t="n">
        <v>636097</v>
      </c>
      <c r="K25" s="389" t="n"/>
      <c r="L25" s="390" t="n"/>
      <c r="M25" s="388" t="n">
        <v>636108</v>
      </c>
      <c r="N25" s="388" t="n">
        <v>12</v>
      </c>
      <c r="O25" s="389" t="n"/>
      <c r="P25" s="390" t="n"/>
      <c r="Q25" s="388" t="n"/>
      <c r="R25" s="388" t="n"/>
      <c r="S25" s="390" t="n"/>
      <c r="T25" s="388" t="n"/>
      <c r="U25" s="390" t="n"/>
      <c r="V25" s="388" t="n"/>
      <c r="W25" s="388" t="n"/>
      <c r="X25" s="388" t="n"/>
      <c r="Y25" s="388" t="n"/>
      <c r="Z25" s="389" t="n"/>
      <c r="AA25" s="389" t="n"/>
      <c r="AB25" s="390" t="n"/>
      <c r="AC25" s="388" t="n">
        <v>636097</v>
      </c>
      <c r="AD25" s="388" t="n">
        <v>636108</v>
      </c>
      <c r="AE25" s="388" t="n">
        <v>12</v>
      </c>
      <c r="AF25" s="388" t="n">
        <v>12</v>
      </c>
      <c r="AG25" s="389" t="n"/>
      <c r="AH25" s="389" t="n"/>
      <c r="AI25" s="390" t="n"/>
    </row>
    <row r="26" ht="15" customHeight="1" s="335">
      <c r="A26" s="358" t="n"/>
      <c r="C26" s="388" t="n"/>
      <c r="D26" s="389" t="n"/>
      <c r="E26" s="390" t="n"/>
      <c r="F26" s="391" t="n"/>
      <c r="G26" s="391" t="n"/>
      <c r="H26" s="390" t="n"/>
      <c r="I26" s="388" t="n"/>
      <c r="J26" s="388" t="n"/>
      <c r="K26" s="389" t="n"/>
      <c r="L26" s="390" t="n"/>
      <c r="M26" s="388" t="n"/>
      <c r="N26" s="388" t="n"/>
      <c r="O26" s="389" t="n"/>
      <c r="P26" s="390" t="n"/>
      <c r="Q26" s="388" t="n"/>
      <c r="R26" s="388" t="n"/>
      <c r="S26" s="390" t="n"/>
      <c r="T26" s="388" t="n"/>
      <c r="U26" s="390" t="n"/>
      <c r="V26" s="388" t="n"/>
      <c r="W26" s="388" t="n"/>
      <c r="X26" s="388" t="n"/>
      <c r="Y26" s="388" t="n"/>
      <c r="Z26" s="389" t="n"/>
      <c r="AA26" s="389" t="n"/>
      <c r="AB26" s="390" t="n"/>
      <c r="AC26" s="388" t="n"/>
      <c r="AD26" s="388" t="n"/>
      <c r="AE26" s="388" t="n"/>
      <c r="AF26" s="388" t="n"/>
      <c r="AG26" s="389" t="n"/>
      <c r="AH26" s="389" t="n"/>
      <c r="AI26" s="390" t="n"/>
    </row>
    <row r="27" ht="18" customHeight="1" s="335">
      <c r="A27" s="358" t="n"/>
      <c r="C27" s="388" t="n">
        <v>7</v>
      </c>
      <c r="D27" s="389" t="n"/>
      <c r="E27" s="390" t="n"/>
      <c r="F27" s="391" t="inlineStr">
        <is>
          <t>BOLIVIA MAR PALMERO TILILA</t>
        </is>
      </c>
      <c r="G27" s="391" t="inlineStr">
        <is>
          <t>CEDULAS DE IDENTIDAD</t>
        </is>
      </c>
      <c r="H27" s="390" t="n"/>
      <c r="I27" s="388" t="inlineStr">
        <is>
          <t>H5-P1</t>
        </is>
      </c>
      <c r="J27" s="388" t="n">
        <v>2980633</v>
      </c>
      <c r="K27" s="389" t="n"/>
      <c r="L27" s="390" t="n"/>
      <c r="M27" s="388" t="n">
        <v>2980634</v>
      </c>
      <c r="N27" s="388" t="n">
        <v>2</v>
      </c>
      <c r="O27" s="389" t="n"/>
      <c r="P27" s="390" t="n"/>
      <c r="Q27" s="388" t="n">
        <v>2980633</v>
      </c>
      <c r="R27" s="388" t="n">
        <v>2980634</v>
      </c>
      <c r="S27" s="390" t="n"/>
      <c r="T27" s="388" t="n">
        <v>2</v>
      </c>
      <c r="U27" s="390" t="n"/>
      <c r="V27" s="388" t="n"/>
      <c r="W27" s="388" t="n"/>
      <c r="X27" s="388" t="n"/>
      <c r="Y27" s="388" t="n"/>
      <c r="Z27" s="389" t="n"/>
      <c r="AA27" s="389" t="n"/>
      <c r="AB27" s="390" t="n"/>
      <c r="AC27" s="388" t="n"/>
      <c r="AD27" s="388" t="n"/>
      <c r="AE27" s="388" t="n"/>
      <c r="AF27" s="388" t="n">
        <v>2</v>
      </c>
      <c r="AG27" s="389" t="n"/>
      <c r="AH27" s="389" t="n"/>
      <c r="AI27" s="390" t="n"/>
    </row>
    <row r="28" ht="18" customHeight="1" s="335">
      <c r="A28" s="358" t="n"/>
      <c r="C28" s="388" t="n">
        <v>7</v>
      </c>
      <c r="D28" s="389" t="n"/>
      <c r="E28" s="390" t="n"/>
      <c r="F28" s="391" t="inlineStr">
        <is>
          <t>BOLIVIA MAR PALMERO TILILA</t>
        </is>
      </c>
      <c r="G28" s="391" t="inlineStr">
        <is>
          <t>CEDULAS DE IDENTIDAD</t>
        </is>
      </c>
      <c r="H28" s="390" t="n"/>
      <c r="I28" s="388" t="inlineStr">
        <is>
          <t>H5-P1</t>
        </is>
      </c>
      <c r="J28" s="388" t="n">
        <v>2980635</v>
      </c>
      <c r="K28" s="389" t="n"/>
      <c r="L28" s="390" t="n"/>
      <c r="M28" s="388" t="n">
        <v>2980635</v>
      </c>
      <c r="N28" s="388" t="n">
        <v>1</v>
      </c>
      <c r="O28" s="389" t="n"/>
      <c r="P28" s="390" t="n"/>
      <c r="Q28" s="388" t="n"/>
      <c r="R28" s="388" t="n"/>
      <c r="S28" s="390" t="n"/>
      <c r="T28" s="388" t="n"/>
      <c r="U28" s="390" t="n"/>
      <c r="V28" s="388" t="n">
        <v>2980635</v>
      </c>
      <c r="W28" s="388" t="n">
        <v>2980635</v>
      </c>
      <c r="X28" s="388" t="n">
        <v>1</v>
      </c>
      <c r="Y28" s="388" t="inlineStr">
        <is>
          <t>ERROR DE PLASTIFICADORA</t>
        </is>
      </c>
      <c r="Z28" s="389" t="n"/>
      <c r="AA28" s="389" t="n"/>
      <c r="AB28" s="390" t="n"/>
      <c r="AC28" s="388" t="n"/>
      <c r="AD28" s="388" t="n"/>
      <c r="AE28" s="388" t="n"/>
      <c r="AF28" s="388" t="n">
        <v>1</v>
      </c>
      <c r="AG28" s="389" t="n"/>
      <c r="AH28" s="389" t="n"/>
      <c r="AI28" s="390" t="n"/>
    </row>
    <row r="29" ht="18" customHeight="1" s="335">
      <c r="A29" s="358" t="n"/>
      <c r="C29" s="388" t="n">
        <v>7</v>
      </c>
      <c r="D29" s="389" t="n"/>
      <c r="E29" s="390" t="n"/>
      <c r="F29" s="391" t="inlineStr">
        <is>
          <t>BOLIVIA MAR PALMERO TILILA</t>
        </is>
      </c>
      <c r="G29" s="391" t="inlineStr">
        <is>
          <t>CEDULAS DE IDENTIDAD</t>
        </is>
      </c>
      <c r="H29" s="390" t="n"/>
      <c r="I29" s="388" t="inlineStr">
        <is>
          <t>H5-P1</t>
        </is>
      </c>
      <c r="J29" s="388" t="n">
        <v>2980636</v>
      </c>
      <c r="K29" s="389" t="n"/>
      <c r="L29" s="390" t="n"/>
      <c r="M29" s="388" t="n">
        <v>2980647</v>
      </c>
      <c r="N29" s="388" t="n">
        <v>12</v>
      </c>
      <c r="O29" s="389" t="n"/>
      <c r="P29" s="390" t="n"/>
      <c r="Q29" s="388" t="n">
        <v>2980636</v>
      </c>
      <c r="R29" s="388" t="n">
        <v>2980647</v>
      </c>
      <c r="S29" s="390" t="n"/>
      <c r="T29" s="388" t="n">
        <v>12</v>
      </c>
      <c r="U29" s="390" t="n"/>
      <c r="V29" s="388" t="n"/>
      <c r="W29" s="388" t="n"/>
      <c r="X29" s="388" t="n"/>
      <c r="Y29" s="388" t="n"/>
      <c r="Z29" s="389" t="n"/>
      <c r="AA29" s="389" t="n"/>
      <c r="AB29" s="390" t="n"/>
      <c r="AC29" s="388" t="n"/>
      <c r="AD29" s="388" t="n"/>
      <c r="AE29" s="388" t="n"/>
      <c r="AF29" s="388" t="n">
        <v>12</v>
      </c>
      <c r="AG29" s="389" t="n"/>
      <c r="AH29" s="389" t="n"/>
      <c r="AI29" s="390" t="n"/>
    </row>
    <row r="30" ht="18" customHeight="1" s="335">
      <c r="A30" s="358" t="n"/>
      <c r="C30" s="388" t="n">
        <v>7</v>
      </c>
      <c r="D30" s="389" t="n"/>
      <c r="E30" s="390" t="n"/>
      <c r="F30" s="391" t="inlineStr">
        <is>
          <t>BOLIVIA MAR PALMERO TILILA</t>
        </is>
      </c>
      <c r="G30" s="391" t="inlineStr">
        <is>
          <t>CEDULAS DE IDENTIDAD</t>
        </is>
      </c>
      <c r="H30" s="390" t="n"/>
      <c r="I30" s="388" t="inlineStr">
        <is>
          <t>H5-P1</t>
        </is>
      </c>
      <c r="J30" s="388" t="n">
        <v>2980648</v>
      </c>
      <c r="K30" s="389" t="n"/>
      <c r="L30" s="390" t="n"/>
      <c r="M30" s="388" t="n">
        <v>2980668</v>
      </c>
      <c r="N30" s="388" t="n">
        <v>21</v>
      </c>
      <c r="O30" s="389" t="n"/>
      <c r="P30" s="390" t="n"/>
      <c r="Q30" s="388" t="n"/>
      <c r="R30" s="388" t="n"/>
      <c r="S30" s="390" t="n"/>
      <c r="T30" s="388" t="n"/>
      <c r="U30" s="390" t="n"/>
      <c r="V30" s="388" t="n"/>
      <c r="W30" s="388" t="n"/>
      <c r="X30" s="388" t="n"/>
      <c r="Y30" s="388" t="n"/>
      <c r="Z30" s="389" t="n"/>
      <c r="AA30" s="389" t="n"/>
      <c r="AB30" s="390" t="n"/>
      <c r="AC30" s="388" t="n">
        <v>2980648</v>
      </c>
      <c r="AD30" s="388" t="n">
        <v>2980668</v>
      </c>
      <c r="AE30" s="388" t="n">
        <v>21</v>
      </c>
      <c r="AF30" s="388" t="n">
        <v>21</v>
      </c>
      <c r="AG30" s="389" t="n"/>
      <c r="AH30" s="389" t="n"/>
      <c r="AI30" s="390" t="n"/>
    </row>
    <row r="31" ht="18" customHeight="1" s="335">
      <c r="A31" s="358" t="n"/>
      <c r="C31" s="388" t="n">
        <v>7</v>
      </c>
      <c r="D31" s="389" t="n"/>
      <c r="E31" s="390" t="n"/>
      <c r="F31" s="391" t="inlineStr">
        <is>
          <t>BOLIVIA MAR PALMERO TILILA</t>
        </is>
      </c>
      <c r="G31" s="391" t="inlineStr">
        <is>
          <t>CEDULAS DE IDENTIDAD</t>
        </is>
      </c>
      <c r="H31" s="390" t="n"/>
      <c r="I31" s="388" t="inlineStr">
        <is>
          <t>H5-P1</t>
        </is>
      </c>
      <c r="J31" s="388" t="n">
        <v>2980709</v>
      </c>
      <c r="K31" s="389" t="n"/>
      <c r="L31" s="390" t="n"/>
      <c r="M31" s="388" t="n">
        <v>2980748</v>
      </c>
      <c r="N31" s="388" t="n">
        <v>40</v>
      </c>
      <c r="O31" s="389" t="n"/>
      <c r="P31" s="390" t="n"/>
      <c r="Q31" s="388" t="n"/>
      <c r="R31" s="388" t="n"/>
      <c r="S31" s="390" t="n"/>
      <c r="T31" s="388" t="n"/>
      <c r="U31" s="390" t="n"/>
      <c r="V31" s="388" t="n"/>
      <c r="W31" s="388" t="n"/>
      <c r="X31" s="388" t="n"/>
      <c r="Y31" s="388" t="n"/>
      <c r="Z31" s="389" t="n"/>
      <c r="AA31" s="389" t="n"/>
      <c r="AB31" s="390" t="n"/>
      <c r="AC31" s="388" t="n">
        <v>2980709</v>
      </c>
      <c r="AD31" s="388" t="n">
        <v>2980748</v>
      </c>
      <c r="AE31" s="388" t="n">
        <v>40</v>
      </c>
      <c r="AF31" s="388" t="n">
        <v>40</v>
      </c>
      <c r="AG31" s="389" t="n"/>
      <c r="AH31" s="389" t="n"/>
      <c r="AI31" s="390" t="n"/>
    </row>
    <row r="32" ht="18" customHeight="1" s="335">
      <c r="A32" s="358" t="n"/>
      <c r="C32" s="388" t="n">
        <v>7</v>
      </c>
      <c r="D32" s="389" t="n"/>
      <c r="E32" s="390" t="n"/>
      <c r="F32" s="391" t="inlineStr">
        <is>
          <t>BOLIVIA MAR PALMERO TILILA</t>
        </is>
      </c>
      <c r="G32" s="391" t="inlineStr">
        <is>
          <t>LAMINAS PLASTICAS TIPO FUNDA -POUCHE</t>
        </is>
      </c>
      <c r="H32" s="390" t="n"/>
      <c r="I32" s="388" t="inlineStr">
        <is>
          <t>H5-P1</t>
        </is>
      </c>
      <c r="J32" s="388" t="n">
        <v>1562054</v>
      </c>
      <c r="K32" s="389" t="n"/>
      <c r="L32" s="390" t="n"/>
      <c r="M32" s="388" t="n">
        <v>1562067</v>
      </c>
      <c r="N32" s="388" t="n">
        <v>14</v>
      </c>
      <c r="O32" s="389" t="n"/>
      <c r="P32" s="390" t="n"/>
      <c r="Q32" s="388" t="n">
        <v>1562054</v>
      </c>
      <c r="R32" s="388" t="n">
        <v>1562067</v>
      </c>
      <c r="S32" s="390" t="n"/>
      <c r="T32" s="388" t="n">
        <v>14</v>
      </c>
      <c r="U32" s="390" t="n"/>
      <c r="V32" s="388" t="n"/>
      <c r="W32" s="388" t="n"/>
      <c r="X32" s="388" t="n"/>
      <c r="Y32" s="388" t="n"/>
      <c r="Z32" s="389" t="n"/>
      <c r="AA32" s="389" t="n"/>
      <c r="AB32" s="390" t="n"/>
      <c r="AC32" s="388" t="n"/>
      <c r="AD32" s="388" t="n"/>
      <c r="AE32" s="388" t="n"/>
      <c r="AF32" s="388" t="n">
        <v>14</v>
      </c>
      <c r="AG32" s="389" t="n"/>
      <c r="AH32" s="389" t="n"/>
      <c r="AI32" s="390" t="n"/>
    </row>
    <row r="33" ht="18" customHeight="1" s="335">
      <c r="A33" s="358" t="n"/>
      <c r="C33" s="388" t="n">
        <v>7</v>
      </c>
      <c r="D33" s="389" t="n"/>
      <c r="E33" s="390" t="n"/>
      <c r="F33" s="391" t="inlineStr">
        <is>
          <t>BOLIVIA MAR PALMERO TILILA</t>
        </is>
      </c>
      <c r="G33" s="391" t="inlineStr">
        <is>
          <t>LAMINAS PLASTICAS TIPO FUNDA -POUCHE</t>
        </is>
      </c>
      <c r="H33" s="390" t="n"/>
      <c r="I33" s="388" t="inlineStr">
        <is>
          <t>H5-P1</t>
        </is>
      </c>
      <c r="J33" s="388" t="n">
        <v>1562068</v>
      </c>
      <c r="K33" s="389" t="n"/>
      <c r="L33" s="390" t="n"/>
      <c r="M33" s="388" t="n">
        <v>1562089</v>
      </c>
      <c r="N33" s="388" t="n">
        <v>22</v>
      </c>
      <c r="O33" s="389" t="n"/>
      <c r="P33" s="390" t="n"/>
      <c r="Q33" s="388" t="n"/>
      <c r="R33" s="388" t="n"/>
      <c r="S33" s="390" t="n"/>
      <c r="T33" s="388" t="n"/>
      <c r="U33" s="390" t="n"/>
      <c r="V33" s="388" t="n"/>
      <c r="W33" s="388" t="n"/>
      <c r="X33" s="388" t="n"/>
      <c r="Y33" s="388" t="n"/>
      <c r="Z33" s="389" t="n"/>
      <c r="AA33" s="389" t="n"/>
      <c r="AB33" s="390" t="n"/>
      <c r="AC33" s="388" t="n">
        <v>1562068</v>
      </c>
      <c r="AD33" s="388" t="n">
        <v>1562089</v>
      </c>
      <c r="AE33" s="388" t="n">
        <v>22</v>
      </c>
      <c r="AF33" s="388" t="n">
        <v>22</v>
      </c>
      <c r="AG33" s="389" t="n"/>
      <c r="AH33" s="389" t="n"/>
      <c r="AI33" s="390" t="n"/>
    </row>
    <row r="34" ht="18" customHeight="1" s="335">
      <c r="A34" s="358" t="n"/>
      <c r="C34" s="388" t="n">
        <v>7</v>
      </c>
      <c r="D34" s="389" t="n"/>
      <c r="E34" s="390" t="n"/>
      <c r="F34" s="391" t="inlineStr">
        <is>
          <t>BOLIVIA MAR PALMERO TILILA</t>
        </is>
      </c>
      <c r="G34" s="391" t="inlineStr">
        <is>
          <t>LAMINAS PLASTICAS TIPO FUNDA -POUCHE</t>
        </is>
      </c>
      <c r="H34" s="390" t="n"/>
      <c r="I34" s="388" t="inlineStr">
        <is>
          <t>H5-P1</t>
        </is>
      </c>
      <c r="J34" s="388" t="n">
        <v>1562288</v>
      </c>
      <c r="K34" s="389" t="n"/>
      <c r="L34" s="390" t="n"/>
      <c r="M34" s="388" t="n">
        <v>1562327</v>
      </c>
      <c r="N34" s="388" t="n">
        <v>40</v>
      </c>
      <c r="O34" s="389" t="n"/>
      <c r="P34" s="390" t="n"/>
      <c r="Q34" s="388" t="n"/>
      <c r="R34" s="388" t="n"/>
      <c r="S34" s="390" t="n"/>
      <c r="T34" s="388" t="n"/>
      <c r="U34" s="390" t="n"/>
      <c r="V34" s="388" t="n"/>
      <c r="W34" s="388" t="n"/>
      <c r="X34" s="388" t="n"/>
      <c r="Y34" s="388" t="n"/>
      <c r="Z34" s="389" t="n"/>
      <c r="AA34" s="389" t="n"/>
      <c r="AB34" s="390" t="n"/>
      <c r="AC34" s="388" t="n">
        <v>1562288</v>
      </c>
      <c r="AD34" s="388" t="n">
        <v>1562327</v>
      </c>
      <c r="AE34" s="388" t="n">
        <v>40</v>
      </c>
      <c r="AF34" s="388" t="n">
        <v>40</v>
      </c>
      <c r="AG34" s="389" t="n"/>
      <c r="AH34" s="389" t="n"/>
      <c r="AI34" s="390" t="n"/>
    </row>
    <row r="35" ht="15" customHeight="1" s="335">
      <c r="A35" s="358" t="n"/>
      <c r="C35" s="388" t="n"/>
      <c r="D35" s="389" t="n"/>
      <c r="E35" s="390" t="n"/>
      <c r="F35" s="391" t="n"/>
      <c r="G35" s="391" t="n"/>
      <c r="H35" s="390" t="n"/>
      <c r="I35" s="388" t="n"/>
      <c r="J35" s="388" t="n"/>
      <c r="K35" s="389" t="n"/>
      <c r="L35" s="390" t="n"/>
      <c r="M35" s="388" t="n"/>
      <c r="N35" s="388" t="n"/>
      <c r="O35" s="389" t="n"/>
      <c r="P35" s="390" t="n"/>
      <c r="Q35" s="388" t="n"/>
      <c r="R35" s="388" t="n"/>
      <c r="S35" s="390" t="n"/>
      <c r="T35" s="388" t="n"/>
      <c r="U35" s="390" t="n"/>
      <c r="V35" s="388" t="n"/>
      <c r="W35" s="388" t="n"/>
      <c r="X35" s="388" t="n"/>
      <c r="Y35" s="388" t="n"/>
      <c r="Z35" s="389" t="n"/>
      <c r="AA35" s="389" t="n"/>
      <c r="AB35" s="390" t="n"/>
      <c r="AC35" s="388" t="n"/>
      <c r="AD35" s="388" t="n"/>
      <c r="AE35" s="388" t="n"/>
      <c r="AF35" s="388" t="n"/>
      <c r="AG35" s="389" t="n"/>
      <c r="AH35" s="389" t="n"/>
      <c r="AI35" s="390" t="n"/>
    </row>
    <row r="36" ht="18" customHeight="1" s="335">
      <c r="A36" s="358" t="n"/>
      <c r="C36" s="388" t="n">
        <v>5</v>
      </c>
      <c r="D36" s="389" t="n"/>
      <c r="E36" s="390" t="n"/>
      <c r="F36" s="391" t="inlineStr">
        <is>
          <t>CARMEN DEL PILAR ANTELO PAZ</t>
        </is>
      </c>
      <c r="G36" s="391" t="inlineStr">
        <is>
          <t>LAMINAS PLASTICAS TIPO FUNDA -POUCHE</t>
        </is>
      </c>
      <c r="H36" s="390" t="n"/>
      <c r="I36" s="388" t="inlineStr">
        <is>
          <t>H5-P1</t>
        </is>
      </c>
      <c r="J36" s="388" t="n">
        <v>1562003</v>
      </c>
      <c r="K36" s="389" t="n"/>
      <c r="L36" s="390" t="n"/>
      <c r="M36" s="388" t="n">
        <v>1562029</v>
      </c>
      <c r="N36" s="388" t="n">
        <v>27</v>
      </c>
      <c r="O36" s="389" t="n"/>
      <c r="P36" s="390" t="n"/>
      <c r="Q36" s="388" t="n">
        <v>1562003</v>
      </c>
      <c r="R36" s="388" t="n">
        <v>1562029</v>
      </c>
      <c r="S36" s="390" t="n"/>
      <c r="T36" s="388" t="n">
        <v>27</v>
      </c>
      <c r="U36" s="390" t="n"/>
      <c r="V36" s="388" t="n"/>
      <c r="W36" s="388" t="n"/>
      <c r="X36" s="388" t="n"/>
      <c r="Y36" s="388" t="n"/>
      <c r="Z36" s="389" t="n"/>
      <c r="AA36" s="389" t="n"/>
      <c r="AB36" s="390" t="n"/>
      <c r="AC36" s="388" t="n"/>
      <c r="AD36" s="388" t="n"/>
      <c r="AE36" s="388" t="n"/>
      <c r="AF36" s="388" t="n">
        <v>27</v>
      </c>
      <c r="AG36" s="389" t="n"/>
      <c r="AH36" s="389" t="n"/>
      <c r="AI36" s="390" t="n"/>
    </row>
    <row r="37" ht="18" customHeight="1" s="335">
      <c r="A37" s="358" t="n"/>
      <c r="C37" s="388" t="n">
        <v>5</v>
      </c>
      <c r="D37" s="389" t="n"/>
      <c r="E37" s="390" t="n"/>
      <c r="F37" s="391" t="inlineStr">
        <is>
          <t>CARMEN DEL PILAR ANTELO PAZ</t>
        </is>
      </c>
      <c r="G37" s="391" t="inlineStr">
        <is>
          <t>LAMINAS PLASTICAS TIPO FUNDA -POUCHE</t>
        </is>
      </c>
      <c r="H37" s="390" t="n"/>
      <c r="I37" s="388" t="inlineStr">
        <is>
          <t>H5-P1</t>
        </is>
      </c>
      <c r="J37" s="388" t="n">
        <v>1562248</v>
      </c>
      <c r="K37" s="389" t="n"/>
      <c r="L37" s="390" t="n"/>
      <c r="M37" s="388" t="n">
        <v>1562254</v>
      </c>
      <c r="N37" s="388" t="n">
        <v>7</v>
      </c>
      <c r="O37" s="389" t="n"/>
      <c r="P37" s="390" t="n"/>
      <c r="Q37" s="388" t="n">
        <v>1562248</v>
      </c>
      <c r="R37" s="388" t="n">
        <v>1562254</v>
      </c>
      <c r="S37" s="390" t="n"/>
      <c r="T37" s="388" t="n">
        <v>7</v>
      </c>
      <c r="U37" s="390" t="n"/>
      <c r="V37" s="388" t="n"/>
      <c r="W37" s="388" t="n"/>
      <c r="X37" s="388" t="n"/>
      <c r="Y37" s="388" t="n"/>
      <c r="Z37" s="389" t="n"/>
      <c r="AA37" s="389" t="n"/>
      <c r="AB37" s="390" t="n"/>
      <c r="AC37" s="388" t="n"/>
      <c r="AD37" s="388" t="n"/>
      <c r="AE37" s="388" t="n"/>
      <c r="AF37" s="388" t="n">
        <v>7</v>
      </c>
      <c r="AG37" s="389" t="n"/>
      <c r="AH37" s="389" t="n"/>
      <c r="AI37" s="390" t="n"/>
    </row>
    <row r="38" ht="18" customHeight="1" s="335">
      <c r="A38" s="358" t="n"/>
      <c r="C38" s="388" t="n">
        <v>5</v>
      </c>
      <c r="D38" s="389" t="n"/>
      <c r="E38" s="390" t="n"/>
      <c r="F38" s="391" t="inlineStr">
        <is>
          <t>CARMEN DEL PILAR ANTELO PAZ</t>
        </is>
      </c>
      <c r="G38" s="391" t="inlineStr">
        <is>
          <t>LAMINAS PLASTICAS TIPO FUNDA -POUCHE</t>
        </is>
      </c>
      <c r="H38" s="390" t="n"/>
      <c r="I38" s="388" t="inlineStr">
        <is>
          <t>H5-P1</t>
        </is>
      </c>
      <c r="J38" s="388" t="n">
        <v>1562255</v>
      </c>
      <c r="K38" s="389" t="n"/>
      <c r="L38" s="390" t="n"/>
      <c r="M38" s="388" t="n">
        <v>1562287</v>
      </c>
      <c r="N38" s="388" t="n">
        <v>33</v>
      </c>
      <c r="O38" s="389" t="n"/>
      <c r="P38" s="390" t="n"/>
      <c r="Q38" s="388" t="n"/>
      <c r="R38" s="388" t="n"/>
      <c r="S38" s="390" t="n"/>
      <c r="T38" s="388" t="n"/>
      <c r="U38" s="390" t="n"/>
      <c r="V38" s="388" t="n"/>
      <c r="W38" s="388" t="n"/>
      <c r="X38" s="388" t="n"/>
      <c r="Y38" s="388" t="n"/>
      <c r="Z38" s="389" t="n"/>
      <c r="AA38" s="389" t="n"/>
      <c r="AB38" s="390" t="n"/>
      <c r="AC38" s="388" t="n">
        <v>1562255</v>
      </c>
      <c r="AD38" s="388" t="n">
        <v>1562287</v>
      </c>
      <c r="AE38" s="388" t="n">
        <v>33</v>
      </c>
      <c r="AF38" s="388" t="n">
        <v>33</v>
      </c>
      <c r="AG38" s="389" t="n"/>
      <c r="AH38" s="389" t="n"/>
      <c r="AI38" s="390" t="n"/>
    </row>
    <row r="39" ht="18" customHeight="1" s="335">
      <c r="A39" s="358" t="n"/>
      <c r="C39" s="388" t="n">
        <v>5</v>
      </c>
      <c r="D39" s="389" t="n"/>
      <c r="E39" s="390" t="n"/>
      <c r="F39" s="391" t="inlineStr">
        <is>
          <t>CARMEN DEL PILAR ANTELO PAZ</t>
        </is>
      </c>
      <c r="G39" s="391" t="inlineStr">
        <is>
          <t>CÉDULA DE IDENTIDAD DS4924</t>
        </is>
      </c>
      <c r="H39" s="390" t="n"/>
      <c r="I39" s="388" t="inlineStr">
        <is>
          <t>LA</t>
        </is>
      </c>
      <c r="J39" s="388" t="n">
        <v>635822</v>
      </c>
      <c r="K39" s="389" t="n"/>
      <c r="L39" s="390" t="n"/>
      <c r="M39" s="388" t="n">
        <v>635822</v>
      </c>
      <c r="N39" s="388" t="n">
        <v>1</v>
      </c>
      <c r="O39" s="389" t="n"/>
      <c r="P39" s="390" t="n"/>
      <c r="Q39" s="388" t="n"/>
      <c r="R39" s="388" t="n"/>
      <c r="S39" s="390" t="n"/>
      <c r="T39" s="388" t="n"/>
      <c r="U39" s="390" t="n"/>
      <c r="V39" s="388" t="n">
        <v>635822</v>
      </c>
      <c r="W39" s="388" t="n">
        <v>635822</v>
      </c>
      <c r="X39" s="388" t="n">
        <v>1</v>
      </c>
      <c r="Y39" s="388" t="inlineStr">
        <is>
          <t>ERROR DE OPERADOR</t>
        </is>
      </c>
      <c r="Z39" s="389" t="n"/>
      <c r="AA39" s="389" t="n"/>
      <c r="AB39" s="390" t="n"/>
      <c r="AC39" s="388" t="n"/>
      <c r="AD39" s="388" t="n"/>
      <c r="AE39" s="388" t="n"/>
      <c r="AF39" s="388" t="n">
        <v>1</v>
      </c>
      <c r="AG39" s="389" t="n"/>
      <c r="AH39" s="389" t="n"/>
      <c r="AI39" s="390" t="n"/>
    </row>
    <row r="40" ht="18" customHeight="1" s="335">
      <c r="A40" s="358" t="n"/>
      <c r="C40" s="388" t="n">
        <v>5</v>
      </c>
      <c r="D40" s="389" t="n"/>
      <c r="E40" s="390" t="n"/>
      <c r="F40" s="391" t="inlineStr">
        <is>
          <t>CARMEN DEL PILAR ANTELO PAZ</t>
        </is>
      </c>
      <c r="G40" s="391" t="inlineStr">
        <is>
          <t>CÉDULA DE IDENTIDAD DS4924</t>
        </is>
      </c>
      <c r="H40" s="390" t="n"/>
      <c r="I40" s="388" t="inlineStr">
        <is>
          <t>LA</t>
        </is>
      </c>
      <c r="J40" s="388" t="n">
        <v>635823</v>
      </c>
      <c r="K40" s="389" t="n"/>
      <c r="L40" s="390" t="n"/>
      <c r="M40" s="388" t="n">
        <v>635848</v>
      </c>
      <c r="N40" s="388" t="n">
        <v>26</v>
      </c>
      <c r="O40" s="389" t="n"/>
      <c r="P40" s="390" t="n"/>
      <c r="Q40" s="388" t="n">
        <v>635823</v>
      </c>
      <c r="R40" s="388" t="n">
        <v>635848</v>
      </c>
      <c r="S40" s="390" t="n"/>
      <c r="T40" s="388" t="n">
        <v>26</v>
      </c>
      <c r="U40" s="390" t="n"/>
      <c r="V40" s="388" t="n"/>
      <c r="W40" s="388" t="n"/>
      <c r="X40" s="388" t="n"/>
      <c r="Y40" s="388" t="n"/>
      <c r="Z40" s="389" t="n"/>
      <c r="AA40" s="389" t="n"/>
      <c r="AB40" s="390" t="n"/>
      <c r="AC40" s="388" t="n"/>
      <c r="AD40" s="388" t="n"/>
      <c r="AE40" s="388" t="n"/>
      <c r="AF40" s="388" t="n">
        <v>26</v>
      </c>
      <c r="AG40" s="389" t="n"/>
      <c r="AH40" s="389" t="n"/>
      <c r="AI40" s="390" t="n"/>
    </row>
    <row r="41" ht="18" customHeight="1" s="335">
      <c r="A41" s="358" t="n"/>
      <c r="C41" s="388" t="n">
        <v>5</v>
      </c>
      <c r="D41" s="389" t="n"/>
      <c r="E41" s="390" t="n"/>
      <c r="F41" s="391" t="inlineStr">
        <is>
          <t>CARMEN DEL PILAR ANTELO PAZ</t>
        </is>
      </c>
      <c r="G41" s="391" t="inlineStr">
        <is>
          <t>CÉDULA DE IDENTIDAD DS4924</t>
        </is>
      </c>
      <c r="H41" s="390" t="n"/>
      <c r="I41" s="388" t="inlineStr">
        <is>
          <t>LA</t>
        </is>
      </c>
      <c r="J41" s="388" t="n">
        <v>635969</v>
      </c>
      <c r="K41" s="389" t="n"/>
      <c r="L41" s="390" t="n"/>
      <c r="M41" s="388" t="n">
        <v>635976</v>
      </c>
      <c r="N41" s="388" t="n">
        <v>8</v>
      </c>
      <c r="O41" s="389" t="n"/>
      <c r="P41" s="390" t="n"/>
      <c r="Q41" s="388" t="n">
        <v>635969</v>
      </c>
      <c r="R41" s="388" t="n">
        <v>635976</v>
      </c>
      <c r="S41" s="390" t="n"/>
      <c r="T41" s="388" t="n">
        <v>8</v>
      </c>
      <c r="U41" s="390" t="n"/>
      <c r="V41" s="388" t="n"/>
      <c r="W41" s="388" t="n"/>
      <c r="X41" s="388" t="n"/>
      <c r="Y41" s="388" t="n"/>
      <c r="Z41" s="389" t="n"/>
      <c r="AA41" s="389" t="n"/>
      <c r="AB41" s="390" t="n"/>
      <c r="AC41" s="388" t="n"/>
      <c r="AD41" s="388" t="n"/>
      <c r="AE41" s="388" t="n"/>
      <c r="AF41" s="388" t="n">
        <v>8</v>
      </c>
      <c r="AG41" s="389" t="n"/>
      <c r="AH41" s="389" t="n"/>
      <c r="AI41" s="390" t="n"/>
    </row>
    <row r="42" ht="18" customHeight="1" s="335">
      <c r="A42" s="358" t="n"/>
      <c r="C42" s="388" t="n">
        <v>5</v>
      </c>
      <c r="D42" s="389" t="n"/>
      <c r="E42" s="390" t="n"/>
      <c r="F42" s="391" t="inlineStr">
        <is>
          <t>CARMEN DEL PILAR ANTELO PAZ</t>
        </is>
      </c>
      <c r="G42" s="391" t="inlineStr">
        <is>
          <t>CÉDULA DE IDENTIDAD DS4924</t>
        </is>
      </c>
      <c r="H42" s="390" t="n"/>
      <c r="I42" s="388" t="inlineStr">
        <is>
          <t>LA</t>
        </is>
      </c>
      <c r="J42" s="388" t="n">
        <v>635977</v>
      </c>
      <c r="K42" s="389" t="n"/>
      <c r="L42" s="390" t="n"/>
      <c r="M42" s="388" t="n">
        <v>636008</v>
      </c>
      <c r="N42" s="388" t="n">
        <v>32</v>
      </c>
      <c r="O42" s="389" t="n"/>
      <c r="P42" s="390" t="n"/>
      <c r="Q42" s="388" t="n"/>
      <c r="R42" s="388" t="n"/>
      <c r="S42" s="390" t="n"/>
      <c r="T42" s="388" t="n"/>
      <c r="U42" s="390" t="n"/>
      <c r="V42" s="388" t="n"/>
      <c r="W42" s="388" t="n"/>
      <c r="X42" s="388" t="n"/>
      <c r="Y42" s="388" t="n"/>
      <c r="Z42" s="389" t="n"/>
      <c r="AA42" s="389" t="n"/>
      <c r="AB42" s="390" t="n"/>
      <c r="AC42" s="388" t="n">
        <v>635977</v>
      </c>
      <c r="AD42" s="388" t="n">
        <v>636008</v>
      </c>
      <c r="AE42" s="388" t="n">
        <v>32</v>
      </c>
      <c r="AF42" s="388" t="n">
        <v>32</v>
      </c>
      <c r="AG42" s="389" t="n"/>
      <c r="AH42" s="389" t="n"/>
      <c r="AI42" s="390" t="n"/>
    </row>
    <row r="43" ht="15" customHeight="1" s="335">
      <c r="A43" s="358" t="n"/>
      <c r="C43" s="388" t="n"/>
      <c r="D43" s="389" t="n"/>
      <c r="E43" s="390" t="n"/>
      <c r="F43" s="391" t="n"/>
      <c r="G43" s="391" t="n"/>
      <c r="H43" s="390" t="n"/>
      <c r="I43" s="388" t="n"/>
      <c r="J43" s="388" t="n"/>
      <c r="K43" s="389" t="n"/>
      <c r="L43" s="390" t="n"/>
      <c r="M43" s="388" t="n"/>
      <c r="N43" s="388" t="n"/>
      <c r="O43" s="389" t="n"/>
      <c r="P43" s="390" t="n"/>
      <c r="Q43" s="388" t="n"/>
      <c r="R43" s="388" t="n"/>
      <c r="S43" s="390" t="n"/>
      <c r="T43" s="388" t="n"/>
      <c r="U43" s="390" t="n"/>
      <c r="V43" s="388" t="n"/>
      <c r="W43" s="388" t="n"/>
      <c r="X43" s="388" t="n"/>
      <c r="Y43" s="388" t="n"/>
      <c r="Z43" s="389" t="n"/>
      <c r="AA43" s="389" t="n"/>
      <c r="AB43" s="390" t="n"/>
      <c r="AC43" s="388" t="n"/>
      <c r="AD43" s="388" t="n"/>
      <c r="AE43" s="388" t="n"/>
      <c r="AF43" s="388" t="n"/>
      <c r="AG43" s="389" t="n"/>
      <c r="AH43" s="389" t="n"/>
      <c r="AI43" s="390" t="n"/>
    </row>
    <row r="44" ht="18" customHeight="1" s="335">
      <c r="A44" s="358" t="n"/>
      <c r="C44" s="388" t="n">
        <v>3</v>
      </c>
      <c r="D44" s="389" t="n"/>
      <c r="E44" s="390" t="n"/>
      <c r="F44" s="391" t="inlineStr">
        <is>
          <t>IVAR LIMBERT FLORES AYAVIRI</t>
        </is>
      </c>
      <c r="G44" s="391" t="inlineStr">
        <is>
          <t>CEDULAS DE IDENTIDAD</t>
        </is>
      </c>
      <c r="H44" s="390" t="n"/>
      <c r="I44" s="388" t="inlineStr">
        <is>
          <t>H5-P1</t>
        </is>
      </c>
      <c r="J44" s="388" t="n">
        <v>2980581</v>
      </c>
      <c r="K44" s="389" t="n"/>
      <c r="L44" s="390" t="n"/>
      <c r="M44" s="388" t="n">
        <v>2980608</v>
      </c>
      <c r="N44" s="388" t="n">
        <v>28</v>
      </c>
      <c r="O44" s="389" t="n"/>
      <c r="P44" s="390" t="n"/>
      <c r="Q44" s="388" t="n">
        <v>2980581</v>
      </c>
      <c r="R44" s="388" t="n">
        <v>2980608</v>
      </c>
      <c r="S44" s="390" t="n"/>
      <c r="T44" s="388" t="n">
        <v>28</v>
      </c>
      <c r="U44" s="390" t="n"/>
      <c r="V44" s="388" t="n"/>
      <c r="W44" s="388" t="n"/>
      <c r="X44" s="388" t="n"/>
      <c r="Y44" s="388" t="n"/>
      <c r="Z44" s="389" t="n"/>
      <c r="AA44" s="389" t="n"/>
      <c r="AB44" s="390" t="n"/>
      <c r="AC44" s="388" t="n"/>
      <c r="AD44" s="388" t="n"/>
      <c r="AE44" s="388" t="n"/>
      <c r="AF44" s="388" t="n">
        <v>28</v>
      </c>
      <c r="AG44" s="389" t="n"/>
      <c r="AH44" s="389" t="n"/>
      <c r="AI44" s="390" t="n"/>
    </row>
    <row r="45" ht="18" customHeight="1" s="335">
      <c r="A45" s="358" t="n"/>
      <c r="C45" s="388" t="n">
        <v>3</v>
      </c>
      <c r="D45" s="389" t="n"/>
      <c r="E45" s="390" t="n"/>
      <c r="F45" s="391" t="inlineStr">
        <is>
          <t>IVAR LIMBERT FLORES AYAVIRI</t>
        </is>
      </c>
      <c r="G45" s="391" t="inlineStr">
        <is>
          <t>CEDULAS DE IDENTIDAD</t>
        </is>
      </c>
      <c r="H45" s="390" t="n"/>
      <c r="I45" s="388" t="inlineStr">
        <is>
          <t>H5-P1</t>
        </is>
      </c>
      <c r="J45" s="388" t="n">
        <v>2980669</v>
      </c>
      <c r="K45" s="389" t="n"/>
      <c r="L45" s="390" t="n"/>
      <c r="M45" s="388" t="n">
        <v>2980682</v>
      </c>
      <c r="N45" s="388" t="n">
        <v>14</v>
      </c>
      <c r="O45" s="389" t="n"/>
      <c r="P45" s="390" t="n"/>
      <c r="Q45" s="388" t="n">
        <v>2980669</v>
      </c>
      <c r="R45" s="388" t="n">
        <v>2980682</v>
      </c>
      <c r="S45" s="390" t="n"/>
      <c r="T45" s="388" t="n">
        <v>14</v>
      </c>
      <c r="U45" s="390" t="n"/>
      <c r="V45" s="388" t="n"/>
      <c r="W45" s="388" t="n"/>
      <c r="X45" s="388" t="n"/>
      <c r="Y45" s="388" t="n"/>
      <c r="Z45" s="389" t="n"/>
      <c r="AA45" s="389" t="n"/>
      <c r="AB45" s="390" t="n"/>
      <c r="AC45" s="388" t="n"/>
      <c r="AD45" s="388" t="n"/>
      <c r="AE45" s="388" t="n"/>
      <c r="AF45" s="388" t="n">
        <v>14</v>
      </c>
      <c r="AG45" s="389" t="n"/>
      <c r="AH45" s="389" t="n"/>
      <c r="AI45" s="390" t="n"/>
    </row>
    <row r="46" ht="18" customHeight="1" s="335">
      <c r="A46" s="358" t="n"/>
      <c r="C46" s="388" t="n">
        <v>3</v>
      </c>
      <c r="D46" s="389" t="n"/>
      <c r="E46" s="390" t="n"/>
      <c r="F46" s="391" t="inlineStr">
        <is>
          <t>IVAR LIMBERT FLORES AYAVIRI</t>
        </is>
      </c>
      <c r="G46" s="391" t="inlineStr">
        <is>
          <t>CEDULAS DE IDENTIDAD</t>
        </is>
      </c>
      <c r="H46" s="390" t="n"/>
      <c r="I46" s="388" t="inlineStr">
        <is>
          <t>H5-P1</t>
        </is>
      </c>
      <c r="J46" s="388" t="n">
        <v>2980683</v>
      </c>
      <c r="K46" s="389" t="n"/>
      <c r="L46" s="390" t="n"/>
      <c r="M46" s="388" t="n">
        <v>2980708</v>
      </c>
      <c r="N46" s="388" t="n">
        <v>26</v>
      </c>
      <c r="O46" s="389" t="n"/>
      <c r="P46" s="390" t="n"/>
      <c r="Q46" s="388" t="n"/>
      <c r="R46" s="388" t="n"/>
      <c r="S46" s="390" t="n"/>
      <c r="T46" s="388" t="n"/>
      <c r="U46" s="390" t="n"/>
      <c r="V46" s="388" t="n"/>
      <c r="W46" s="388" t="n"/>
      <c r="X46" s="388" t="n"/>
      <c r="Y46" s="388" t="n"/>
      <c r="Z46" s="389" t="n"/>
      <c r="AA46" s="389" t="n"/>
      <c r="AB46" s="390" t="n"/>
      <c r="AC46" s="388" t="n">
        <v>2980683</v>
      </c>
      <c r="AD46" s="388" t="n">
        <v>2980708</v>
      </c>
      <c r="AE46" s="388" t="n">
        <v>26</v>
      </c>
      <c r="AF46" s="388" t="n">
        <v>26</v>
      </c>
      <c r="AG46" s="389" t="n"/>
      <c r="AH46" s="389" t="n"/>
      <c r="AI46" s="390" t="n"/>
    </row>
    <row r="47" ht="18" customHeight="1" s="335">
      <c r="A47" s="358" t="n"/>
      <c r="C47" s="388" t="n">
        <v>3</v>
      </c>
      <c r="D47" s="389" t="n"/>
      <c r="E47" s="390" t="n"/>
      <c r="F47" s="391" t="inlineStr">
        <is>
          <t>IVAR LIMBERT FLORES AYAVIRI</t>
        </is>
      </c>
      <c r="G47" s="391" t="inlineStr">
        <is>
          <t>LAMINAS PLASTICAS TIPO FUNDA -POUCHE</t>
        </is>
      </c>
      <c r="H47" s="390" t="n"/>
      <c r="I47" s="388" t="inlineStr">
        <is>
          <t>H5-P1</t>
        </is>
      </c>
      <c r="J47" s="388" t="n">
        <v>1561962</v>
      </c>
      <c r="K47" s="389" t="n"/>
      <c r="L47" s="390" t="n"/>
      <c r="M47" s="388" t="n">
        <v>1561989</v>
      </c>
      <c r="N47" s="388" t="n">
        <v>28</v>
      </c>
      <c r="O47" s="389" t="n"/>
      <c r="P47" s="390" t="n"/>
      <c r="Q47" s="388" t="n">
        <v>1561962</v>
      </c>
      <c r="R47" s="388" t="n">
        <v>1561989</v>
      </c>
      <c r="S47" s="390" t="n"/>
      <c r="T47" s="388" t="n">
        <v>28</v>
      </c>
      <c r="U47" s="390" t="n"/>
      <c r="V47" s="388" t="n"/>
      <c r="W47" s="388" t="n"/>
      <c r="X47" s="388" t="n"/>
      <c r="Y47" s="388" t="n"/>
      <c r="Z47" s="389" t="n"/>
      <c r="AA47" s="389" t="n"/>
      <c r="AB47" s="390" t="n"/>
      <c r="AC47" s="388" t="n"/>
      <c r="AD47" s="388" t="n"/>
      <c r="AE47" s="388" t="n"/>
      <c r="AF47" s="388" t="n">
        <v>28</v>
      </c>
      <c r="AG47" s="389" t="n"/>
      <c r="AH47" s="389" t="n"/>
      <c r="AI47" s="390" t="n"/>
    </row>
    <row r="48" ht="18" customHeight="1" s="335">
      <c r="A48" s="358" t="n"/>
      <c r="C48" s="388" t="n">
        <v>3</v>
      </c>
      <c r="D48" s="389" t="n"/>
      <c r="E48" s="390" t="n"/>
      <c r="F48" s="391" t="inlineStr">
        <is>
          <t>IVAR LIMBERT FLORES AYAVIRI</t>
        </is>
      </c>
      <c r="G48" s="391" t="inlineStr">
        <is>
          <t>LAMINAS PLASTICAS TIPO FUNDA -POUCHE</t>
        </is>
      </c>
      <c r="H48" s="390" t="n"/>
      <c r="I48" s="388" t="inlineStr">
        <is>
          <t>H5-P1</t>
        </is>
      </c>
      <c r="J48" s="388" t="n">
        <v>1562149</v>
      </c>
      <c r="K48" s="389" t="n"/>
      <c r="L48" s="390" t="n"/>
      <c r="M48" s="388" t="n">
        <v>1562162</v>
      </c>
      <c r="N48" s="388" t="n">
        <v>14</v>
      </c>
      <c r="O48" s="389" t="n"/>
      <c r="P48" s="390" t="n"/>
      <c r="Q48" s="388" t="n">
        <v>1562149</v>
      </c>
      <c r="R48" s="388" t="n">
        <v>1562162</v>
      </c>
      <c r="S48" s="390" t="n"/>
      <c r="T48" s="388" t="n">
        <v>14</v>
      </c>
      <c r="U48" s="390" t="n"/>
      <c r="V48" s="388" t="n"/>
      <c r="W48" s="388" t="n"/>
      <c r="X48" s="388" t="n"/>
      <c r="Y48" s="388" t="n"/>
      <c r="Z48" s="389" t="n"/>
      <c r="AA48" s="389" t="n"/>
      <c r="AB48" s="390" t="n"/>
      <c r="AC48" s="388" t="n"/>
      <c r="AD48" s="388" t="n"/>
      <c r="AE48" s="388" t="n"/>
      <c r="AF48" s="388" t="n">
        <v>14</v>
      </c>
      <c r="AG48" s="389" t="n"/>
      <c r="AH48" s="389" t="n"/>
      <c r="AI48" s="390" t="n"/>
    </row>
    <row r="49" ht="18" customHeight="1" s="335">
      <c r="A49" s="358" t="n"/>
      <c r="C49" s="388" t="n">
        <v>3</v>
      </c>
      <c r="D49" s="389" t="n"/>
      <c r="E49" s="390" t="n"/>
      <c r="F49" s="391" t="inlineStr">
        <is>
          <t>IVAR LIMBERT FLORES AYAVIRI</t>
        </is>
      </c>
      <c r="G49" s="391" t="inlineStr">
        <is>
          <t>LAMINAS PLASTICAS TIPO FUNDA -POUCHE</t>
        </is>
      </c>
      <c r="H49" s="390" t="n"/>
      <c r="I49" s="388" t="inlineStr">
        <is>
          <t>H5-P1</t>
        </is>
      </c>
      <c r="J49" s="388" t="n">
        <v>1562163</v>
      </c>
      <c r="K49" s="389" t="n"/>
      <c r="L49" s="390" t="n"/>
      <c r="M49" s="388" t="n">
        <v>1562188</v>
      </c>
      <c r="N49" s="388" t="n">
        <v>26</v>
      </c>
      <c r="O49" s="389" t="n"/>
      <c r="P49" s="390" t="n"/>
      <c r="Q49" s="388" t="n"/>
      <c r="R49" s="388" t="n"/>
      <c r="S49" s="390" t="n"/>
      <c r="T49" s="388" t="n"/>
      <c r="U49" s="390" t="n"/>
      <c r="V49" s="388" t="n"/>
      <c r="W49" s="388" t="n"/>
      <c r="X49" s="388" t="n"/>
      <c r="Y49" s="388" t="n"/>
      <c r="Z49" s="389" t="n"/>
      <c r="AA49" s="389" t="n"/>
      <c r="AB49" s="390" t="n"/>
      <c r="AC49" s="388" t="n">
        <v>1562163</v>
      </c>
      <c r="AD49" s="388" t="n">
        <v>1562188</v>
      </c>
      <c r="AE49" s="388" t="n">
        <v>26</v>
      </c>
      <c r="AF49" s="388" t="n">
        <v>26</v>
      </c>
      <c r="AG49" s="389" t="n"/>
      <c r="AH49" s="389" t="n"/>
      <c r="AI49" s="390" t="n"/>
    </row>
    <row r="50" ht="15" customHeight="1" s="335">
      <c r="A50" s="358" t="n"/>
      <c r="C50" s="388" t="n"/>
      <c r="D50" s="389" t="n"/>
      <c r="E50" s="390" t="n"/>
      <c r="F50" s="391" t="n"/>
      <c r="G50" s="391" t="n"/>
      <c r="H50" s="390" t="n"/>
      <c r="I50" s="388" t="n"/>
      <c r="J50" s="388" t="n"/>
      <c r="K50" s="389" t="n"/>
      <c r="L50" s="390" t="n"/>
      <c r="M50" s="388" t="n"/>
      <c r="N50" s="388" t="n"/>
      <c r="O50" s="389" t="n"/>
      <c r="P50" s="390" t="n"/>
      <c r="Q50" s="388" t="n"/>
      <c r="R50" s="388" t="n"/>
      <c r="S50" s="390" t="n"/>
      <c r="T50" s="388" t="n"/>
      <c r="U50" s="390" t="n"/>
      <c r="V50" s="388" t="n"/>
      <c r="W50" s="388" t="n"/>
      <c r="X50" s="388" t="n"/>
      <c r="Y50" s="388" t="n"/>
      <c r="Z50" s="389" t="n"/>
      <c r="AA50" s="389" t="n"/>
      <c r="AB50" s="390" t="n"/>
      <c r="AC50" s="388" t="n"/>
      <c r="AD50" s="388" t="n"/>
      <c r="AE50" s="388" t="n"/>
      <c r="AF50" s="388" t="n"/>
      <c r="AG50" s="389" t="n"/>
      <c r="AH50" s="389" t="n"/>
      <c r="AI50" s="390" t="n"/>
    </row>
    <row r="51" ht="18" customHeight="1" s="335">
      <c r="A51" s="358" t="n"/>
      <c r="C51" s="388" t="n">
        <v>4</v>
      </c>
      <c r="D51" s="389" t="n"/>
      <c r="E51" s="390" t="n"/>
      <c r="F51" s="391" t="inlineStr">
        <is>
          <t>MIGUEL VILLARPANDO MIRANDA</t>
        </is>
      </c>
      <c r="G51" s="391" t="inlineStr">
        <is>
          <t>LAMINAS PLASTICAS TIPO FUNDA -POUCHE</t>
        </is>
      </c>
      <c r="H51" s="390" t="n"/>
      <c r="I51" s="388" t="inlineStr">
        <is>
          <t>H5-P1</t>
        </is>
      </c>
      <c r="J51" s="388" t="n">
        <v>1561663</v>
      </c>
      <c r="K51" s="389" t="n"/>
      <c r="L51" s="390" t="n"/>
      <c r="M51" s="388" t="n">
        <v>1561674</v>
      </c>
      <c r="N51" s="388" t="n">
        <v>12</v>
      </c>
      <c r="O51" s="389" t="n"/>
      <c r="P51" s="390" t="n"/>
      <c r="Q51" s="388" t="n">
        <v>1561663</v>
      </c>
      <c r="R51" s="388" t="n">
        <v>1561674</v>
      </c>
      <c r="S51" s="390" t="n"/>
      <c r="T51" s="388" t="n">
        <v>12</v>
      </c>
      <c r="U51" s="390" t="n"/>
      <c r="V51" s="388" t="n"/>
      <c r="W51" s="388" t="n"/>
      <c r="X51" s="388" t="n"/>
      <c r="Y51" s="388" t="n"/>
      <c r="Z51" s="389" t="n"/>
      <c r="AA51" s="389" t="n"/>
      <c r="AB51" s="390" t="n"/>
      <c r="AC51" s="388" t="n"/>
      <c r="AD51" s="388" t="n"/>
      <c r="AE51" s="388" t="n"/>
      <c r="AF51" s="388" t="n">
        <v>12</v>
      </c>
      <c r="AG51" s="389" t="n"/>
      <c r="AH51" s="389" t="n"/>
      <c r="AI51" s="390" t="n"/>
    </row>
    <row r="52" ht="18" customHeight="1" s="335">
      <c r="A52" s="358" t="n"/>
      <c r="C52" s="388" t="n">
        <v>4</v>
      </c>
      <c r="D52" s="389" t="n"/>
      <c r="E52" s="390" t="n"/>
      <c r="F52" s="391" t="inlineStr">
        <is>
          <t>MIGUEL VILLARPANDO MIRANDA</t>
        </is>
      </c>
      <c r="G52" s="391" t="inlineStr">
        <is>
          <t>LAMINAS PLASTICAS TIPO FUNDA -POUCHE</t>
        </is>
      </c>
      <c r="H52" s="390" t="n"/>
      <c r="I52" s="388" t="inlineStr">
        <is>
          <t>H5-P1</t>
        </is>
      </c>
      <c r="J52" s="388" t="n">
        <v>1562189</v>
      </c>
      <c r="K52" s="389" t="n"/>
      <c r="L52" s="390" t="n"/>
      <c r="M52" s="388" t="n">
        <v>1562220</v>
      </c>
      <c r="N52" s="388" t="n">
        <v>32</v>
      </c>
      <c r="O52" s="389" t="n"/>
      <c r="P52" s="390" t="n"/>
      <c r="Q52" s="388" t="n">
        <v>1562189</v>
      </c>
      <c r="R52" s="388" t="n">
        <v>1562220</v>
      </c>
      <c r="S52" s="390" t="n"/>
      <c r="T52" s="388" t="n">
        <v>32</v>
      </c>
      <c r="U52" s="390" t="n"/>
      <c r="V52" s="388" t="n"/>
      <c r="W52" s="388" t="n"/>
      <c r="X52" s="388" t="n"/>
      <c r="Y52" s="388" t="n"/>
      <c r="Z52" s="389" t="n"/>
      <c r="AA52" s="389" t="n"/>
      <c r="AB52" s="390" t="n"/>
      <c r="AC52" s="388" t="n"/>
      <c r="AD52" s="388" t="n"/>
      <c r="AE52" s="388" t="n"/>
      <c r="AF52" s="388" t="n">
        <v>32</v>
      </c>
      <c r="AG52" s="389" t="n"/>
      <c r="AH52" s="389" t="n"/>
      <c r="AI52" s="390" t="n"/>
    </row>
    <row r="53" ht="18" customHeight="1" s="335">
      <c r="A53" s="358" t="n"/>
      <c r="C53" s="388" t="n">
        <v>4</v>
      </c>
      <c r="D53" s="389" t="n"/>
      <c r="E53" s="390" t="n"/>
      <c r="F53" s="391" t="inlineStr">
        <is>
          <t>MIGUEL VILLARPANDO MIRANDA</t>
        </is>
      </c>
      <c r="G53" s="391" t="inlineStr">
        <is>
          <t>LAMINAS PLASTICAS TIPO FUNDA -POUCHE</t>
        </is>
      </c>
      <c r="H53" s="390" t="n"/>
      <c r="I53" s="388" t="inlineStr">
        <is>
          <t>H5-P1</t>
        </is>
      </c>
      <c r="J53" s="388" t="n">
        <v>1562221</v>
      </c>
      <c r="K53" s="389" t="n"/>
      <c r="L53" s="390" t="n"/>
      <c r="M53" s="388" t="n">
        <v>1562247</v>
      </c>
      <c r="N53" s="388" t="n">
        <v>27</v>
      </c>
      <c r="O53" s="389" t="n"/>
      <c r="P53" s="390" t="n"/>
      <c r="Q53" s="388" t="n"/>
      <c r="R53" s="388" t="n"/>
      <c r="S53" s="390" t="n"/>
      <c r="T53" s="388" t="n"/>
      <c r="U53" s="390" t="n"/>
      <c r="V53" s="388" t="n"/>
      <c r="W53" s="388" t="n"/>
      <c r="X53" s="388" t="n"/>
      <c r="Y53" s="388" t="n"/>
      <c r="Z53" s="389" t="n"/>
      <c r="AA53" s="389" t="n"/>
      <c r="AB53" s="390" t="n"/>
      <c r="AC53" s="388" t="n">
        <v>1562221</v>
      </c>
      <c r="AD53" s="388" t="n">
        <v>1562247</v>
      </c>
      <c r="AE53" s="388" t="n">
        <v>27</v>
      </c>
      <c r="AF53" s="388" t="n">
        <v>27</v>
      </c>
      <c r="AG53" s="389" t="n"/>
      <c r="AH53" s="389" t="n"/>
      <c r="AI53" s="390" t="n"/>
    </row>
    <row r="54" ht="18" customHeight="1" s="335">
      <c r="A54" s="358" t="n"/>
      <c r="C54" s="388" t="n">
        <v>4</v>
      </c>
      <c r="D54" s="389" t="n"/>
      <c r="E54" s="390" t="n"/>
      <c r="F54" s="391" t="inlineStr">
        <is>
          <t>MIGUEL VILLARPANDO MIRANDA</t>
        </is>
      </c>
      <c r="G54" s="391" t="inlineStr">
        <is>
          <t>CÉDULA DE IDENTIDAD DS4924</t>
        </is>
      </c>
      <c r="H54" s="390" t="n"/>
      <c r="I54" s="388" t="inlineStr">
        <is>
          <t>LA</t>
        </is>
      </c>
      <c r="J54" s="388" t="n">
        <v>635598</v>
      </c>
      <c r="K54" s="389" t="n"/>
      <c r="L54" s="390" t="n"/>
      <c r="M54" s="388" t="n">
        <v>635608</v>
      </c>
      <c r="N54" s="388" t="n">
        <v>11</v>
      </c>
      <c r="O54" s="389" t="n"/>
      <c r="P54" s="390" t="n"/>
      <c r="Q54" s="388" t="n">
        <v>635598</v>
      </c>
      <c r="R54" s="388" t="n">
        <v>635608</v>
      </c>
      <c r="S54" s="390" t="n"/>
      <c r="T54" s="388" t="n">
        <v>11</v>
      </c>
      <c r="U54" s="390" t="n"/>
      <c r="V54" s="388" t="n"/>
      <c r="W54" s="388" t="n"/>
      <c r="X54" s="388" t="n"/>
      <c r="Y54" s="388" t="n"/>
      <c r="Z54" s="389" t="n"/>
      <c r="AA54" s="389" t="n"/>
      <c r="AB54" s="390" t="n"/>
      <c r="AC54" s="388" t="n"/>
      <c r="AD54" s="388" t="n"/>
      <c r="AE54" s="388" t="n"/>
      <c r="AF54" s="388" t="n">
        <v>11</v>
      </c>
      <c r="AG54" s="389" t="n"/>
      <c r="AH54" s="389" t="n"/>
      <c r="AI54" s="390" t="n"/>
    </row>
    <row r="55" ht="18" customHeight="1" s="335">
      <c r="A55" s="358" t="n"/>
      <c r="C55" s="388" t="n">
        <v>4</v>
      </c>
      <c r="D55" s="389" t="n"/>
      <c r="E55" s="390" t="n"/>
      <c r="F55" s="391" t="inlineStr">
        <is>
          <t>MIGUEL VILLARPANDO MIRANDA</t>
        </is>
      </c>
      <c r="G55" s="391" t="inlineStr">
        <is>
          <t>CÉDULA DE IDENTIDAD DS4924</t>
        </is>
      </c>
      <c r="H55" s="390" t="n"/>
      <c r="I55" s="388" t="inlineStr">
        <is>
          <t>LA</t>
        </is>
      </c>
      <c r="J55" s="388" t="n">
        <v>635909</v>
      </c>
      <c r="K55" s="389" t="n"/>
      <c r="L55" s="390" t="n"/>
      <c r="M55" s="388" t="n">
        <v>635941</v>
      </c>
      <c r="N55" s="388" t="n">
        <v>33</v>
      </c>
      <c r="O55" s="389" t="n"/>
      <c r="P55" s="390" t="n"/>
      <c r="Q55" s="388" t="n">
        <v>635909</v>
      </c>
      <c r="R55" s="388" t="n">
        <v>635941</v>
      </c>
      <c r="S55" s="390" t="n"/>
      <c r="T55" s="388" t="n">
        <v>33</v>
      </c>
      <c r="U55" s="390" t="n"/>
      <c r="V55" s="388" t="n"/>
      <c r="W55" s="388" t="n"/>
      <c r="X55" s="388" t="n"/>
      <c r="Y55" s="388" t="n"/>
      <c r="Z55" s="389" t="n"/>
      <c r="AA55" s="389" t="n"/>
      <c r="AB55" s="390" t="n"/>
      <c r="AC55" s="388" t="n"/>
      <c r="AD55" s="388" t="n"/>
      <c r="AE55" s="388" t="n"/>
      <c r="AF55" s="388" t="n">
        <v>33</v>
      </c>
      <c r="AG55" s="389" t="n"/>
      <c r="AH55" s="389" t="n"/>
      <c r="AI55" s="390" t="n"/>
    </row>
    <row r="56" ht="18" customHeight="1" s="335">
      <c r="A56" s="358" t="n"/>
      <c r="C56" s="388" t="n">
        <v>4</v>
      </c>
      <c r="D56" s="389" t="n"/>
      <c r="E56" s="390" t="n"/>
      <c r="F56" s="391" t="inlineStr">
        <is>
          <t>MIGUEL VILLARPANDO MIRANDA</t>
        </is>
      </c>
      <c r="G56" s="391" t="inlineStr">
        <is>
          <t>CÉDULA DE IDENTIDAD DS4924</t>
        </is>
      </c>
      <c r="H56" s="390" t="n"/>
      <c r="I56" s="388" t="inlineStr">
        <is>
          <t>LA</t>
        </is>
      </c>
      <c r="J56" s="388" t="n">
        <v>635942</v>
      </c>
      <c r="K56" s="389" t="n"/>
      <c r="L56" s="390" t="n"/>
      <c r="M56" s="388" t="n">
        <v>635968</v>
      </c>
      <c r="N56" s="388" t="n">
        <v>27</v>
      </c>
      <c r="O56" s="389" t="n"/>
      <c r="P56" s="390" t="n"/>
      <c r="Q56" s="388" t="n"/>
      <c r="R56" s="388" t="n"/>
      <c r="S56" s="390" t="n"/>
      <c r="T56" s="388" t="n"/>
      <c r="U56" s="390" t="n"/>
      <c r="V56" s="388" t="n"/>
      <c r="W56" s="388" t="n"/>
      <c r="X56" s="388" t="n"/>
      <c r="Y56" s="388" t="n"/>
      <c r="Z56" s="389" t="n"/>
      <c r="AA56" s="389" t="n"/>
      <c r="AB56" s="390" t="n"/>
      <c r="AC56" s="388" t="n">
        <v>635942</v>
      </c>
      <c r="AD56" s="388" t="n">
        <v>635968</v>
      </c>
      <c r="AE56" s="388" t="n">
        <v>27</v>
      </c>
      <c r="AF56" s="388" t="n">
        <v>27</v>
      </c>
      <c r="AG56" s="389" t="n"/>
      <c r="AH56" s="389" t="n"/>
      <c r="AI56" s="390" t="n"/>
    </row>
    <row r="57" ht="15" customHeight="1" s="335">
      <c r="A57" s="358" t="n"/>
      <c r="C57" s="388" t="n"/>
      <c r="D57" s="389" t="n"/>
      <c r="E57" s="390" t="n"/>
      <c r="F57" s="391" t="n"/>
      <c r="G57" s="391" t="n"/>
      <c r="H57" s="390" t="n"/>
      <c r="I57" s="388" t="n"/>
      <c r="J57" s="388" t="n"/>
      <c r="K57" s="389" t="n"/>
      <c r="L57" s="390" t="n"/>
      <c r="M57" s="388" t="n"/>
      <c r="N57" s="388" t="n"/>
      <c r="O57" s="389" t="n"/>
      <c r="P57" s="390" t="n"/>
      <c r="Q57" s="388" t="n"/>
      <c r="R57" s="388" t="n"/>
      <c r="S57" s="390" t="n"/>
      <c r="T57" s="388" t="n"/>
      <c r="U57" s="390" t="n"/>
      <c r="V57" s="388" t="n"/>
      <c r="W57" s="388" t="n"/>
      <c r="X57" s="388" t="n"/>
      <c r="Y57" s="388" t="n"/>
      <c r="Z57" s="389" t="n"/>
      <c r="AA57" s="389" t="n"/>
      <c r="AB57" s="390" t="n"/>
      <c r="AC57" s="388" t="n"/>
      <c r="AD57" s="388" t="n"/>
      <c r="AE57" s="388" t="n"/>
      <c r="AF57" s="388" t="n"/>
      <c r="AG57" s="389" t="n"/>
      <c r="AH57" s="389" t="n"/>
      <c r="AI57" s="390" t="n"/>
    </row>
    <row r="58" ht="15" customHeight="1" s="335">
      <c r="A58" s="358" t="n"/>
      <c r="C58" s="388" t="n"/>
      <c r="D58" s="389" t="n"/>
      <c r="E58" s="390" t="n"/>
      <c r="F58" s="391" t="inlineStr">
        <is>
          <t>PABLO VACA ARAUZ</t>
        </is>
      </c>
      <c r="G58" s="391" t="inlineStr">
        <is>
          <t>FORMULARIO DE CERTIFICACIÓN</t>
        </is>
      </c>
      <c r="H58" s="390" t="n"/>
      <c r="I58" s="388" t="inlineStr">
        <is>
          <t>2E-E9</t>
        </is>
      </c>
      <c r="J58" s="388" t="n">
        <v>306697</v>
      </c>
      <c r="K58" s="389" t="n"/>
      <c r="L58" s="390" t="n"/>
      <c r="M58" s="388" t="n">
        <v>306700</v>
      </c>
      <c r="N58" s="388" t="n">
        <v>4</v>
      </c>
      <c r="O58" s="389" t="n"/>
      <c r="P58" s="390" t="n"/>
      <c r="Q58" s="388" t="n">
        <v>306697</v>
      </c>
      <c r="R58" s="388" t="n">
        <v>306700</v>
      </c>
      <c r="S58" s="390" t="n"/>
      <c r="T58" s="388" t="n">
        <v>4</v>
      </c>
      <c r="U58" s="390" t="n"/>
      <c r="V58" s="388" t="n"/>
      <c r="W58" s="388" t="n"/>
      <c r="X58" s="388" t="n"/>
      <c r="Y58" s="388" t="n"/>
      <c r="Z58" s="389" t="n"/>
      <c r="AA58" s="389" t="n"/>
      <c r="AB58" s="390" t="n"/>
      <c r="AC58" s="388" t="n"/>
      <c r="AD58" s="388" t="n"/>
      <c r="AE58" s="388" t="n"/>
      <c r="AF58" s="388" t="n">
        <v>4</v>
      </c>
      <c r="AG58" s="389" t="n"/>
      <c r="AH58" s="389" t="n"/>
      <c r="AI58" s="390" t="n"/>
    </row>
    <row r="59" ht="15" customHeight="1" s="335">
      <c r="A59" s="358" t="n"/>
      <c r="C59" s="388" t="n"/>
      <c r="D59" s="389" t="n"/>
      <c r="E59" s="390" t="n"/>
      <c r="F59" s="391" t="inlineStr">
        <is>
          <t>PABLO VACA ARAUZ</t>
        </is>
      </c>
      <c r="G59" s="391" t="inlineStr">
        <is>
          <t>FORMULARIO DE CERTIFICACIÓN</t>
        </is>
      </c>
      <c r="H59" s="390" t="n"/>
      <c r="I59" s="388" t="inlineStr">
        <is>
          <t>2E-E9</t>
        </is>
      </c>
      <c r="J59" s="388" t="n">
        <v>306701</v>
      </c>
      <c r="K59" s="389" t="n"/>
      <c r="L59" s="390" t="n"/>
      <c r="M59" s="388" t="n">
        <v>306703</v>
      </c>
      <c r="N59" s="388" t="n">
        <v>3</v>
      </c>
      <c r="O59" s="389" t="n"/>
      <c r="P59" s="390" t="n"/>
      <c r="Q59" s="388" t="n">
        <v>306701</v>
      </c>
      <c r="R59" s="388" t="n">
        <v>306703</v>
      </c>
      <c r="S59" s="390" t="n"/>
      <c r="T59" s="388" t="n">
        <v>3</v>
      </c>
      <c r="U59" s="390" t="n"/>
      <c r="V59" s="388" t="n"/>
      <c r="W59" s="388" t="n"/>
      <c r="X59" s="388" t="n"/>
      <c r="Y59" s="388" t="n"/>
      <c r="Z59" s="389" t="n"/>
      <c r="AA59" s="389" t="n"/>
      <c r="AB59" s="390" t="n"/>
      <c r="AC59" s="388" t="n"/>
      <c r="AD59" s="388" t="n"/>
      <c r="AE59" s="388" t="n"/>
      <c r="AF59" s="388" t="n">
        <v>3</v>
      </c>
      <c r="AG59" s="389" t="n"/>
      <c r="AH59" s="389" t="n"/>
      <c r="AI59" s="390" t="n"/>
    </row>
    <row r="60" ht="15" customHeight="1" s="335">
      <c r="A60" s="358" t="n"/>
      <c r="C60" s="388" t="n"/>
      <c r="D60" s="389" t="n"/>
      <c r="E60" s="390" t="n"/>
      <c r="F60" s="391" t="inlineStr">
        <is>
          <t>PABLO VACA ARAUZ</t>
        </is>
      </c>
      <c r="G60" s="391" t="inlineStr">
        <is>
          <t>FORMULARIO DE CERTIFICACIÓN</t>
        </is>
      </c>
      <c r="H60" s="390" t="n"/>
      <c r="I60" s="388" t="inlineStr">
        <is>
          <t>2E-E9</t>
        </is>
      </c>
      <c r="J60" s="388" t="n">
        <v>306704</v>
      </c>
      <c r="K60" s="389" t="n"/>
      <c r="L60" s="390" t="n"/>
      <c r="M60" s="388" t="n">
        <v>306720</v>
      </c>
      <c r="N60" s="388" t="n">
        <v>17</v>
      </c>
      <c r="O60" s="389" t="n"/>
      <c r="P60" s="390" t="n"/>
      <c r="Q60" s="388" t="n"/>
      <c r="R60" s="388" t="n"/>
      <c r="S60" s="390" t="n"/>
      <c r="T60" s="388" t="n"/>
      <c r="U60" s="390" t="n"/>
      <c r="V60" s="388" t="n"/>
      <c r="W60" s="388" t="n"/>
      <c r="X60" s="388" t="n"/>
      <c r="Y60" s="388" t="n"/>
      <c r="Z60" s="389" t="n"/>
      <c r="AA60" s="389" t="n"/>
      <c r="AB60" s="390" t="n"/>
      <c r="AC60" s="388" t="n">
        <v>306704</v>
      </c>
      <c r="AD60" s="388" t="n">
        <v>306720</v>
      </c>
      <c r="AE60" s="388" t="n">
        <v>17</v>
      </c>
      <c r="AF60" s="388" t="n">
        <v>17</v>
      </c>
      <c r="AG60" s="389" t="n"/>
      <c r="AH60" s="389" t="n"/>
      <c r="AI60" s="390" t="n"/>
    </row>
    <row r="61" ht="15" customHeight="1" s="335">
      <c r="A61" s="358" t="n"/>
      <c r="C61" s="388" t="n"/>
      <c r="D61" s="389" t="n"/>
      <c r="E61" s="390" t="n"/>
      <c r="F61" s="391" t="n"/>
      <c r="G61" s="391" t="n"/>
      <c r="H61" s="390" t="n"/>
      <c r="I61" s="388" t="n"/>
      <c r="J61" s="388" t="n"/>
      <c r="K61" s="389" t="n"/>
      <c r="L61" s="390" t="n"/>
      <c r="M61" s="388" t="n"/>
      <c r="N61" s="388" t="n"/>
      <c r="O61" s="389" t="n"/>
      <c r="P61" s="390" t="n"/>
      <c r="Q61" s="388" t="n"/>
      <c r="R61" s="388" t="n"/>
      <c r="S61" s="390" t="n"/>
      <c r="T61" s="388" t="n"/>
      <c r="U61" s="390" t="n"/>
      <c r="V61" s="388" t="n"/>
      <c r="W61" s="388" t="n"/>
      <c r="X61" s="388" t="n"/>
      <c r="Y61" s="388" t="n"/>
      <c r="Z61" s="389" t="n"/>
      <c r="AA61" s="389" t="n"/>
      <c r="AB61" s="390" t="n"/>
      <c r="AC61" s="388" t="n"/>
      <c r="AD61" s="388" t="n"/>
      <c r="AE61" s="388" t="n"/>
      <c r="AF61" s="388" t="n"/>
      <c r="AG61" s="389" t="n"/>
      <c r="AH61" s="389" t="n"/>
      <c r="AI61" s="390" t="n"/>
    </row>
    <row r="62" ht="18" customHeight="1" s="335">
      <c r="A62" s="358" t="n"/>
      <c r="C62" s="388" t="n">
        <v>1</v>
      </c>
      <c r="D62" s="389" t="n"/>
      <c r="E62" s="390" t="n"/>
      <c r="F62" s="391" t="inlineStr">
        <is>
          <t>VERONICA MEDRANO ARIAS</t>
        </is>
      </c>
      <c r="G62" s="391" t="inlineStr">
        <is>
          <t>LAMINAS PLASTICAS TIPO FUNDA -POUCHE</t>
        </is>
      </c>
      <c r="H62" s="390" t="n"/>
      <c r="I62" s="388" t="inlineStr">
        <is>
          <t>H5-P1</t>
        </is>
      </c>
      <c r="J62" s="388" t="n">
        <v>1561839</v>
      </c>
      <c r="K62" s="389" t="n"/>
      <c r="L62" s="390" t="n"/>
      <c r="M62" s="388" t="n">
        <v>1561850</v>
      </c>
      <c r="N62" s="388" t="n">
        <v>12</v>
      </c>
      <c r="O62" s="389" t="n"/>
      <c r="P62" s="390" t="n"/>
      <c r="Q62" s="388" t="n">
        <v>1561839</v>
      </c>
      <c r="R62" s="388" t="n">
        <v>1561850</v>
      </c>
      <c r="S62" s="390" t="n"/>
      <c r="T62" s="388" t="n">
        <v>12</v>
      </c>
      <c r="U62" s="390" t="n"/>
      <c r="V62" s="388" t="n"/>
      <c r="W62" s="388" t="n"/>
      <c r="X62" s="388" t="n"/>
      <c r="Y62" s="388" t="n"/>
      <c r="Z62" s="389" t="n"/>
      <c r="AA62" s="389" t="n"/>
      <c r="AB62" s="390" t="n"/>
      <c r="AC62" s="388" t="n"/>
      <c r="AD62" s="388" t="n"/>
      <c r="AE62" s="388" t="n"/>
      <c r="AF62" s="388" t="n">
        <v>12</v>
      </c>
      <c r="AG62" s="389" t="n"/>
      <c r="AH62" s="389" t="n"/>
      <c r="AI62" s="390" t="n"/>
    </row>
    <row r="63" ht="18" customHeight="1" s="335">
      <c r="A63" s="358" t="n"/>
      <c r="C63" s="388" t="n">
        <v>1</v>
      </c>
      <c r="D63" s="389" t="n"/>
      <c r="E63" s="390" t="n"/>
      <c r="F63" s="391" t="inlineStr">
        <is>
          <t>VERONICA MEDRANO ARIAS</t>
        </is>
      </c>
      <c r="G63" s="391" t="inlineStr">
        <is>
          <t>LAMINAS PLASTICAS TIPO FUNDA -POUCHE</t>
        </is>
      </c>
      <c r="H63" s="390" t="n"/>
      <c r="I63" s="388" t="inlineStr">
        <is>
          <t>H5-P1</t>
        </is>
      </c>
      <c r="J63" s="388" t="n">
        <v>1562090</v>
      </c>
      <c r="K63" s="389" t="n"/>
      <c r="L63" s="390" t="n"/>
      <c r="M63" s="388" t="n">
        <v>1562135</v>
      </c>
      <c r="N63" s="388" t="n">
        <v>46</v>
      </c>
      <c r="O63" s="389" t="n"/>
      <c r="P63" s="390" t="n"/>
      <c r="Q63" s="388" t="n">
        <v>1562090</v>
      </c>
      <c r="R63" s="388" t="n">
        <v>1562135</v>
      </c>
      <c r="S63" s="390" t="n"/>
      <c r="T63" s="388" t="n">
        <v>46</v>
      </c>
      <c r="U63" s="390" t="n"/>
      <c r="V63" s="388" t="n"/>
      <c r="W63" s="388" t="n"/>
      <c r="X63" s="388" t="n"/>
      <c r="Y63" s="388" t="n"/>
      <c r="Z63" s="389" t="n"/>
      <c r="AA63" s="389" t="n"/>
      <c r="AB63" s="390" t="n"/>
      <c r="AC63" s="388" t="n"/>
      <c r="AD63" s="388" t="n"/>
      <c r="AE63" s="388" t="n"/>
      <c r="AF63" s="388" t="n">
        <v>46</v>
      </c>
      <c r="AG63" s="389" t="n"/>
      <c r="AH63" s="389" t="n"/>
      <c r="AI63" s="390" t="n"/>
    </row>
    <row r="64" ht="18" customHeight="1" s="335">
      <c r="A64" s="358" t="n"/>
      <c r="C64" s="388" t="n">
        <v>1</v>
      </c>
      <c r="D64" s="389" t="n"/>
      <c r="E64" s="390" t="n"/>
      <c r="F64" s="391" t="inlineStr">
        <is>
          <t>VERONICA MEDRANO ARIAS</t>
        </is>
      </c>
      <c r="G64" s="391" t="inlineStr">
        <is>
          <t>LAMINAS PLASTICAS TIPO FUNDA -POUCHE</t>
        </is>
      </c>
      <c r="H64" s="390" t="n"/>
      <c r="I64" s="388" t="inlineStr">
        <is>
          <t>H5-P1</t>
        </is>
      </c>
      <c r="J64" s="388" t="n">
        <v>1562136</v>
      </c>
      <c r="K64" s="389" t="n"/>
      <c r="L64" s="390" t="n"/>
      <c r="M64" s="388" t="n">
        <v>1562148</v>
      </c>
      <c r="N64" s="388" t="n">
        <v>13</v>
      </c>
      <c r="O64" s="389" t="n"/>
      <c r="P64" s="390" t="n"/>
      <c r="Q64" s="388" t="n"/>
      <c r="R64" s="388" t="n"/>
      <c r="S64" s="390" t="n"/>
      <c r="T64" s="388" t="n"/>
      <c r="U64" s="390" t="n"/>
      <c r="V64" s="388" t="n"/>
      <c r="W64" s="388" t="n"/>
      <c r="X64" s="388" t="n"/>
      <c r="Y64" s="388" t="n"/>
      <c r="Z64" s="389" t="n"/>
      <c r="AA64" s="389" t="n"/>
      <c r="AB64" s="390" t="n"/>
      <c r="AC64" s="388" t="n">
        <v>1562136</v>
      </c>
      <c r="AD64" s="388" t="n">
        <v>1562148</v>
      </c>
      <c r="AE64" s="388" t="n">
        <v>13</v>
      </c>
      <c r="AF64" s="388" t="n">
        <v>13</v>
      </c>
      <c r="AG64" s="389" t="n"/>
      <c r="AH64" s="389" t="n"/>
      <c r="AI64" s="390" t="n"/>
    </row>
    <row r="65" ht="18" customHeight="1" s="335">
      <c r="A65" s="358" t="n"/>
      <c r="C65" s="388" t="n">
        <v>1</v>
      </c>
      <c r="D65" s="389" t="n"/>
      <c r="E65" s="390" t="n"/>
      <c r="F65" s="391" t="inlineStr">
        <is>
          <t>VERONICA MEDRANO ARIAS</t>
        </is>
      </c>
      <c r="G65" s="391" t="inlineStr">
        <is>
          <t>CÉDULA DE IDENTIDAD DS4924</t>
        </is>
      </c>
      <c r="H65" s="390" t="n"/>
      <c r="I65" s="388" t="inlineStr">
        <is>
          <t>LA</t>
        </is>
      </c>
      <c r="J65" s="388" t="n">
        <v>635718</v>
      </c>
      <c r="K65" s="389" t="n"/>
      <c r="L65" s="390" t="n"/>
      <c r="M65" s="388" t="n">
        <v>635728</v>
      </c>
      <c r="N65" s="388" t="n">
        <v>11</v>
      </c>
      <c r="O65" s="389" t="n"/>
      <c r="P65" s="390" t="n"/>
      <c r="Q65" s="388" t="n">
        <v>635718</v>
      </c>
      <c r="R65" s="388" t="n">
        <v>635728</v>
      </c>
      <c r="S65" s="390" t="n"/>
      <c r="T65" s="388" t="n">
        <v>11</v>
      </c>
      <c r="U65" s="390" t="n"/>
      <c r="V65" s="388" t="n"/>
      <c r="W65" s="388" t="n"/>
      <c r="X65" s="388" t="n"/>
      <c r="Y65" s="388" t="n"/>
      <c r="Z65" s="389" t="n"/>
      <c r="AA65" s="389" t="n"/>
      <c r="AB65" s="390" t="n"/>
      <c r="AC65" s="388" t="n"/>
      <c r="AD65" s="388" t="n"/>
      <c r="AE65" s="388" t="n"/>
      <c r="AF65" s="388" t="n">
        <v>11</v>
      </c>
      <c r="AG65" s="389" t="n"/>
      <c r="AH65" s="389" t="n"/>
      <c r="AI65" s="390" t="n"/>
    </row>
    <row r="66" ht="18" customHeight="1" s="335">
      <c r="A66" s="358" t="n"/>
      <c r="C66" s="388" t="n">
        <v>1</v>
      </c>
      <c r="D66" s="389" t="n"/>
      <c r="E66" s="390" t="n"/>
      <c r="F66" s="391" t="inlineStr">
        <is>
          <t>VERONICA MEDRANO ARIAS</t>
        </is>
      </c>
      <c r="G66" s="391" t="inlineStr">
        <is>
          <t>CÉDULA DE IDENTIDAD DS4924</t>
        </is>
      </c>
      <c r="H66" s="390" t="n"/>
      <c r="I66" s="388" t="inlineStr">
        <is>
          <t>LA</t>
        </is>
      </c>
      <c r="J66" s="388" t="n">
        <v>635849</v>
      </c>
      <c r="K66" s="389" t="n"/>
      <c r="L66" s="390" t="n"/>
      <c r="M66" s="388" t="n">
        <v>635895</v>
      </c>
      <c r="N66" s="388" t="n">
        <v>47</v>
      </c>
      <c r="O66" s="389" t="n"/>
      <c r="P66" s="390" t="n"/>
      <c r="Q66" s="388" t="n">
        <v>635849</v>
      </c>
      <c r="R66" s="388" t="n">
        <v>635895</v>
      </c>
      <c r="S66" s="390" t="n"/>
      <c r="T66" s="388" t="n">
        <v>47</v>
      </c>
      <c r="U66" s="390" t="n"/>
      <c r="V66" s="388" t="n"/>
      <c r="W66" s="388" t="n"/>
      <c r="X66" s="388" t="n"/>
      <c r="Y66" s="388" t="n"/>
      <c r="Z66" s="389" t="n"/>
      <c r="AA66" s="389" t="n"/>
      <c r="AB66" s="390" t="n"/>
      <c r="AC66" s="388" t="n"/>
      <c r="AD66" s="388" t="n"/>
      <c r="AE66" s="388" t="n"/>
      <c r="AF66" s="388" t="n">
        <v>47</v>
      </c>
      <c r="AG66" s="389" t="n"/>
      <c r="AH66" s="389" t="n"/>
      <c r="AI66" s="390" t="n"/>
    </row>
    <row r="67" ht="18" customHeight="1" s="335">
      <c r="A67" s="358" t="n"/>
      <c r="C67" s="388" t="n">
        <v>1</v>
      </c>
      <c r="D67" s="389" t="n"/>
      <c r="E67" s="390" t="n"/>
      <c r="F67" s="391" t="inlineStr">
        <is>
          <t>VERONICA MEDRANO ARIAS</t>
        </is>
      </c>
      <c r="G67" s="391" t="inlineStr">
        <is>
          <t>CÉDULA DE IDENTIDAD DS4924</t>
        </is>
      </c>
      <c r="H67" s="390" t="n"/>
      <c r="I67" s="388" t="inlineStr">
        <is>
          <t>LA</t>
        </is>
      </c>
      <c r="J67" s="388" t="n">
        <v>635896</v>
      </c>
      <c r="K67" s="389" t="n"/>
      <c r="L67" s="390" t="n"/>
      <c r="M67" s="388" t="n">
        <v>635908</v>
      </c>
      <c r="N67" s="388" t="n">
        <v>13</v>
      </c>
      <c r="O67" s="389" t="n"/>
      <c r="P67" s="390" t="n"/>
      <c r="Q67" s="388" t="n"/>
      <c r="R67" s="388" t="n"/>
      <c r="S67" s="390" t="n"/>
      <c r="T67" s="388" t="n"/>
      <c r="U67" s="390" t="n"/>
      <c r="V67" s="388" t="n"/>
      <c r="W67" s="388" t="n"/>
      <c r="X67" s="388" t="n"/>
      <c r="Y67" s="388" t="n"/>
      <c r="Z67" s="389" t="n"/>
      <c r="AA67" s="389" t="n"/>
      <c r="AB67" s="390" t="n"/>
      <c r="AC67" s="388" t="n">
        <v>635896</v>
      </c>
      <c r="AD67" s="388" t="n">
        <v>635908</v>
      </c>
      <c r="AE67" s="388" t="n">
        <v>13</v>
      </c>
      <c r="AF67" s="388" t="n">
        <v>13</v>
      </c>
      <c r="AG67" s="389" t="n"/>
      <c r="AH67" s="389" t="n"/>
      <c r="AI67" s="390" t="n"/>
    </row>
    <row r="68" ht="15" customHeight="1" s="335">
      <c r="A68" s="358" t="n"/>
      <c r="C68" s="388" t="n"/>
      <c r="D68" s="389" t="n"/>
      <c r="E68" s="390" t="n"/>
      <c r="F68" s="391" t="n"/>
      <c r="G68" s="391" t="n"/>
      <c r="H68" s="390" t="n"/>
      <c r="I68" s="388" t="n"/>
      <c r="J68" s="388" t="n"/>
      <c r="K68" s="389" t="n"/>
      <c r="L68" s="390" t="n"/>
      <c r="M68" s="388" t="n"/>
      <c r="N68" s="388" t="n"/>
      <c r="O68" s="389" t="n"/>
      <c r="P68" s="390" t="n"/>
      <c r="Q68" s="388" t="n"/>
      <c r="R68" s="388" t="n"/>
      <c r="S68" s="390" t="n"/>
      <c r="T68" s="388" t="n"/>
      <c r="U68" s="390" t="n"/>
      <c r="V68" s="388" t="n"/>
      <c r="W68" s="388" t="n"/>
      <c r="X68" s="388" t="n"/>
      <c r="Y68" s="388" t="n"/>
      <c r="Z68" s="389" t="n"/>
      <c r="AA68" s="389" t="n"/>
      <c r="AB68" s="390" t="n"/>
      <c r="AC68" s="388" t="n"/>
      <c r="AD68" s="388" t="n"/>
      <c r="AE68" s="388" t="n"/>
      <c r="AF68" s="388" t="n"/>
      <c r="AG68" s="389" t="n"/>
      <c r="AH68" s="389" t="n"/>
      <c r="AI68" s="390" t="n"/>
    </row>
    <row r="69" ht="18" customHeight="1" s="335">
      <c r="A69" s="358" t="n"/>
      <c r="C69" s="388" t="n">
        <v>8</v>
      </c>
      <c r="D69" s="389" t="n"/>
      <c r="E69" s="390" t="n"/>
      <c r="F69" s="391" t="inlineStr">
        <is>
          <t>WILSON SOLETO LAVAIN</t>
        </is>
      </c>
      <c r="G69" s="391" t="inlineStr">
        <is>
          <t>LAMINAS PLASTICAS TIPO FUNDA -POUCHE</t>
        </is>
      </c>
      <c r="H69" s="390" t="n"/>
      <c r="I69" s="388" t="inlineStr">
        <is>
          <t>H5-P1</t>
        </is>
      </c>
      <c r="J69" s="388" t="n">
        <v>1561402</v>
      </c>
      <c r="K69" s="389" t="n"/>
      <c r="L69" s="390" t="n"/>
      <c r="M69" s="388" t="n">
        <v>1561414</v>
      </c>
      <c r="N69" s="388" t="n">
        <v>13</v>
      </c>
      <c r="O69" s="389" t="n"/>
      <c r="P69" s="390" t="n"/>
      <c r="Q69" s="388" t="n">
        <v>1561402</v>
      </c>
      <c r="R69" s="388" t="n">
        <v>1561414</v>
      </c>
      <c r="S69" s="390" t="n"/>
      <c r="T69" s="388" t="n">
        <v>13</v>
      </c>
      <c r="U69" s="390" t="n"/>
      <c r="V69" s="388" t="n"/>
      <c r="W69" s="388" t="n"/>
      <c r="X69" s="388" t="n"/>
      <c r="Y69" s="388" t="n"/>
      <c r="Z69" s="389" t="n"/>
      <c r="AA69" s="389" t="n"/>
      <c r="AB69" s="390" t="n"/>
      <c r="AC69" s="388" t="n"/>
      <c r="AD69" s="388" t="n"/>
      <c r="AE69" s="388" t="n"/>
      <c r="AF69" s="388" t="n">
        <v>13</v>
      </c>
      <c r="AG69" s="389" t="n"/>
      <c r="AH69" s="389" t="n"/>
      <c r="AI69" s="390" t="n"/>
    </row>
    <row r="70" ht="18" customHeight="1" s="335">
      <c r="A70" s="358" t="n"/>
      <c r="C70" s="388" t="n">
        <v>8</v>
      </c>
      <c r="D70" s="389" t="n"/>
      <c r="E70" s="390" t="n"/>
      <c r="F70" s="391" t="inlineStr">
        <is>
          <t>WILSON SOLETO LAVAIN</t>
        </is>
      </c>
      <c r="G70" s="391" t="inlineStr">
        <is>
          <t>LAMINAS PLASTICAS TIPO FUNDA -POUCHE</t>
        </is>
      </c>
      <c r="H70" s="390" t="n"/>
      <c r="I70" s="388" t="inlineStr">
        <is>
          <t>H5-P1</t>
        </is>
      </c>
      <c r="J70" s="388" t="n">
        <v>1562328</v>
      </c>
      <c r="K70" s="389" t="n"/>
      <c r="L70" s="390" t="n"/>
      <c r="M70" s="388" t="n">
        <v>1562368</v>
      </c>
      <c r="N70" s="388" t="n">
        <v>41</v>
      </c>
      <c r="O70" s="389" t="n"/>
      <c r="P70" s="390" t="n"/>
      <c r="Q70" s="388" t="n">
        <v>1562328</v>
      </c>
      <c r="R70" s="388" t="n">
        <v>1562368</v>
      </c>
      <c r="S70" s="390" t="n"/>
      <c r="T70" s="388" t="n">
        <v>41</v>
      </c>
      <c r="U70" s="390" t="n"/>
      <c r="V70" s="388" t="n"/>
      <c r="W70" s="388" t="n"/>
      <c r="X70" s="388" t="n"/>
      <c r="Y70" s="388" t="n"/>
      <c r="Z70" s="389" t="n"/>
      <c r="AA70" s="389" t="n"/>
      <c r="AB70" s="390" t="n"/>
      <c r="AC70" s="388" t="n"/>
      <c r="AD70" s="388" t="n"/>
      <c r="AE70" s="388" t="n"/>
      <c r="AF70" s="388" t="n">
        <v>41</v>
      </c>
      <c r="AG70" s="389" t="n"/>
      <c r="AH70" s="389" t="n"/>
      <c r="AI70" s="390" t="n"/>
    </row>
    <row r="71" ht="18" customHeight="1" s="335">
      <c r="A71" s="358" t="n"/>
      <c r="C71" s="388" t="n">
        <v>8</v>
      </c>
      <c r="D71" s="389" t="n"/>
      <c r="E71" s="390" t="n"/>
      <c r="F71" s="391" t="inlineStr">
        <is>
          <t>WILSON SOLETO LAVAIN</t>
        </is>
      </c>
      <c r="G71" s="391" t="inlineStr">
        <is>
          <t>LAMINAS PLASTICAS TIPO FUNDA -POUCHE</t>
        </is>
      </c>
      <c r="H71" s="390" t="n"/>
      <c r="I71" s="388" t="inlineStr">
        <is>
          <t>H5-P1</t>
        </is>
      </c>
      <c r="J71" s="388" t="n">
        <v>1562369</v>
      </c>
      <c r="K71" s="389" t="n"/>
      <c r="L71" s="390" t="n"/>
      <c r="M71" s="388" t="n">
        <v>1562387</v>
      </c>
      <c r="N71" s="388" t="n">
        <v>19</v>
      </c>
      <c r="O71" s="389" t="n"/>
      <c r="P71" s="390" t="n"/>
      <c r="Q71" s="388" t="n"/>
      <c r="R71" s="388" t="n"/>
      <c r="S71" s="390" t="n"/>
      <c r="T71" s="388" t="n"/>
      <c r="U71" s="390" t="n"/>
      <c r="V71" s="388" t="n"/>
      <c r="W71" s="388" t="n"/>
      <c r="X71" s="388" t="n"/>
      <c r="Y71" s="388" t="n"/>
      <c r="Z71" s="389" t="n"/>
      <c r="AA71" s="389" t="n"/>
      <c r="AB71" s="390" t="n"/>
      <c r="AC71" s="388" t="n">
        <v>1562369</v>
      </c>
      <c r="AD71" s="388" t="n">
        <v>1562387</v>
      </c>
      <c r="AE71" s="388" t="n">
        <v>19</v>
      </c>
      <c r="AF71" s="388" t="n">
        <v>19</v>
      </c>
      <c r="AG71" s="389" t="n"/>
      <c r="AH71" s="389" t="n"/>
      <c r="AI71" s="390" t="n"/>
    </row>
    <row r="72" ht="18" customHeight="1" s="335">
      <c r="A72" s="358" t="n"/>
      <c r="C72" s="388" t="n">
        <v>8</v>
      </c>
      <c r="D72" s="389" t="n"/>
      <c r="E72" s="390" t="n"/>
      <c r="F72" s="391" t="inlineStr">
        <is>
          <t>WILSON SOLETO LAVAIN</t>
        </is>
      </c>
      <c r="G72" s="391" t="inlineStr">
        <is>
          <t>CÉDULA DE IDENTIDAD DS4924</t>
        </is>
      </c>
      <c r="H72" s="390" t="n"/>
      <c r="I72" s="388" t="inlineStr">
        <is>
          <t>LA</t>
        </is>
      </c>
      <c r="J72" s="388" t="n">
        <v>635396</v>
      </c>
      <c r="K72" s="389" t="n"/>
      <c r="L72" s="390" t="n"/>
      <c r="M72" s="388" t="n">
        <v>635408</v>
      </c>
      <c r="N72" s="388" t="n">
        <v>13</v>
      </c>
      <c r="O72" s="389" t="n"/>
      <c r="P72" s="390" t="n"/>
      <c r="Q72" s="388" t="n">
        <v>635396</v>
      </c>
      <c r="R72" s="388" t="n">
        <v>635408</v>
      </c>
      <c r="S72" s="390" t="n"/>
      <c r="T72" s="388" t="n">
        <v>13</v>
      </c>
      <c r="U72" s="390" t="n"/>
      <c r="V72" s="388" t="n"/>
      <c r="W72" s="388" t="n"/>
      <c r="X72" s="388" t="n"/>
      <c r="Y72" s="388" t="n"/>
      <c r="Z72" s="389" t="n"/>
      <c r="AA72" s="389" t="n"/>
      <c r="AB72" s="390" t="n"/>
      <c r="AC72" s="388" t="n"/>
      <c r="AD72" s="388" t="n"/>
      <c r="AE72" s="388" t="n"/>
      <c r="AF72" s="388" t="n">
        <v>13</v>
      </c>
      <c r="AG72" s="389" t="n"/>
      <c r="AH72" s="389" t="n"/>
      <c r="AI72" s="390" t="n"/>
    </row>
    <row r="73" ht="18" customHeight="1" s="335">
      <c r="A73" s="358" t="n"/>
      <c r="C73" s="388" t="n">
        <v>8</v>
      </c>
      <c r="D73" s="389" t="n"/>
      <c r="E73" s="390" t="n"/>
      <c r="F73" s="391" t="inlineStr">
        <is>
          <t>WILSON SOLETO LAVAIN</t>
        </is>
      </c>
      <c r="G73" s="391" t="inlineStr">
        <is>
          <t>CÉDULA DE IDENTIDAD DS4924</t>
        </is>
      </c>
      <c r="H73" s="390" t="n"/>
      <c r="I73" s="388" t="inlineStr">
        <is>
          <t>LA</t>
        </is>
      </c>
      <c r="J73" s="388" t="n">
        <v>636009</v>
      </c>
      <c r="K73" s="389" t="n"/>
      <c r="L73" s="390" t="n"/>
      <c r="M73" s="388" t="n">
        <v>636049</v>
      </c>
      <c r="N73" s="388" t="n">
        <v>41</v>
      </c>
      <c r="O73" s="389" t="n"/>
      <c r="P73" s="390" t="n"/>
      <c r="Q73" s="388" t="n">
        <v>636009</v>
      </c>
      <c r="R73" s="388" t="n">
        <v>636049</v>
      </c>
      <c r="S73" s="390" t="n"/>
      <c r="T73" s="388" t="n">
        <v>41</v>
      </c>
      <c r="U73" s="390" t="n"/>
      <c r="V73" s="388" t="n"/>
      <c r="W73" s="388" t="n"/>
      <c r="X73" s="388" t="n"/>
      <c r="Y73" s="388" t="n"/>
      <c r="Z73" s="389" t="n"/>
      <c r="AA73" s="389" t="n"/>
      <c r="AB73" s="390" t="n"/>
      <c r="AC73" s="388" t="n"/>
      <c r="AD73" s="388" t="n"/>
      <c r="AE73" s="388" t="n"/>
      <c r="AF73" s="388" t="n">
        <v>41</v>
      </c>
      <c r="AG73" s="389" t="n"/>
      <c r="AH73" s="389" t="n"/>
      <c r="AI73" s="390" t="n"/>
    </row>
    <row r="74" ht="18" customHeight="1" s="335">
      <c r="A74" s="358" t="n"/>
      <c r="C74" s="388" t="n">
        <v>8</v>
      </c>
      <c r="D74" s="389" t="n"/>
      <c r="E74" s="390" t="n"/>
      <c r="F74" s="391" t="inlineStr">
        <is>
          <t>WILSON SOLETO LAVAIN</t>
        </is>
      </c>
      <c r="G74" s="391" t="inlineStr">
        <is>
          <t>CÉDULA DE IDENTIDAD DS4924</t>
        </is>
      </c>
      <c r="H74" s="390" t="n"/>
      <c r="I74" s="388" t="inlineStr">
        <is>
          <t>LA</t>
        </is>
      </c>
      <c r="J74" s="388" t="n">
        <v>636050</v>
      </c>
      <c r="K74" s="389" t="n"/>
      <c r="L74" s="390" t="n"/>
      <c r="M74" s="388" t="n">
        <v>636068</v>
      </c>
      <c r="N74" s="388" t="n">
        <v>19</v>
      </c>
      <c r="O74" s="389" t="n"/>
      <c r="P74" s="390" t="n"/>
      <c r="Q74" s="388" t="n"/>
      <c r="R74" s="388" t="n"/>
      <c r="S74" s="390" t="n"/>
      <c r="T74" s="388" t="n"/>
      <c r="U74" s="390" t="n"/>
      <c r="V74" s="388" t="n"/>
      <c r="W74" s="388" t="n"/>
      <c r="X74" s="388" t="n"/>
      <c r="Y74" s="388" t="n"/>
      <c r="Z74" s="389" t="n"/>
      <c r="AA74" s="389" t="n"/>
      <c r="AB74" s="390" t="n"/>
      <c r="AC74" s="388" t="n">
        <v>636050</v>
      </c>
      <c r="AD74" s="388" t="n">
        <v>636068</v>
      </c>
      <c r="AE74" s="388" t="n">
        <v>19</v>
      </c>
      <c r="AF74" s="388" t="n">
        <v>19</v>
      </c>
      <c r="AG74" s="389" t="n"/>
      <c r="AH74" s="389" t="n"/>
      <c r="AI74" s="390" t="n"/>
    </row>
    <row r="75" ht="15" customHeight="1" s="335">
      <c r="A75" s="359" t="n"/>
      <c r="C75" s="388" t="n"/>
      <c r="D75" s="389" t="n"/>
      <c r="E75" s="390" t="n"/>
      <c r="F75" s="391" t="n"/>
      <c r="G75" s="391" t="n"/>
      <c r="H75" s="390" t="n"/>
      <c r="I75" s="388" t="n"/>
      <c r="J75" s="388" t="n"/>
      <c r="K75" s="389" t="n"/>
      <c r="L75" s="390" t="n"/>
      <c r="M75" s="388" t="n"/>
      <c r="N75" s="388" t="n"/>
      <c r="O75" s="389" t="n"/>
      <c r="P75" s="390" t="n"/>
      <c r="Q75" s="388" t="n"/>
      <c r="R75" s="388" t="n"/>
      <c r="S75" s="390" t="n"/>
      <c r="T75" s="388" t="n"/>
      <c r="U75" s="390" t="n"/>
      <c r="V75" s="388" t="n"/>
      <c r="W75" s="388" t="n"/>
      <c r="X75" s="388" t="n"/>
      <c r="Y75" s="388" t="n"/>
      <c r="Z75" s="389" t="n"/>
      <c r="AA75" s="389" t="n"/>
      <c r="AB75" s="390" t="n"/>
      <c r="AC75" s="388" t="n"/>
      <c r="AD75" s="388" t="n"/>
      <c r="AE75" s="388" t="n"/>
      <c r="AF75" s="388" t="n"/>
      <c r="AG75" s="389" t="n"/>
      <c r="AH75" s="389" t="n"/>
      <c r="AI75" s="390" t="n"/>
    </row>
    <row r="76" ht="15" customHeight="1" s="335">
      <c r="A76" s="357" t="n"/>
      <c r="C76" s="398" t="inlineStr">
        <is>
          <t>Total entregado:</t>
        </is>
      </c>
      <c r="D76" s="386" t="n"/>
      <c r="E76" s="386" t="n"/>
      <c r="F76" s="386" t="n"/>
      <c r="G76" s="386" t="n"/>
      <c r="H76" s="386" t="n"/>
      <c r="I76" s="386" t="n"/>
      <c r="J76" s="386" t="n"/>
      <c r="K76" s="386" t="n"/>
      <c r="L76" s="386" t="n"/>
      <c r="M76" s="387" t="n"/>
      <c r="N76" s="396" t="n">
        <v>1012</v>
      </c>
      <c r="O76" s="386" t="n"/>
      <c r="P76" s="387" t="n"/>
      <c r="Q76" s="403" t="inlineStr">
        <is>
          <t>Total emitido:</t>
        </is>
      </c>
      <c r="R76" s="386" t="n"/>
      <c r="S76" s="387" t="n"/>
      <c r="T76" s="396" t="n">
        <v>609</v>
      </c>
      <c r="U76" s="387" t="n"/>
      <c r="V76" s="405" t="inlineStr">
        <is>
          <t>Total anulado:</t>
        </is>
      </c>
      <c r="W76" s="393" t="n"/>
      <c r="X76" s="394" t="n">
        <v>3</v>
      </c>
      <c r="Y76" s="395" t="inlineStr">
        <is>
          <t>Total devuelto:</t>
        </is>
      </c>
      <c r="Z76" s="393" t="n"/>
      <c r="AA76" s="393" t="n"/>
      <c r="AB76" s="393" t="n"/>
      <c r="AC76" s="393" t="n"/>
      <c r="AD76" s="393" t="n"/>
      <c r="AE76" s="394" t="n">
        <v>400</v>
      </c>
      <c r="AF76" s="392" t="n">
        <v>1012</v>
      </c>
      <c r="AG76" s="393" t="n"/>
      <c r="AH76" s="393" t="n"/>
      <c r="AI76" s="393" t="n"/>
    </row>
    <row r="77" ht="15" customHeight="1" s="335">
      <c r="A77" s="357" t="n"/>
      <c r="C77" s="398" t="inlineStr">
        <is>
          <t>TOTAL BOLETAS DE DEPOSITO BANCARIO</t>
        </is>
      </c>
      <c r="D77" s="386" t="n"/>
      <c r="E77" s="386" t="n"/>
      <c r="F77" s="386" t="n"/>
      <c r="G77" s="386" t="n"/>
      <c r="H77" s="386" t="n"/>
      <c r="I77" s="386" t="n"/>
      <c r="J77" s="386" t="n"/>
      <c r="K77" s="386" t="n"/>
      <c r="L77" s="386" t="n"/>
      <c r="M77" s="386" t="n"/>
      <c r="N77" s="386" t="n"/>
      <c r="O77" s="386" t="n"/>
      <c r="P77" s="386" t="n"/>
      <c r="Q77" s="387" t="n"/>
      <c r="R77" s="396" t="n">
        <v>304.5</v>
      </c>
      <c r="S77" s="386" t="n"/>
      <c r="T77" s="386" t="n"/>
      <c r="U77" s="387" t="n"/>
      <c r="V77" s="394" t="n"/>
      <c r="W77" s="393" t="n"/>
      <c r="X77" s="393" t="n"/>
      <c r="Y77" s="393" t="n"/>
      <c r="Z77" s="393" t="n"/>
      <c r="AA77" s="393" t="n"/>
      <c r="AB77" s="393" t="n"/>
      <c r="AC77" s="393" t="n"/>
      <c r="AD77" s="393" t="n"/>
      <c r="AE77" s="393" t="n"/>
      <c r="AF77" s="393" t="n"/>
      <c r="AG77" s="393" t="n"/>
      <c r="AH77" s="393" t="n"/>
      <c r="AI77" s="393" t="n"/>
    </row>
    <row r="78" hidden="1" ht="409.6" customHeight="1" s="335"/>
    <row r="79" ht="8.65" customHeight="1" s="335"/>
    <row r="80" ht="16.7" customHeight="1" s="335">
      <c r="H80" s="385" t="inlineStr">
        <is>
          <t>ELABORADO POR:</t>
        </is>
      </c>
      <c r="I80" s="386" t="n"/>
      <c r="J80" s="386" t="n"/>
      <c r="K80" s="386" t="n"/>
      <c r="L80" s="386" t="n"/>
      <c r="M80" s="386" t="n"/>
      <c r="N80" s="386" t="n"/>
      <c r="O80" s="386" t="n"/>
      <c r="P80" s="386" t="n"/>
      <c r="Q80" s="386" t="n"/>
      <c r="R80" s="387" t="n"/>
      <c r="S80" s="385" t="inlineStr">
        <is>
          <t>APROBADO POR (Inmediato superior):</t>
        </is>
      </c>
      <c r="T80" s="386" t="n"/>
      <c r="U80" s="386" t="n"/>
      <c r="V80" s="386" t="n"/>
      <c r="W80" s="386" t="n"/>
      <c r="X80" s="386" t="n"/>
      <c r="Y80" s="386" t="n"/>
      <c r="Z80" s="387" t="n"/>
    </row>
    <row r="81" ht="63.2" customHeight="1" s="335">
      <c r="H81" s="397" t="n"/>
      <c r="I81" s="389" t="n"/>
      <c r="J81" s="389" t="n"/>
      <c r="K81" s="389" t="n"/>
      <c r="L81" s="389" t="n"/>
      <c r="M81" s="389" t="n"/>
      <c r="N81" s="389" t="n"/>
      <c r="O81" s="389" t="n"/>
      <c r="P81" s="389" t="n"/>
      <c r="Q81" s="389" t="n"/>
      <c r="R81" s="390" t="n"/>
      <c r="S81" s="397" t="n"/>
      <c r="T81" s="389" t="n"/>
      <c r="U81" s="389" t="n"/>
      <c r="V81" s="389" t="n"/>
      <c r="W81" s="389" t="n"/>
      <c r="X81" s="389" t="n"/>
      <c r="Y81" s="389" t="n"/>
      <c r="Z81" s="390" t="n"/>
    </row>
  </sheetData>
  <mergeCells count="508">
    <mergeCell ref="Y46:AB46"/>
    <mergeCell ref="O8:AF9"/>
    <mergeCell ref="N42:P42"/>
    <mergeCell ref="R67:S67"/>
    <mergeCell ref="Y61:AB61"/>
    <mergeCell ref="G71:H71"/>
    <mergeCell ref="Y48:AB48"/>
    <mergeCell ref="C21:E21"/>
    <mergeCell ref="N44:P44"/>
    <mergeCell ref="R69:S69"/>
    <mergeCell ref="Y41:AB41"/>
    <mergeCell ref="N19:P19"/>
    <mergeCell ref="C23:E23"/>
    <mergeCell ref="J75:L75"/>
    <mergeCell ref="T62:U62"/>
    <mergeCell ref="Y56:AB56"/>
    <mergeCell ref="G66:H66"/>
    <mergeCell ref="J50:L50"/>
    <mergeCell ref="Y43:AB43"/>
    <mergeCell ref="T64:U64"/>
    <mergeCell ref="R51:S51"/>
    <mergeCell ref="G68:H68"/>
    <mergeCell ref="T51:U51"/>
    <mergeCell ref="J52:L52"/>
    <mergeCell ref="C18:E18"/>
    <mergeCell ref="J39:L39"/>
    <mergeCell ref="C34:E34"/>
    <mergeCell ref="C74:E74"/>
    <mergeCell ref="N32:P32"/>
    <mergeCell ref="Y59:AB59"/>
    <mergeCell ref="Y34:AB34"/>
    <mergeCell ref="AF59:AI59"/>
    <mergeCell ref="R18:S18"/>
    <mergeCell ref="Y25:AB25"/>
    <mergeCell ref="T67:U67"/>
    <mergeCell ref="G59:H59"/>
    <mergeCell ref="Y36:AB36"/>
    <mergeCell ref="AF32:AI32"/>
    <mergeCell ref="T33:U33"/>
    <mergeCell ref="AF26:AI26"/>
    <mergeCell ref="S81:Z81"/>
    <mergeCell ref="J65:L65"/>
    <mergeCell ref="J70:L70"/>
    <mergeCell ref="G67:H67"/>
    <mergeCell ref="G61:H61"/>
    <mergeCell ref="R19:S19"/>
    <mergeCell ref="G48:H48"/>
    <mergeCell ref="T35:U35"/>
    <mergeCell ref="J63:L63"/>
    <mergeCell ref="AF27:AI27"/>
    <mergeCell ref="G62:H62"/>
    <mergeCell ref="Y62:AB62"/>
    <mergeCell ref="N45:P45"/>
    <mergeCell ref="Y64:AB64"/>
    <mergeCell ref="N20:P20"/>
    <mergeCell ref="AF16:AI16"/>
    <mergeCell ref="Y51:AB51"/>
    <mergeCell ref="C24:E24"/>
    <mergeCell ref="R72:S72"/>
    <mergeCell ref="N47:P47"/>
    <mergeCell ref="T72:U72"/>
    <mergeCell ref="G16:H16"/>
    <mergeCell ref="N22:P22"/>
    <mergeCell ref="J60:L60"/>
    <mergeCell ref="AF45:AI45"/>
    <mergeCell ref="C26:E26"/>
    <mergeCell ref="AF20:AI20"/>
    <mergeCell ref="J53:L53"/>
    <mergeCell ref="T57:U57"/>
    <mergeCell ref="C55:E55"/>
    <mergeCell ref="T29:U29"/>
    <mergeCell ref="J55:L55"/>
    <mergeCell ref="Y33:AB33"/>
    <mergeCell ref="T58:U58"/>
    <mergeCell ref="T54:U54"/>
    <mergeCell ref="Y75:AB75"/>
    <mergeCell ref="N40:P40"/>
    <mergeCell ref="G69:H69"/>
    <mergeCell ref="R27:S27"/>
    <mergeCell ref="J71:L71"/>
    <mergeCell ref="C37:E37"/>
    <mergeCell ref="R20:S20"/>
    <mergeCell ref="J58:L58"/>
    <mergeCell ref="Y39:AB39"/>
    <mergeCell ref="N35:P35"/>
    <mergeCell ref="J73:L73"/>
    <mergeCell ref="T60:U60"/>
    <mergeCell ref="G64:H64"/>
    <mergeCell ref="R22:S22"/>
    <mergeCell ref="G51:H51"/>
    <mergeCell ref="N66:P66"/>
    <mergeCell ref="N53:P53"/>
    <mergeCell ref="J68:L68"/>
    <mergeCell ref="N68:P68"/>
    <mergeCell ref="AC15:AE15"/>
    <mergeCell ref="N46:P46"/>
    <mergeCell ref="Y65:AB65"/>
    <mergeCell ref="R38:S38"/>
    <mergeCell ref="Y57:AB57"/>
    <mergeCell ref="N61:P61"/>
    <mergeCell ref="R77:U77"/>
    <mergeCell ref="AF47:AI47"/>
    <mergeCell ref="N48:P48"/>
    <mergeCell ref="Y23:AB23"/>
    <mergeCell ref="R40:S40"/>
    <mergeCell ref="AF19:AI19"/>
    <mergeCell ref="T65:U65"/>
    <mergeCell ref="AF46:AI46"/>
    <mergeCell ref="C27:E27"/>
    <mergeCell ref="G19:H19"/>
    <mergeCell ref="AF61:AI61"/>
    <mergeCell ref="AF48:AI48"/>
    <mergeCell ref="J21:L21"/>
    <mergeCell ref="T73:U73"/>
    <mergeCell ref="J23:L23"/>
    <mergeCell ref="L8:N9"/>
    <mergeCell ref="Y20:AB20"/>
    <mergeCell ref="N54:P54"/>
    <mergeCell ref="O7:AF7"/>
    <mergeCell ref="N41:P41"/>
    <mergeCell ref="N16:P16"/>
    <mergeCell ref="Y60:AB60"/>
    <mergeCell ref="C45:E45"/>
    <mergeCell ref="N51:P51"/>
    <mergeCell ref="Y22:AB22"/>
    <mergeCell ref="N56:P56"/>
    <mergeCell ref="N43:P43"/>
    <mergeCell ref="G72:H72"/>
    <mergeCell ref="C47:E47"/>
    <mergeCell ref="AF41:AI41"/>
    <mergeCell ref="J74:L74"/>
    <mergeCell ref="C40:E40"/>
    <mergeCell ref="R28:S28"/>
    <mergeCell ref="C51:E51"/>
    <mergeCell ref="N67:P67"/>
    <mergeCell ref="C71:E71"/>
    <mergeCell ref="R30:S30"/>
    <mergeCell ref="AF36:AI36"/>
    <mergeCell ref="N69:P69"/>
    <mergeCell ref="Y15:AB15"/>
    <mergeCell ref="Y71:AB71"/>
    <mergeCell ref="AF67:AI67"/>
    <mergeCell ref="Y58:AB58"/>
    <mergeCell ref="R54:S54"/>
    <mergeCell ref="Y73:AB73"/>
    <mergeCell ref="AF69:AI69"/>
    <mergeCell ref="R41:S41"/>
    <mergeCell ref="T70:U70"/>
    <mergeCell ref="T41:U41"/>
    <mergeCell ref="J29:L29"/>
    <mergeCell ref="G20:H20"/>
    <mergeCell ref="R56:S56"/>
    <mergeCell ref="AF62:AI62"/>
    <mergeCell ref="T56:U56"/>
    <mergeCell ref="R43:S43"/>
    <mergeCell ref="T43:U43"/>
    <mergeCell ref="G22:H22"/>
    <mergeCell ref="AF64:AI64"/>
    <mergeCell ref="J24:L24"/>
    <mergeCell ref="N18:P18"/>
    <mergeCell ref="V76:W76"/>
    <mergeCell ref="J26:L26"/>
    <mergeCell ref="C59:E59"/>
    <mergeCell ref="R59:S59"/>
    <mergeCell ref="AF38:AI38"/>
    <mergeCell ref="C46:E46"/>
    <mergeCell ref="R34:S34"/>
    <mergeCell ref="N57:P57"/>
    <mergeCell ref="R25:S25"/>
    <mergeCell ref="G38:H38"/>
    <mergeCell ref="T25:U25"/>
    <mergeCell ref="C61:E61"/>
    <mergeCell ref="C48:E48"/>
    <mergeCell ref="R36:S36"/>
    <mergeCell ref="AF33:AI33"/>
    <mergeCell ref="I17:AI17"/>
    <mergeCell ref="AF57:AI57"/>
    <mergeCell ref="J42:L42"/>
    <mergeCell ref="G33:H33"/>
    <mergeCell ref="T66:U66"/>
    <mergeCell ref="J44:L44"/>
    <mergeCell ref="T31:U31"/>
    <mergeCell ref="H80:R80"/>
    <mergeCell ref="G35:H35"/>
    <mergeCell ref="J37:L37"/>
    <mergeCell ref="N37:P37"/>
    <mergeCell ref="N72:P72"/>
    <mergeCell ref="C16:E16"/>
    <mergeCell ref="U2:AF2"/>
    <mergeCell ref="R64:S64"/>
    <mergeCell ref="Y49:AB49"/>
    <mergeCell ref="R57:S57"/>
    <mergeCell ref="AF72:AI72"/>
    <mergeCell ref="R49:S49"/>
    <mergeCell ref="AF28:AI28"/>
    <mergeCell ref="C36:E36"/>
    <mergeCell ref="J32:L32"/>
    <mergeCell ref="AF70:AI70"/>
    <mergeCell ref="J47:L47"/>
    <mergeCell ref="C67:E67"/>
    <mergeCell ref="N65:P65"/>
    <mergeCell ref="Y30:AB30"/>
    <mergeCell ref="C69:E69"/>
    <mergeCell ref="N27:P27"/>
    <mergeCell ref="Y54:AB54"/>
    <mergeCell ref="Y29:AB29"/>
    <mergeCell ref="AF54:AI54"/>
    <mergeCell ref="R75:S75"/>
    <mergeCell ref="C62:E62"/>
    <mergeCell ref="P11:Y11"/>
    <mergeCell ref="R62:S62"/>
    <mergeCell ref="N25:P25"/>
    <mergeCell ref="G54:H54"/>
    <mergeCell ref="Y31:AB31"/>
    <mergeCell ref="T34:U34"/>
    <mergeCell ref="G41:H41"/>
    <mergeCell ref="T28:U28"/>
    <mergeCell ref="C64:E64"/>
    <mergeCell ref="R52:S52"/>
    <mergeCell ref="AF58:AI58"/>
    <mergeCell ref="G56:H56"/>
    <mergeCell ref="R39:S39"/>
    <mergeCell ref="T39:U39"/>
    <mergeCell ref="G43:H43"/>
    <mergeCell ref="T30:U30"/>
    <mergeCell ref="AF60:AI60"/>
    <mergeCell ref="J45:L45"/>
    <mergeCell ref="T32:U32"/>
    <mergeCell ref="C15:P15"/>
    <mergeCell ref="G36:H36"/>
    <mergeCell ref="J20:L20"/>
    <mergeCell ref="T47:U47"/>
    <mergeCell ref="N38:P38"/>
    <mergeCell ref="J22:L22"/>
    <mergeCell ref="R65:S65"/>
    <mergeCell ref="R21:S21"/>
    <mergeCell ref="T21:U21"/>
    <mergeCell ref="J51:L51"/>
    <mergeCell ref="Q76:S76"/>
    <mergeCell ref="C19:E19"/>
    <mergeCell ref="AF29:AI29"/>
    <mergeCell ref="T23:U23"/>
    <mergeCell ref="R50:S50"/>
    <mergeCell ref="Y44:AB44"/>
    <mergeCell ref="AF65:AI65"/>
    <mergeCell ref="G29:H29"/>
    <mergeCell ref="AF44:AI44"/>
    <mergeCell ref="C58:E58"/>
    <mergeCell ref="T16:U16"/>
    <mergeCell ref="T52:U52"/>
    <mergeCell ref="G31:H31"/>
    <mergeCell ref="T18:U18"/>
    <mergeCell ref="Y28:AB28"/>
    <mergeCell ref="N33:P33"/>
    <mergeCell ref="D11:O11"/>
    <mergeCell ref="T49:U49"/>
    <mergeCell ref="Y70:AB70"/>
    <mergeCell ref="J35:L35"/>
    <mergeCell ref="T42:U42"/>
    <mergeCell ref="Y32:AB32"/>
    <mergeCell ref="AF22:AI22"/>
    <mergeCell ref="N28:P28"/>
    <mergeCell ref="J66:L66"/>
    <mergeCell ref="Y47:AB47"/>
    <mergeCell ref="T50:U50"/>
    <mergeCell ref="G57:H57"/>
    <mergeCell ref="T44:U44"/>
    <mergeCell ref="R55:S55"/>
    <mergeCell ref="N30:P30"/>
    <mergeCell ref="J46:L46"/>
    <mergeCell ref="Q15:U15"/>
    <mergeCell ref="Y21:AB21"/>
    <mergeCell ref="J61:L61"/>
    <mergeCell ref="G58:H58"/>
    <mergeCell ref="J48:L48"/>
    <mergeCell ref="J72:L72"/>
    <mergeCell ref="Y50:AB50"/>
    <mergeCell ref="AF15:AI15"/>
    <mergeCell ref="Y16:AB16"/>
    <mergeCell ref="G75:H75"/>
    <mergeCell ref="R58:S58"/>
    <mergeCell ref="R33:S33"/>
    <mergeCell ref="Y52:AB52"/>
    <mergeCell ref="C20:E20"/>
    <mergeCell ref="C25:E25"/>
    <mergeCell ref="R73:S73"/>
    <mergeCell ref="T24:U24"/>
    <mergeCell ref="Y18:AB18"/>
    <mergeCell ref="Y45:AB45"/>
    <mergeCell ref="R60:S60"/>
    <mergeCell ref="C22:E22"/>
    <mergeCell ref="AF35:AI35"/>
    <mergeCell ref="G70:H70"/>
    <mergeCell ref="T53:U53"/>
    <mergeCell ref="J41:L41"/>
    <mergeCell ref="J16:L16"/>
    <mergeCell ref="T68:U68"/>
    <mergeCell ref="Y42:AB42"/>
    <mergeCell ref="T55:U55"/>
    <mergeCell ref="N59:P59"/>
    <mergeCell ref="J43:L43"/>
    <mergeCell ref="N34:P34"/>
    <mergeCell ref="Z11:AI11"/>
    <mergeCell ref="C38:E38"/>
    <mergeCell ref="N49:P49"/>
    <mergeCell ref="R42:S42"/>
    <mergeCell ref="E2:J8"/>
    <mergeCell ref="N36:P36"/>
    <mergeCell ref="G65:H65"/>
    <mergeCell ref="C76:M76"/>
    <mergeCell ref="AF25:AI25"/>
    <mergeCell ref="J67:L67"/>
    <mergeCell ref="C33:E33"/>
    <mergeCell ref="G25:H25"/>
    <mergeCell ref="T37:U37"/>
    <mergeCell ref="C73:E73"/>
    <mergeCell ref="AF30:AI30"/>
    <mergeCell ref="J69:L69"/>
    <mergeCell ref="G60:H60"/>
    <mergeCell ref="C35:E35"/>
    <mergeCell ref="R23:S23"/>
    <mergeCell ref="N62:P62"/>
    <mergeCell ref="T38:U38"/>
    <mergeCell ref="AF31:AI31"/>
    <mergeCell ref="V15:X15"/>
    <mergeCell ref="N64:P64"/>
    <mergeCell ref="Y66:AB66"/>
    <mergeCell ref="T63:U63"/>
    <mergeCell ref="AF56:AI56"/>
    <mergeCell ref="Y53:AB53"/>
    <mergeCell ref="AF43:AI43"/>
    <mergeCell ref="R74:S74"/>
    <mergeCell ref="T74:U74"/>
    <mergeCell ref="Y68:AB68"/>
    <mergeCell ref="T71:U71"/>
    <mergeCell ref="Y55:AB55"/>
    <mergeCell ref="C72:E72"/>
    <mergeCell ref="C28:E28"/>
    <mergeCell ref="T40:U40"/>
    <mergeCell ref="J18:L18"/>
    <mergeCell ref="T76:U76"/>
    <mergeCell ref="C30:E30"/>
    <mergeCell ref="T69:U69"/>
    <mergeCell ref="G73:H73"/>
    <mergeCell ref="J57:L57"/>
    <mergeCell ref="J19:L19"/>
    <mergeCell ref="N75:P75"/>
    <mergeCell ref="Y37:AB37"/>
    <mergeCell ref="C54:E54"/>
    <mergeCell ref="C41:E41"/>
    <mergeCell ref="R29:S29"/>
    <mergeCell ref="N52:P52"/>
    <mergeCell ref="AF75:AI75"/>
    <mergeCell ref="T45:U45"/>
    <mergeCell ref="N39:P39"/>
    <mergeCell ref="C56:E56"/>
    <mergeCell ref="C43:E43"/>
    <mergeCell ref="R31:S31"/>
    <mergeCell ref="T59:U59"/>
    <mergeCell ref="R24:S24"/>
    <mergeCell ref="G53:H53"/>
    <mergeCell ref="G28:H28"/>
    <mergeCell ref="AF39:AI39"/>
    <mergeCell ref="Y63:AB63"/>
    <mergeCell ref="G74:H74"/>
    <mergeCell ref="R26:S26"/>
    <mergeCell ref="T26:U26"/>
    <mergeCell ref="G30:H30"/>
    <mergeCell ref="Y74:AB74"/>
    <mergeCell ref="N70:P70"/>
    <mergeCell ref="Y67:AB67"/>
    <mergeCell ref="L7:N7"/>
    <mergeCell ref="C77:Q77"/>
    <mergeCell ref="N63:P63"/>
    <mergeCell ref="N50:P50"/>
    <mergeCell ref="O6:AF6"/>
    <mergeCell ref="Y69:AB69"/>
    <mergeCell ref="AF21:AI21"/>
    <mergeCell ref="C29:E29"/>
    <mergeCell ref="C65:E65"/>
    <mergeCell ref="G21:H21"/>
    <mergeCell ref="C44:E44"/>
    <mergeCell ref="R44:S44"/>
    <mergeCell ref="AF23:AI23"/>
    <mergeCell ref="AF50:AI50"/>
    <mergeCell ref="C31:E31"/>
    <mergeCell ref="J27:L27"/>
    <mergeCell ref="G23:H23"/>
    <mergeCell ref="AF52:AI52"/>
    <mergeCell ref="C60:E60"/>
    <mergeCell ref="J25:L25"/>
    <mergeCell ref="AF18:AI18"/>
    <mergeCell ref="N60:P60"/>
    <mergeCell ref="Y38:AB38"/>
    <mergeCell ref="AF34:AI34"/>
    <mergeCell ref="V77:AI77"/>
    <mergeCell ref="G18:H18"/>
    <mergeCell ref="Y24:AB24"/>
    <mergeCell ref="R70:S70"/>
    <mergeCell ref="AF49:AI49"/>
    <mergeCell ref="G34:H34"/>
    <mergeCell ref="C57:E57"/>
    <mergeCell ref="C49:E49"/>
    <mergeCell ref="R32:S32"/>
    <mergeCell ref="T61:U61"/>
    <mergeCell ref="N55:P55"/>
    <mergeCell ref="H81:R81"/>
    <mergeCell ref="C42:E42"/>
    <mergeCell ref="J38:L38"/>
    <mergeCell ref="Y19:AB19"/>
    <mergeCell ref="G44:H44"/>
    <mergeCell ref="AF55:AI55"/>
    <mergeCell ref="J40:L40"/>
    <mergeCell ref="T27:U27"/>
    <mergeCell ref="N71:P71"/>
    <mergeCell ref="C75:E75"/>
    <mergeCell ref="N58:P58"/>
    <mergeCell ref="AF40:AI40"/>
    <mergeCell ref="R63:S63"/>
    <mergeCell ref="G40:H40"/>
    <mergeCell ref="N73:P73"/>
    <mergeCell ref="R16:S16"/>
    <mergeCell ref="AF71:AI71"/>
    <mergeCell ref="C52:E52"/>
    <mergeCell ref="C39:E39"/>
    <mergeCell ref="C70:E70"/>
    <mergeCell ref="Y72:AB72"/>
    <mergeCell ref="AF37:AI37"/>
    <mergeCell ref="R45:S45"/>
    <mergeCell ref="AF73:AI73"/>
    <mergeCell ref="AF24:AI24"/>
    <mergeCell ref="C32:E32"/>
    <mergeCell ref="G49:H49"/>
    <mergeCell ref="J33:L33"/>
    <mergeCell ref="G24:H24"/>
    <mergeCell ref="AF66:AI66"/>
    <mergeCell ref="R47:S47"/>
    <mergeCell ref="AF53:AI53"/>
    <mergeCell ref="T22:U22"/>
    <mergeCell ref="G26:H26"/>
    <mergeCell ref="T75:U75"/>
    <mergeCell ref="AF68:AI68"/>
    <mergeCell ref="Y26:AB26"/>
    <mergeCell ref="J28:L28"/>
    <mergeCell ref="R71:S71"/>
    <mergeCell ref="J30:L30"/>
    <mergeCell ref="C63:E63"/>
    <mergeCell ref="N21:P21"/>
    <mergeCell ref="AF42:AI42"/>
    <mergeCell ref="C50:E50"/>
    <mergeCell ref="Y27:AB27"/>
    <mergeCell ref="G42:H42"/>
    <mergeCell ref="N23:P23"/>
    <mergeCell ref="G39:H39"/>
    <mergeCell ref="J54:L54"/>
    <mergeCell ref="G37:H37"/>
    <mergeCell ref="C17:H17"/>
    <mergeCell ref="J56:L56"/>
    <mergeCell ref="R35:S35"/>
    <mergeCell ref="Y76:AD76"/>
    <mergeCell ref="N74:P74"/>
    <mergeCell ref="U4:AF4"/>
    <mergeCell ref="R66:S66"/>
    <mergeCell ref="R53:S53"/>
    <mergeCell ref="AF63:AI63"/>
    <mergeCell ref="N76:P76"/>
    <mergeCell ref="G32:H32"/>
    <mergeCell ref="R68:S68"/>
    <mergeCell ref="AF74:AI74"/>
    <mergeCell ref="T19:U19"/>
    <mergeCell ref="G63:H63"/>
    <mergeCell ref="J59:L59"/>
    <mergeCell ref="R46:S46"/>
    <mergeCell ref="T46:U46"/>
    <mergeCell ref="Y40:AB40"/>
    <mergeCell ref="G50:H50"/>
    <mergeCell ref="J34:L34"/>
    <mergeCell ref="R61:S61"/>
    <mergeCell ref="AF76:AI76"/>
    <mergeCell ref="R48:S48"/>
    <mergeCell ref="T48:U48"/>
    <mergeCell ref="J49:L49"/>
    <mergeCell ref="G52:H52"/>
    <mergeCell ref="J36:L36"/>
    <mergeCell ref="T20:U20"/>
    <mergeCell ref="G27:H27"/>
    <mergeCell ref="N29:P29"/>
    <mergeCell ref="J31:L31"/>
    <mergeCell ref="R37:S37"/>
    <mergeCell ref="N31:P31"/>
    <mergeCell ref="L6:N6"/>
    <mergeCell ref="C66:E66"/>
    <mergeCell ref="N24:P24"/>
    <mergeCell ref="J62:L62"/>
    <mergeCell ref="A17:A75"/>
    <mergeCell ref="C53:E53"/>
    <mergeCell ref="Y35:AB35"/>
    <mergeCell ref="G45:H45"/>
    <mergeCell ref="C68:E68"/>
    <mergeCell ref="N26:P26"/>
    <mergeCell ref="S80:Z80"/>
    <mergeCell ref="J64:L64"/>
    <mergeCell ref="G55:H55"/>
    <mergeCell ref="G47:H47"/>
    <mergeCell ref="G46:H46"/>
    <mergeCell ref="T36:U36"/>
    <mergeCell ref="AF51:AI51"/>
    <mergeCell ref="B13:AI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Hoja5">
    <outlinePr summaryBelow="1" summaryRight="1"/>
    <pageSetUpPr fitToPage="1"/>
  </sheetPr>
  <dimension ref="A1:T1273"/>
  <sheetViews>
    <sheetView view="pageBreakPreview" topLeftCell="B433" zoomScale="60" zoomScaleNormal="60" zoomScalePageLayoutView="70" workbookViewId="0">
      <selection activeCell="B454" sqref="B454"/>
    </sheetView>
  </sheetViews>
  <sheetFormatPr baseColWidth="10" defaultRowHeight="12.75"/>
  <cols>
    <col width="5.42578125" customWidth="1" style="377" min="1" max="1"/>
    <col width="33" customWidth="1" style="377" min="2" max="2"/>
    <col width="42.5703125" customWidth="1" style="377" min="3" max="3"/>
    <col width="11.42578125" customWidth="1" style="377" min="4" max="4"/>
    <col width="10.42578125" customWidth="1" style="377" min="5" max="5"/>
    <col width="11.42578125" customWidth="1" style="377" min="6" max="9"/>
    <col width="9.85546875" customWidth="1" style="377" min="10" max="10"/>
    <col width="11.42578125" customWidth="1" style="377" min="11" max="13"/>
    <col width="22.5703125" customWidth="1" style="377" min="14" max="14"/>
    <col width="11.42578125" customWidth="1" style="377" min="15" max="16"/>
    <col width="9.5703125" customWidth="1" style="377" min="17" max="17"/>
    <col width="11.42578125" customWidth="1" style="377" min="18" max="19"/>
    <col width="11.42578125" customWidth="1" style="150" min="20" max="21"/>
    <col width="11.42578125" customWidth="1" style="377" min="22" max="24"/>
    <col width="11.42578125" customWidth="1" style="377" min="25" max="16384"/>
  </cols>
  <sheetData>
    <row r="1" ht="15" customHeight="1" s="335">
      <c r="A1" s="275" t="n"/>
      <c r="B1" s="276" t="n"/>
      <c r="C1" s="276" t="n"/>
      <c r="D1" s="276" t="n"/>
      <c r="E1" s="276" t="n"/>
      <c r="F1" s="276" t="n"/>
      <c r="G1" s="276" t="n"/>
      <c r="H1" s="276" t="n"/>
      <c r="I1" s="276" t="n"/>
      <c r="J1" s="276" t="n"/>
      <c r="K1" s="276" t="n"/>
      <c r="L1" s="276" t="n"/>
      <c r="M1" s="276" t="n"/>
      <c r="N1" s="276" t="n"/>
      <c r="O1" s="418" t="inlineStr">
        <is>
          <t>Correlativo-Form.:   SEGIP/DDSC/MONT/001/2024</t>
        </is>
      </c>
      <c r="P1" s="411" t="n"/>
      <c r="Q1" s="411" t="n"/>
      <c r="R1" s="411" t="n"/>
      <c r="S1" s="411" t="n"/>
      <c r="T1" s="412" t="n"/>
    </row>
    <row r="2" ht="22.5" customHeight="1" s="335">
      <c r="A2" s="433" t="inlineStr">
        <is>
          <t xml:space="preserve">SERVICIO GENERAL DE IDENTIFICACION PERSONAL </t>
        </is>
      </c>
      <c r="T2" s="422" t="n"/>
    </row>
    <row r="3" ht="15" customHeight="1" s="335">
      <c r="A3" s="432" t="inlineStr">
        <is>
          <t>LEY N° 0145 DEL 27 DE JUNIO DEL 2011</t>
        </is>
      </c>
      <c r="T3" s="422" t="n"/>
    </row>
    <row r="4" ht="24.75" customHeight="1" s="335">
      <c r="A4" s="430" t="inlineStr">
        <is>
          <t xml:space="preserve">FORMULARIO AV-4 (ADMINISTRACION DE MATERIAL VALORADO: CEDULAS Y PLASTICOS) </t>
        </is>
      </c>
      <c r="B4" s="411" t="n"/>
      <c r="C4" s="411" t="n"/>
      <c r="D4" s="411" t="n"/>
      <c r="E4" s="411" t="n"/>
      <c r="F4" s="411" t="n"/>
      <c r="G4" s="411" t="n"/>
      <c r="H4" s="411" t="n"/>
      <c r="I4" s="411" t="n"/>
      <c r="J4" s="411" t="n"/>
      <c r="K4" s="411" t="n"/>
      <c r="L4" s="411" t="n"/>
      <c r="M4" s="411" t="n"/>
      <c r="N4" s="411" t="n"/>
      <c r="O4" s="411" t="n"/>
      <c r="P4" s="411" t="n"/>
      <c r="Q4" s="411" t="n"/>
      <c r="R4" s="411" t="n"/>
      <c r="S4" s="411" t="n"/>
      <c r="T4" s="412" t="n"/>
    </row>
    <row r="5" ht="21.75" customHeight="1" s="335" thickBot="1">
      <c r="A5" s="431" t="inlineStr">
        <is>
          <t xml:space="preserve">OFICINA OPERATIVA: </t>
        </is>
      </c>
      <c r="B5" s="411" t="n"/>
      <c r="C5" s="411" t="n"/>
      <c r="D5" s="411" t="n"/>
      <c r="E5" s="429" t="inlineStr">
        <is>
          <t>OFICINA REGIONAL MONTERO</t>
        </is>
      </c>
      <c r="F5" s="408" t="n"/>
      <c r="G5" s="408" t="n"/>
      <c r="H5" s="408" t="n"/>
      <c r="I5" s="408" t="n"/>
      <c r="J5" s="408" t="n"/>
      <c r="K5" s="408" t="n"/>
      <c r="L5" s="408" t="n"/>
      <c r="M5" s="408" t="n"/>
      <c r="N5" s="408" t="n"/>
      <c r="O5" s="408" t="n"/>
      <c r="P5" s="408" t="n"/>
      <c r="Q5" s="419" t="inlineStr">
        <is>
          <t xml:space="preserve">FECHA: </t>
        </is>
      </c>
      <c r="R5" s="412" t="n"/>
      <c r="S5" s="427" t="inlineStr">
        <is>
          <t>02/01/2024</t>
        </is>
      </c>
      <c r="T5" s="428" t="n"/>
    </row>
    <row r="6" ht="25.5" customHeight="1" s="335">
      <c r="A6" s="277" t="n"/>
      <c r="B6" s="158" t="n"/>
      <c r="C6" s="158" t="n"/>
      <c r="D6" s="158" t="n"/>
      <c r="E6" s="426" t="inlineStr">
        <is>
          <t>ENTREGA DIARIA</t>
        </is>
      </c>
      <c r="F6" s="408" t="n"/>
      <c r="G6" s="337" t="n"/>
      <c r="H6" s="407" t="inlineStr">
        <is>
          <t>CEDULAS EMITIDAS</t>
        </is>
      </c>
      <c r="I6" s="408" t="n"/>
      <c r="J6" s="337" t="n"/>
      <c r="K6" s="425" t="inlineStr">
        <is>
          <t>CEDULAS ANULADAS</t>
        </is>
      </c>
      <c r="L6" s="408" t="n"/>
      <c r="M6" s="408" t="n"/>
      <c r="N6" s="337" t="n"/>
      <c r="O6" s="407" t="inlineStr">
        <is>
          <t>CEDULAS DEVUELTAS</t>
        </is>
      </c>
      <c r="P6" s="408" t="n"/>
      <c r="Q6" s="337" t="n"/>
      <c r="R6" s="423" t="inlineStr">
        <is>
          <t>TOTAL  ASIGNAC…</t>
        </is>
      </c>
      <c r="S6" s="423" t="inlineStr">
        <is>
          <t>TOTAL BS. RECAUDADO (EMISIONES)</t>
        </is>
      </c>
      <c r="T6" s="423" t="inlineStr">
        <is>
          <t>TOTAL BS. ANULACIONES</t>
        </is>
      </c>
    </row>
    <row r="7" ht="36.75" customHeight="1" s="335">
      <c r="A7" s="269" t="inlineStr">
        <is>
          <t>MESA</t>
        </is>
      </c>
      <c r="B7" s="269" t="inlineStr">
        <is>
          <t>OPERADOR</t>
        </is>
      </c>
      <c r="C7" s="269" t="inlineStr">
        <is>
          <t>DETALLE</t>
        </is>
      </c>
      <c r="D7" s="269" t="inlineStr">
        <is>
          <t>SERIE</t>
        </is>
      </c>
      <c r="E7" s="269" t="inlineStr">
        <is>
          <t>DESDE</t>
        </is>
      </c>
      <c r="F7" s="269" t="inlineStr">
        <is>
          <t>HASTA</t>
        </is>
      </c>
      <c r="G7" s="270" t="inlineStr">
        <is>
          <t>CANTIDAD</t>
        </is>
      </c>
      <c r="H7" s="269" t="inlineStr">
        <is>
          <t>DESDE</t>
        </is>
      </c>
      <c r="I7" s="269" t="inlineStr">
        <is>
          <t>HASTA</t>
        </is>
      </c>
      <c r="J7" s="270" t="inlineStr">
        <is>
          <t>CANTIDAD</t>
        </is>
      </c>
      <c r="K7" s="269" t="inlineStr">
        <is>
          <t>DESDE</t>
        </is>
      </c>
      <c r="L7" s="269" t="inlineStr">
        <is>
          <t>HASTA</t>
        </is>
      </c>
      <c r="M7" s="270" t="inlineStr">
        <is>
          <t>CANTIDAD</t>
        </is>
      </c>
      <c r="N7" s="271" t="inlineStr">
        <is>
          <t>TIPO ANULACION</t>
        </is>
      </c>
      <c r="O7" s="269" t="inlineStr">
        <is>
          <t>DESDE</t>
        </is>
      </c>
      <c r="P7" s="269" t="inlineStr">
        <is>
          <t>HASTA</t>
        </is>
      </c>
      <c r="Q7" s="270" t="inlineStr">
        <is>
          <t>CANTIDAD</t>
        </is>
      </c>
      <c r="R7" s="424" t="n"/>
      <c r="S7" s="424" t="n"/>
      <c r="T7" s="424" t="n"/>
    </row>
    <row r="8">
      <c r="A8" s="278" t="n">
        <v>2</v>
      </c>
      <c r="B8" s="272" t="inlineStr">
        <is>
          <t>ANELY CACERES PECHO</t>
        </is>
      </c>
      <c r="C8" s="272" t="inlineStr">
        <is>
          <t>LAMINAS PLASTICAS TIPO FUNDA -POUCHE</t>
        </is>
      </c>
      <c r="D8" s="272" t="inlineStr">
        <is>
          <t>H5-P1</t>
        </is>
      </c>
      <c r="E8" s="272" t="n">
        <v>1125687</v>
      </c>
      <c r="F8" s="272" t="n">
        <v>1125692</v>
      </c>
      <c r="G8" s="272" t="n">
        <v>6</v>
      </c>
      <c r="H8" s="272" t="n">
        <v>1125687</v>
      </c>
      <c r="I8" s="272" t="n">
        <v>1125692</v>
      </c>
      <c r="J8" s="272" t="n">
        <v>6</v>
      </c>
      <c r="K8" s="272" t="n"/>
      <c r="L8" s="272" t="n"/>
      <c r="M8" s="272" t="n"/>
      <c r="N8" s="272" t="n"/>
      <c r="O8" s="272" t="n"/>
      <c r="P8" s="272" t="n"/>
      <c r="Q8" s="272" t="n"/>
      <c r="R8" s="272">
        <f>J8+M8+Q8</f>
        <v/>
      </c>
      <c r="S8" s="272">
        <f>IF(OR(C8="CEDULAS DE IDENTIDAD",C8="CÉDULA DE IDENTIDAD DS4924"),(J8*17),0)</f>
        <v/>
      </c>
      <c r="T8" s="279">
        <f>IF(N8="ERROR HUMANO",(M8*3),0)</f>
        <v/>
      </c>
    </row>
    <row r="9">
      <c r="A9" s="280" t="n">
        <v>2</v>
      </c>
      <c r="B9" s="250" t="inlineStr">
        <is>
          <t>ANELY CACERES PECHO</t>
        </is>
      </c>
      <c r="C9" s="250" t="inlineStr">
        <is>
          <t>LAMINAS PLASTICAS TIPO FUNDA -POUCHE</t>
        </is>
      </c>
      <c r="D9" s="250" t="inlineStr">
        <is>
          <t>H5-P1</t>
        </is>
      </c>
      <c r="E9" s="250" t="n">
        <v>1125693</v>
      </c>
      <c r="F9" s="250" t="n">
        <v>1125696</v>
      </c>
      <c r="G9" s="250" t="n">
        <v>4</v>
      </c>
      <c r="H9" s="250" t="n"/>
      <c r="I9" s="250" t="n"/>
      <c r="J9" s="250" t="n"/>
      <c r="K9" s="250" t="n"/>
      <c r="L9" s="250" t="n"/>
      <c r="M9" s="250" t="n"/>
      <c r="N9" s="250" t="n"/>
      <c r="O9" s="250" t="n">
        <v>1125693</v>
      </c>
      <c r="P9" s="250" t="n">
        <v>1125696</v>
      </c>
      <c r="Q9" s="250" t="n">
        <v>4</v>
      </c>
      <c r="R9" s="250">
        <f>J9+M9+Q9</f>
        <v/>
      </c>
      <c r="S9" s="250">
        <f>IF(OR(C9="CEDULAS DE IDENTIDAD",C9="CÉDULA DE IDENTIDAD DS4924"),(J9*17),0)</f>
        <v/>
      </c>
      <c r="T9" s="281">
        <f>IF(N9="ERROR HUMANO",(M9*3),0)</f>
        <v/>
      </c>
    </row>
    <row r="10">
      <c r="A10" s="280" t="n">
        <v>2</v>
      </c>
      <c r="B10" s="250" t="inlineStr">
        <is>
          <t>ANELY CACERES PECHO</t>
        </is>
      </c>
      <c r="C10" s="250" t="inlineStr">
        <is>
          <t>CÉDULA DE IDENTIDAD DS4924</t>
        </is>
      </c>
      <c r="D10" s="250" t="inlineStr">
        <is>
          <t>LA</t>
        </is>
      </c>
      <c r="E10" s="250" t="n">
        <v>583751</v>
      </c>
      <c r="F10" s="250" t="n">
        <v>583756</v>
      </c>
      <c r="G10" s="250" t="n">
        <v>6</v>
      </c>
      <c r="H10" s="250" t="n">
        <v>583751</v>
      </c>
      <c r="I10" s="250" t="n">
        <v>583756</v>
      </c>
      <c r="J10" s="250" t="n">
        <v>6</v>
      </c>
      <c r="K10" s="250" t="n"/>
      <c r="L10" s="250" t="n"/>
      <c r="M10" s="250" t="n"/>
      <c r="N10" s="250" t="n"/>
      <c r="O10" s="250" t="n"/>
      <c r="P10" s="250" t="n"/>
      <c r="Q10" s="250" t="n"/>
      <c r="R10" s="250">
        <f>J10+M10+Q10</f>
        <v/>
      </c>
      <c r="S10" s="250">
        <f>IF(OR(C10="CEDULAS DE IDENTIDAD",C10="CÉDULA DE IDENTIDAD DS4924"),(J10*17),0)</f>
        <v/>
      </c>
      <c r="T10" s="281">
        <f>IF(N10="ERROR HUMANO",(M10*3),0)</f>
        <v/>
      </c>
    </row>
    <row r="11">
      <c r="A11" s="280" t="n">
        <v>2</v>
      </c>
      <c r="B11" s="250" t="inlineStr">
        <is>
          <t>ANELY CACERES PECHO</t>
        </is>
      </c>
      <c r="C11" s="250" t="inlineStr">
        <is>
          <t>CÉDULA DE IDENTIDAD DS4924</t>
        </is>
      </c>
      <c r="D11" s="250" t="inlineStr">
        <is>
          <t>LA</t>
        </is>
      </c>
      <c r="E11" s="250" t="n">
        <v>583757</v>
      </c>
      <c r="F11" s="250" t="n">
        <v>583760</v>
      </c>
      <c r="G11" s="250" t="n">
        <v>4</v>
      </c>
      <c r="H11" s="250" t="n"/>
      <c r="I11" s="250" t="n"/>
      <c r="J11" s="250" t="n"/>
      <c r="K11" s="250" t="n"/>
      <c r="L11" s="250" t="n"/>
      <c r="M11" s="250" t="n"/>
      <c r="N11" s="250" t="n"/>
      <c r="O11" s="250" t="n">
        <v>583757</v>
      </c>
      <c r="P11" s="250" t="n">
        <v>583760</v>
      </c>
      <c r="Q11" s="250" t="n">
        <v>4</v>
      </c>
      <c r="R11" s="250">
        <f>J11+M11+Q11</f>
        <v/>
      </c>
      <c r="S11" s="250">
        <f>IF(OR(C11="CEDULAS DE IDENTIDAD",C11="CÉDULA DE IDENTIDAD DS4924"),(J11*17),0)</f>
        <v/>
      </c>
      <c r="T11" s="281">
        <f>IF(N11="ERROR HUMANO",(M11*3),0)</f>
        <v/>
      </c>
    </row>
    <row r="12">
      <c r="A12" s="282" t="n">
        <v>4</v>
      </c>
      <c r="B12" s="251" t="inlineStr">
        <is>
          <t>MIGUEL VILLARPANDO MIRANDA</t>
        </is>
      </c>
      <c r="C12" s="251" t="inlineStr">
        <is>
          <t>LAMINAS PLASTICAS TIPO FUNDA -POUCHE</t>
        </is>
      </c>
      <c r="D12" s="251" t="inlineStr">
        <is>
          <t>H5-P1</t>
        </is>
      </c>
      <c r="E12" s="251" t="n">
        <v>1125511</v>
      </c>
      <c r="F12" s="251" t="n">
        <v>1125515</v>
      </c>
      <c r="G12" s="251" t="n">
        <v>5</v>
      </c>
      <c r="H12" s="251" t="n">
        <v>1125511</v>
      </c>
      <c r="I12" s="251" t="n">
        <v>1125515</v>
      </c>
      <c r="J12" s="251" t="n">
        <v>5</v>
      </c>
      <c r="K12" s="251" t="n"/>
      <c r="L12" s="251" t="n"/>
      <c r="M12" s="251" t="n"/>
      <c r="N12" s="251" t="n"/>
      <c r="O12" s="251" t="n"/>
      <c r="P12" s="251" t="n"/>
      <c r="Q12" s="251" t="n"/>
      <c r="R12" s="251">
        <f>J12+M12+Q12</f>
        <v/>
      </c>
      <c r="S12" s="251">
        <f>IF(OR(C12="CEDULAS DE IDENTIDAD",C12="CÉDULA DE IDENTIDAD DS4924"),(J12*17),0)</f>
        <v/>
      </c>
      <c r="T12" s="283">
        <f>IF(N12="ERROR HUMANO",(M12*3),0)</f>
        <v/>
      </c>
    </row>
    <row r="13">
      <c r="A13" s="282" t="n">
        <v>4</v>
      </c>
      <c r="B13" s="251" t="inlineStr">
        <is>
          <t>MIGUEL VILLARPANDO MIRANDA</t>
        </is>
      </c>
      <c r="C13" s="251" t="inlineStr">
        <is>
          <t>LAMINAS PLASTICAS TIPO FUNDA -POUCHE</t>
        </is>
      </c>
      <c r="D13" s="251" t="inlineStr">
        <is>
          <t>H5-P1</t>
        </is>
      </c>
      <c r="E13" s="251" t="n">
        <v>1125729</v>
      </c>
      <c r="F13" s="251" t="n">
        <v>1125766</v>
      </c>
      <c r="G13" s="251" t="n">
        <v>38</v>
      </c>
      <c r="H13" s="251" t="n"/>
      <c r="I13" s="251" t="n"/>
      <c r="J13" s="251" t="n"/>
      <c r="K13" s="251" t="n"/>
      <c r="L13" s="251" t="n"/>
      <c r="M13" s="251" t="n"/>
      <c r="N13" s="251" t="n"/>
      <c r="O13" s="251" t="n">
        <v>1125729</v>
      </c>
      <c r="P13" s="251" t="n">
        <v>1125766</v>
      </c>
      <c r="Q13" s="251" t="n">
        <v>38</v>
      </c>
      <c r="R13" s="251">
        <f>J13+M13+Q13</f>
        <v/>
      </c>
      <c r="S13" s="251">
        <f>IF(OR(C13="CEDULAS DE IDENTIDAD",C13="CÉDULA DE IDENTIDAD DS4924"),(J13*17),0)</f>
        <v/>
      </c>
      <c r="T13" s="283">
        <f>IF(N13="ERROR HUMANO",(M13*3),0)</f>
        <v/>
      </c>
    </row>
    <row r="14">
      <c r="A14" s="282" t="n">
        <v>4</v>
      </c>
      <c r="B14" s="251" t="inlineStr">
        <is>
          <t>MIGUEL VILLARPANDO MIRANDA</t>
        </is>
      </c>
      <c r="C14" s="251" t="inlineStr">
        <is>
          <t>CÉDULA DE IDENTIDAD DS4924</t>
        </is>
      </c>
      <c r="D14" s="251" t="inlineStr">
        <is>
          <t>LA</t>
        </is>
      </c>
      <c r="E14" s="251" t="n">
        <v>583630</v>
      </c>
      <c r="F14" s="251" t="n">
        <v>583632</v>
      </c>
      <c r="G14" s="251" t="n">
        <v>3</v>
      </c>
      <c r="H14" s="251" t="n">
        <v>583630</v>
      </c>
      <c r="I14" s="251" t="n">
        <v>583632</v>
      </c>
      <c r="J14" s="251" t="n">
        <v>3</v>
      </c>
      <c r="K14" s="251" t="n"/>
      <c r="L14" s="251" t="n"/>
      <c r="M14" s="251" t="n"/>
      <c r="N14" s="251" t="n"/>
      <c r="O14" s="251" t="n"/>
      <c r="P14" s="251" t="n"/>
      <c r="Q14" s="251" t="n"/>
      <c r="R14" s="251">
        <f>J14+M14+Q14</f>
        <v/>
      </c>
      <c r="S14" s="251">
        <f>IF(OR(C14="CEDULAS DE IDENTIDAD",C14="CÉDULA DE IDENTIDAD DS4924"),(J14*17),0)</f>
        <v/>
      </c>
      <c r="T14" s="283">
        <f>IF(N14="ERROR HUMANO",(M14*3),0)</f>
        <v/>
      </c>
    </row>
    <row r="15">
      <c r="A15" s="282" t="n">
        <v>4</v>
      </c>
      <c r="B15" s="251" t="inlineStr">
        <is>
          <t>MIGUEL VILLARPANDO MIRANDA</t>
        </is>
      </c>
      <c r="C15" s="251" t="inlineStr">
        <is>
          <t>CÉDULA DE IDENTIDAD DS4924</t>
        </is>
      </c>
      <c r="D15" s="251" t="inlineStr">
        <is>
          <t>LA</t>
        </is>
      </c>
      <c r="E15" s="251" t="n">
        <v>583761</v>
      </c>
      <c r="F15" s="251" t="n">
        <v>583762</v>
      </c>
      <c r="G15" s="251" t="n">
        <v>2</v>
      </c>
      <c r="H15" s="251" t="n">
        <v>583761</v>
      </c>
      <c r="I15" s="251" t="n">
        <v>583762</v>
      </c>
      <c r="J15" s="251" t="n">
        <v>2</v>
      </c>
      <c r="K15" s="251" t="n"/>
      <c r="L15" s="251" t="n"/>
      <c r="M15" s="251" t="n"/>
      <c r="N15" s="251" t="n"/>
      <c r="O15" s="251" t="n"/>
      <c r="P15" s="251" t="n"/>
      <c r="Q15" s="251" t="n"/>
      <c r="R15" s="251">
        <f>J15+M15+Q15</f>
        <v/>
      </c>
      <c r="S15" s="251">
        <f>IF(OR(C15="CEDULAS DE IDENTIDAD",C15="CÉDULA DE IDENTIDAD DS4924"),(J15*17),0)</f>
        <v/>
      </c>
      <c r="T15" s="283">
        <f>IF(N15="ERROR HUMANO",(M15*3),0)</f>
        <v/>
      </c>
    </row>
    <row r="16">
      <c r="A16" s="282" t="n">
        <v>4</v>
      </c>
      <c r="B16" s="251" t="inlineStr">
        <is>
          <t>MIGUEL VILLARPANDO MIRANDA</t>
        </is>
      </c>
      <c r="C16" s="251" t="inlineStr">
        <is>
          <t>CÉDULA DE IDENTIDAD DS4924</t>
        </is>
      </c>
      <c r="D16" s="251" t="inlineStr">
        <is>
          <t>LA</t>
        </is>
      </c>
      <c r="E16" s="251" t="n">
        <v>583763</v>
      </c>
      <c r="F16" s="251" t="n">
        <v>583800</v>
      </c>
      <c r="G16" s="251" t="n">
        <v>38</v>
      </c>
      <c r="H16" s="251" t="n"/>
      <c r="I16" s="251" t="n"/>
      <c r="J16" s="251" t="n"/>
      <c r="K16" s="251" t="n"/>
      <c r="L16" s="251" t="n"/>
      <c r="M16" s="251" t="n"/>
      <c r="N16" s="251" t="n"/>
      <c r="O16" s="251" t="n">
        <v>583763</v>
      </c>
      <c r="P16" s="251" t="n">
        <v>583800</v>
      </c>
      <c r="Q16" s="251" t="n">
        <v>38</v>
      </c>
      <c r="R16" s="251">
        <f>J16+M16+Q16</f>
        <v/>
      </c>
      <c r="S16" s="251">
        <f>IF(OR(C16="CEDULAS DE IDENTIDAD",C16="CÉDULA DE IDENTIDAD DS4924"),(J16*17),0)</f>
        <v/>
      </c>
      <c r="T16" s="283">
        <f>IF(N16="ERROR HUMANO",(M16*3),0)</f>
        <v/>
      </c>
    </row>
    <row r="17">
      <c r="A17" s="280" t="n">
        <v>1</v>
      </c>
      <c r="B17" s="250" t="inlineStr">
        <is>
          <t>VERONICA MEDRANO ARIAS</t>
        </is>
      </c>
      <c r="C17" s="250" t="inlineStr">
        <is>
          <t>LAMINAS PLASTICAS TIPO FUNDA -POUCHE</t>
        </is>
      </c>
      <c r="D17" s="250" t="inlineStr">
        <is>
          <t>H5-P1</t>
        </is>
      </c>
      <c r="E17" s="250" t="n">
        <v>1125640</v>
      </c>
      <c r="F17" s="250" t="n">
        <v>1125645</v>
      </c>
      <c r="G17" s="250" t="n">
        <v>6</v>
      </c>
      <c r="H17" s="250" t="n">
        <v>1125640</v>
      </c>
      <c r="I17" s="250" t="n">
        <v>1125645</v>
      </c>
      <c r="J17" s="250" t="n">
        <v>6</v>
      </c>
      <c r="K17" s="250" t="n"/>
      <c r="L17" s="250" t="n"/>
      <c r="M17" s="250" t="n"/>
      <c r="N17" s="250" t="n"/>
      <c r="O17" s="250" t="n"/>
      <c r="P17" s="250" t="n"/>
      <c r="Q17" s="250" t="n"/>
      <c r="R17" s="250">
        <f>J17+M17+Q17</f>
        <v/>
      </c>
      <c r="S17" s="250">
        <f>IF(OR(C17="CEDULAS DE IDENTIDAD",C17="CÉDULA DE IDENTIDAD DS4924"),(J17*17),0)</f>
        <v/>
      </c>
      <c r="T17" s="281">
        <f>IF(N17="ERROR HUMANO",(M17*3),0)</f>
        <v/>
      </c>
    </row>
    <row r="18">
      <c r="A18" s="280" t="n">
        <v>1</v>
      </c>
      <c r="B18" s="250" t="inlineStr">
        <is>
          <t>VERONICA MEDRANO ARIAS</t>
        </is>
      </c>
      <c r="C18" s="250" t="inlineStr">
        <is>
          <t>LAMINAS PLASTICAS TIPO FUNDA -POUCHE</t>
        </is>
      </c>
      <c r="D18" s="250" t="inlineStr">
        <is>
          <t>H5-P1</t>
        </is>
      </c>
      <c r="E18" s="250" t="n">
        <v>1125646</v>
      </c>
      <c r="F18" s="250" t="n">
        <v>1125652</v>
      </c>
      <c r="G18" s="250" t="n">
        <v>7</v>
      </c>
      <c r="H18" s="250" t="n"/>
      <c r="I18" s="250" t="n"/>
      <c r="J18" s="250" t="n"/>
      <c r="K18" s="250" t="n"/>
      <c r="L18" s="250" t="n"/>
      <c r="M18" s="250" t="n"/>
      <c r="N18" s="250" t="n"/>
      <c r="O18" s="250" t="n">
        <v>1125646</v>
      </c>
      <c r="P18" s="250" t="n">
        <v>1125652</v>
      </c>
      <c r="Q18" s="250" t="n">
        <v>7</v>
      </c>
      <c r="R18" s="250">
        <f>J18+M18+Q18</f>
        <v/>
      </c>
      <c r="S18" s="250">
        <f>IF(OR(C18="CEDULAS DE IDENTIDAD",C18="CÉDULA DE IDENTIDAD DS4924"),(J18*17),0)</f>
        <v/>
      </c>
      <c r="T18" s="281">
        <f>IF(N18="ERROR HUMANO",(M18*3),0)</f>
        <v/>
      </c>
    </row>
    <row r="19">
      <c r="A19" s="280" t="n">
        <v>1</v>
      </c>
      <c r="B19" s="250" t="inlineStr">
        <is>
          <t>VERONICA MEDRANO ARIAS</t>
        </is>
      </c>
      <c r="C19" s="250" t="inlineStr">
        <is>
          <t>CÉDULA DE IDENTIDAD DS4924</t>
        </is>
      </c>
      <c r="D19" s="250" t="inlineStr">
        <is>
          <t>LA</t>
        </is>
      </c>
      <c r="E19" s="250" t="n">
        <v>583700</v>
      </c>
      <c r="F19" s="250" t="n">
        <v>583705</v>
      </c>
      <c r="G19" s="250" t="n">
        <v>6</v>
      </c>
      <c r="H19" s="250" t="n">
        <v>583700</v>
      </c>
      <c r="I19" s="250" t="n">
        <v>583705</v>
      </c>
      <c r="J19" s="250" t="n">
        <v>6</v>
      </c>
      <c r="K19" s="250" t="n"/>
      <c r="L19" s="250" t="n"/>
      <c r="M19" s="250" t="n"/>
      <c r="N19" s="250" t="n"/>
      <c r="O19" s="250" t="n"/>
      <c r="P19" s="250" t="n"/>
      <c r="Q19" s="250" t="n"/>
      <c r="R19" s="250">
        <f>J19+M19+Q19</f>
        <v/>
      </c>
      <c r="S19" s="250">
        <f>IF(OR(C19="CEDULAS DE IDENTIDAD",C19="CÉDULA DE IDENTIDAD DS4924"),(J19*17),0)</f>
        <v/>
      </c>
      <c r="T19" s="281">
        <f>IF(N19="ERROR HUMANO",(M19*3),0)</f>
        <v/>
      </c>
    </row>
    <row r="20">
      <c r="A20" s="280" t="n">
        <v>1</v>
      </c>
      <c r="B20" s="250" t="inlineStr">
        <is>
          <t>VERONICA MEDRANO ARIAS</t>
        </is>
      </c>
      <c r="C20" s="250" t="inlineStr">
        <is>
          <t>CÉDULA DE IDENTIDAD DS4924</t>
        </is>
      </c>
      <c r="D20" s="250" t="inlineStr">
        <is>
          <t>LA</t>
        </is>
      </c>
      <c r="E20" s="250" t="n">
        <v>583706</v>
      </c>
      <c r="F20" s="250" t="n">
        <v>583712</v>
      </c>
      <c r="G20" s="250" t="n">
        <v>7</v>
      </c>
      <c r="H20" s="250" t="n"/>
      <c r="I20" s="250" t="n"/>
      <c r="J20" s="250" t="n"/>
      <c r="K20" s="250" t="n"/>
      <c r="L20" s="250" t="n"/>
      <c r="M20" s="250" t="n"/>
      <c r="N20" s="250" t="n"/>
      <c r="O20" s="250" t="n">
        <v>583706</v>
      </c>
      <c r="P20" s="250" t="n">
        <v>583712</v>
      </c>
      <c r="Q20" s="250" t="n">
        <v>7</v>
      </c>
      <c r="R20" s="250">
        <f>J20+M20+Q20</f>
        <v/>
      </c>
      <c r="S20" s="250">
        <f>IF(OR(C20="CEDULAS DE IDENTIDAD",C20="CÉDULA DE IDENTIDAD DS4924"),(J20*17),0)</f>
        <v/>
      </c>
      <c r="T20" s="281">
        <f>IF(N20="ERROR HUMANO",(M20*3),0)</f>
        <v/>
      </c>
    </row>
    <row r="21" ht="15" customHeight="1" s="335">
      <c r="A21" s="417" t="inlineStr">
        <is>
          <t>TOTALES:</t>
        </is>
      </c>
      <c r="B21" s="408" t="n"/>
      <c r="C21" s="408" t="n"/>
      <c r="D21" s="408" t="n"/>
      <c r="E21" s="162" t="n"/>
      <c r="F21" s="163" t="n"/>
      <c r="G21" s="164">
        <f>SUM(G8:G20)</f>
        <v/>
      </c>
      <c r="H21" s="162" t="n"/>
      <c r="I21" s="163" t="n"/>
      <c r="J21" s="165">
        <f>SUM(J8:J20)</f>
        <v/>
      </c>
      <c r="K21" s="162" t="n"/>
      <c r="L21" s="163" t="n"/>
      <c r="M21" s="165">
        <f>SUM(M8:M20)</f>
        <v/>
      </c>
      <c r="N21" s="166" t="n"/>
      <c r="O21" s="162" t="n"/>
      <c r="P21" s="163" t="n"/>
      <c r="Q21" s="165">
        <f>SUM(Q8:Q20)</f>
        <v/>
      </c>
      <c r="R21" s="167">
        <f>SUM(R8:R20)</f>
        <v/>
      </c>
      <c r="S21" s="168">
        <f>SUM(S8:S20)</f>
        <v/>
      </c>
      <c r="T21" s="165">
        <f>SUM(T8:T20)</f>
        <v/>
      </c>
    </row>
    <row r="22" ht="15.75" customHeight="1" s="335">
      <c r="A22" s="409" t="inlineStr">
        <is>
          <t>TOTAL BOLETAS DE DEPOSITO BANCARIO</t>
        </is>
      </c>
      <c r="B22" s="408" t="n"/>
      <c r="C22" s="408" t="n"/>
      <c r="D22" s="408" t="n"/>
      <c r="E22" s="408" t="n"/>
      <c r="F22" s="408" t="n"/>
      <c r="G22" s="408" t="n"/>
      <c r="H22" s="337" t="n"/>
      <c r="I22" s="416">
        <f>J21/2</f>
        <v/>
      </c>
      <c r="J22" s="337" t="n"/>
      <c r="K22" s="409" t="inlineStr">
        <is>
          <t>INGRESO TOTAL BOLIVIANOS</t>
        </is>
      </c>
      <c r="L22" s="408" t="n"/>
      <c r="M22" s="408" t="n"/>
      <c r="N22" s="408" t="n"/>
      <c r="O22" s="408" t="n"/>
      <c r="P22" s="408" t="n"/>
      <c r="Q22" s="337" t="n"/>
      <c r="R22" s="416">
        <f>S21+T21</f>
        <v/>
      </c>
      <c r="S22" s="408" t="n"/>
      <c r="T22" s="337" t="n"/>
    </row>
    <row r="24" ht="15" customHeight="1" s="335">
      <c r="A24" s="275" t="n"/>
      <c r="B24" s="276" t="n"/>
      <c r="C24" s="276" t="n"/>
      <c r="D24" s="276" t="n"/>
      <c r="E24" s="276" t="n"/>
      <c r="F24" s="276" t="n"/>
      <c r="G24" s="276" t="n"/>
      <c r="H24" s="276" t="n"/>
      <c r="I24" s="276" t="n"/>
      <c r="J24" s="276" t="n"/>
      <c r="K24" s="276" t="n"/>
      <c r="L24" s="276" t="n"/>
      <c r="M24" s="276" t="n"/>
      <c r="N24" s="276" t="n"/>
      <c r="O24" s="418" t="inlineStr">
        <is>
          <t>Correlativo-Form.:   SEGIP/DDSC/MONT/002/2024</t>
        </is>
      </c>
      <c r="P24" s="411" t="n"/>
      <c r="Q24" s="411" t="n"/>
      <c r="R24" s="411" t="n"/>
      <c r="S24" s="411" t="n"/>
      <c r="T24" s="412" t="n"/>
    </row>
    <row r="25" ht="22.5" customHeight="1" s="335">
      <c r="A25" s="433" t="inlineStr">
        <is>
          <t xml:space="preserve">SERVICIO GENERAL DE IDENTIFICACION PERSONAL </t>
        </is>
      </c>
      <c r="T25" s="422" t="n"/>
    </row>
    <row r="26" ht="15" customHeight="1" s="335">
      <c r="A26" s="432" t="inlineStr">
        <is>
          <t>LEY N° 0145 DEL 27 DE JUNIO DEL 2011</t>
        </is>
      </c>
      <c r="T26" s="422" t="n"/>
    </row>
    <row r="27" ht="24.75" customHeight="1" s="335">
      <c r="A27" s="430" t="inlineStr">
        <is>
          <t xml:space="preserve">FORMULARIO AV-4 (ADMINISTRACION DE MATERIAL VALORADO: CEDULAS Y PLASTICOS) </t>
        </is>
      </c>
      <c r="B27" s="411" t="n"/>
      <c r="C27" s="411" t="n"/>
      <c r="D27" s="411" t="n"/>
      <c r="E27" s="411" t="n"/>
      <c r="F27" s="411" t="n"/>
      <c r="G27" s="411" t="n"/>
      <c r="H27" s="411" t="n"/>
      <c r="I27" s="411" t="n"/>
      <c r="J27" s="411" t="n"/>
      <c r="K27" s="411" t="n"/>
      <c r="L27" s="411" t="n"/>
      <c r="M27" s="411" t="n"/>
      <c r="N27" s="411" t="n"/>
      <c r="O27" s="411" t="n"/>
      <c r="P27" s="411" t="n"/>
      <c r="Q27" s="411" t="n"/>
      <c r="R27" s="411" t="n"/>
      <c r="S27" s="411" t="n"/>
      <c r="T27" s="412" t="n"/>
    </row>
    <row r="28" ht="21.75" customHeight="1" s="335" thickBot="1">
      <c r="A28" s="431" t="inlineStr">
        <is>
          <t xml:space="preserve">OFICINA OPERATIVA: </t>
        </is>
      </c>
      <c r="B28" s="411" t="n"/>
      <c r="C28" s="411" t="n"/>
      <c r="D28" s="411" t="n"/>
      <c r="E28" s="429" t="inlineStr">
        <is>
          <t>OFICINA REGIONAL MONTERO</t>
        </is>
      </c>
      <c r="F28" s="408" t="n"/>
      <c r="G28" s="408" t="n"/>
      <c r="H28" s="408" t="n"/>
      <c r="I28" s="408" t="n"/>
      <c r="J28" s="408" t="n"/>
      <c r="K28" s="408" t="n"/>
      <c r="L28" s="408" t="n"/>
      <c r="M28" s="408" t="n"/>
      <c r="N28" s="408" t="n"/>
      <c r="O28" s="408" t="n"/>
      <c r="P28" s="408" t="n"/>
      <c r="Q28" s="419" t="inlineStr">
        <is>
          <t xml:space="preserve">FECHA: </t>
        </is>
      </c>
      <c r="R28" s="412" t="n"/>
      <c r="S28" s="427" t="inlineStr">
        <is>
          <t>03/01/2024</t>
        </is>
      </c>
      <c r="T28" s="428" t="n"/>
    </row>
    <row r="29" ht="15.75" customHeight="1" s="335">
      <c r="A29" s="277" t="n"/>
      <c r="B29" s="158" t="n"/>
      <c r="C29" s="158" t="n"/>
      <c r="D29" s="158" t="n"/>
      <c r="E29" s="426" t="inlineStr">
        <is>
          <t>ENTREGA DIARIA</t>
        </is>
      </c>
      <c r="F29" s="408" t="n"/>
      <c r="G29" s="337" t="n"/>
      <c r="H29" s="407" t="inlineStr">
        <is>
          <t>CEDULAS EMITIDAS</t>
        </is>
      </c>
      <c r="I29" s="408" t="n"/>
      <c r="J29" s="337" t="n"/>
      <c r="K29" s="425" t="inlineStr">
        <is>
          <t>CEDULAS ANULADAS</t>
        </is>
      </c>
      <c r="L29" s="408" t="n"/>
      <c r="M29" s="408" t="n"/>
      <c r="N29" s="337" t="n"/>
      <c r="O29" s="407" t="inlineStr">
        <is>
          <t>CEDULAS DEVUELTAS</t>
        </is>
      </c>
      <c r="P29" s="408" t="n"/>
      <c r="Q29" s="337" t="n"/>
      <c r="R29" s="423" t="inlineStr">
        <is>
          <t>TOTAL  ASIGNAC…</t>
        </is>
      </c>
      <c r="S29" s="423" t="inlineStr">
        <is>
          <t>TOTAL BS. RECAUDADO (EMISIONES)</t>
        </is>
      </c>
      <c r="T29" s="423" t="inlineStr">
        <is>
          <t>TOTAL BS. ANULACIONES</t>
        </is>
      </c>
    </row>
    <row r="30" ht="27.75" customHeight="1" s="335">
      <c r="A30" s="269" t="inlineStr">
        <is>
          <t>MESA</t>
        </is>
      </c>
      <c r="B30" s="269" t="inlineStr">
        <is>
          <t>OPERADOR</t>
        </is>
      </c>
      <c r="C30" s="269" t="inlineStr">
        <is>
          <t>DETALLE</t>
        </is>
      </c>
      <c r="D30" s="269" t="inlineStr">
        <is>
          <t>SERIE</t>
        </is>
      </c>
      <c r="E30" s="269" t="inlineStr">
        <is>
          <t>DESDE</t>
        </is>
      </c>
      <c r="F30" s="269" t="inlineStr">
        <is>
          <t>HASTA</t>
        </is>
      </c>
      <c r="G30" s="270" t="inlineStr">
        <is>
          <t>CANTIDAD</t>
        </is>
      </c>
      <c r="H30" s="269" t="inlineStr">
        <is>
          <t>DESDE</t>
        </is>
      </c>
      <c r="I30" s="269" t="inlineStr">
        <is>
          <t>HASTA</t>
        </is>
      </c>
      <c r="J30" s="270" t="inlineStr">
        <is>
          <t>CANTIDAD</t>
        </is>
      </c>
      <c r="K30" s="269" t="inlineStr">
        <is>
          <t>DESDE</t>
        </is>
      </c>
      <c r="L30" s="269" t="inlineStr">
        <is>
          <t>HASTA</t>
        </is>
      </c>
      <c r="M30" s="270" t="inlineStr">
        <is>
          <t>CANTIDAD</t>
        </is>
      </c>
      <c r="N30" s="271" t="inlineStr">
        <is>
          <t>TIPO ANULACION</t>
        </is>
      </c>
      <c r="O30" s="269" t="inlineStr">
        <is>
          <t>DESDE</t>
        </is>
      </c>
      <c r="P30" s="269" t="inlineStr">
        <is>
          <t>HASTA</t>
        </is>
      </c>
      <c r="Q30" s="270" t="inlineStr">
        <is>
          <t>CANTIDAD</t>
        </is>
      </c>
      <c r="R30" s="424" t="n"/>
      <c r="S30" s="424" t="n"/>
      <c r="T30" s="424" t="n"/>
    </row>
    <row r="31">
      <c r="A31" s="278" t="n">
        <v>2</v>
      </c>
      <c r="B31" s="272" t="inlineStr">
        <is>
          <t>ANELY CACERES PECHO</t>
        </is>
      </c>
      <c r="C31" s="272" t="inlineStr">
        <is>
          <t>LAMINAS PLASTICAS TIPO FUNDA -POUCHE</t>
        </is>
      </c>
      <c r="D31" s="272" t="inlineStr">
        <is>
          <t>H5-P1</t>
        </is>
      </c>
      <c r="E31" s="272" t="n">
        <v>1125543</v>
      </c>
      <c r="F31" s="272" t="n">
        <v>1125554</v>
      </c>
      <c r="G31" s="272" t="n">
        <v>12</v>
      </c>
      <c r="H31" s="272" t="n">
        <v>1125543</v>
      </c>
      <c r="I31" s="272" t="n">
        <v>1125554</v>
      </c>
      <c r="J31" s="272" t="n">
        <v>12</v>
      </c>
      <c r="K31" s="272" t="n"/>
      <c r="L31" s="272" t="n"/>
      <c r="M31" s="272" t="n"/>
      <c r="N31" s="272" t="n"/>
      <c r="O31" s="272" t="n"/>
      <c r="P31" s="272" t="n"/>
      <c r="Q31" s="272" t="n"/>
      <c r="R31" s="272">
        <f>J31+M31+Q31</f>
        <v/>
      </c>
      <c r="S31" s="272">
        <f>IF(OR(C31="CEDULAS DE IDENTIDAD",C31="CÉDULA DE IDENTIDAD DS4924"),(J31*17),0)</f>
        <v/>
      </c>
      <c r="T31" s="279">
        <f>IF(N31="ERROR HUMANO",(M31*3),0)</f>
        <v/>
      </c>
    </row>
    <row r="32">
      <c r="A32" s="280" t="n">
        <v>2</v>
      </c>
      <c r="B32" s="250" t="inlineStr">
        <is>
          <t>ANELY CACERES PECHO</t>
        </is>
      </c>
      <c r="C32" s="250" t="inlineStr">
        <is>
          <t>LAMINAS PLASTICAS TIPO FUNDA -POUCHE</t>
        </is>
      </c>
      <c r="D32" s="250" t="inlineStr">
        <is>
          <t>H5-P1</t>
        </is>
      </c>
      <c r="E32" s="250" t="n">
        <v>1125693</v>
      </c>
      <c r="F32" s="250" t="n">
        <v>1125696</v>
      </c>
      <c r="G32" s="250" t="n">
        <v>4</v>
      </c>
      <c r="H32" s="250" t="n">
        <v>1125693</v>
      </c>
      <c r="I32" s="250" t="n">
        <v>1125696</v>
      </c>
      <c r="J32" s="250" t="n">
        <v>4</v>
      </c>
      <c r="K32" s="250" t="n"/>
      <c r="L32" s="250" t="n"/>
      <c r="M32" s="250" t="n"/>
      <c r="N32" s="250" t="n"/>
      <c r="O32" s="250" t="n"/>
      <c r="P32" s="250" t="n"/>
      <c r="Q32" s="250" t="n"/>
      <c r="R32" s="250">
        <f>J32+M32+Q32</f>
        <v/>
      </c>
      <c r="S32" s="250">
        <f>IF(OR(C32="CEDULAS DE IDENTIDAD",C32="CÉDULA DE IDENTIDAD DS4924"),(J32*17),0)</f>
        <v/>
      </c>
      <c r="T32" s="281">
        <f>IF(N32="ERROR HUMANO",(M32*3),0)</f>
        <v/>
      </c>
    </row>
    <row r="33">
      <c r="A33" s="280" t="n">
        <v>2</v>
      </c>
      <c r="B33" s="250" t="inlineStr">
        <is>
          <t>ANELY CACERES PECHO</t>
        </is>
      </c>
      <c r="C33" s="250" t="inlineStr">
        <is>
          <t>LAMINAS PLASTICAS TIPO FUNDA -POUCHE</t>
        </is>
      </c>
      <c r="D33" s="250" t="inlineStr">
        <is>
          <t>H5-P1</t>
        </is>
      </c>
      <c r="E33" s="250" t="n">
        <v>1125867</v>
      </c>
      <c r="F33" s="250" t="n">
        <v>1125924</v>
      </c>
      <c r="G33" s="250" t="n">
        <v>58</v>
      </c>
      <c r="H33" s="250" t="n">
        <v>1125867</v>
      </c>
      <c r="I33" s="250" t="n">
        <v>1125924</v>
      </c>
      <c r="J33" s="250" t="n">
        <v>58</v>
      </c>
      <c r="K33" s="250" t="n"/>
      <c r="L33" s="250" t="n"/>
      <c r="M33" s="250" t="n"/>
      <c r="N33" s="250" t="n"/>
      <c r="O33" s="250" t="n"/>
      <c r="P33" s="250" t="n"/>
      <c r="Q33" s="250" t="n"/>
      <c r="R33" s="250">
        <f>J33+M33+Q33</f>
        <v/>
      </c>
      <c r="S33" s="250">
        <f>IF(OR(C33="CEDULAS DE IDENTIDAD",C33="CÉDULA DE IDENTIDAD DS4924"),(J33*17),0)</f>
        <v/>
      </c>
      <c r="T33" s="281">
        <f>IF(N33="ERROR HUMANO",(M33*3),0)</f>
        <v/>
      </c>
    </row>
    <row r="34">
      <c r="A34" s="280" t="n">
        <v>2</v>
      </c>
      <c r="B34" s="250" t="inlineStr">
        <is>
          <t>ANELY CACERES PECHO</t>
        </is>
      </c>
      <c r="C34" s="250" t="inlineStr">
        <is>
          <t>LAMINAS PLASTICAS TIPO FUNDA -POUCHE</t>
        </is>
      </c>
      <c r="D34" s="250" t="inlineStr">
        <is>
          <t>H5-P1</t>
        </is>
      </c>
      <c r="E34" s="250" t="n">
        <v>1126109</v>
      </c>
      <c r="F34" s="250" t="n">
        <v>1126109</v>
      </c>
      <c r="G34" s="250" t="n">
        <v>1</v>
      </c>
      <c r="H34" s="250" t="n">
        <v>1126109</v>
      </c>
      <c r="I34" s="250" t="n">
        <v>1126109</v>
      </c>
      <c r="J34" s="250" t="n">
        <v>1</v>
      </c>
      <c r="K34" s="250" t="n"/>
      <c r="L34" s="250" t="n"/>
      <c r="M34" s="250" t="n"/>
      <c r="N34" s="250" t="n"/>
      <c r="O34" s="250" t="n"/>
      <c r="P34" s="250" t="n"/>
      <c r="Q34" s="250" t="n"/>
      <c r="R34" s="250">
        <f>J34+M34+Q34</f>
        <v/>
      </c>
      <c r="S34" s="250">
        <f>IF(OR(C34="CEDULAS DE IDENTIDAD",C34="CÉDULA DE IDENTIDAD DS4924"),(J34*17),0)</f>
        <v/>
      </c>
      <c r="T34" s="281">
        <f>IF(N34="ERROR HUMANO",(M34*3),0)</f>
        <v/>
      </c>
    </row>
    <row r="35">
      <c r="A35" s="280" t="n">
        <v>2</v>
      </c>
      <c r="B35" s="250" t="inlineStr">
        <is>
          <t>ANELY CACERES PECHO</t>
        </is>
      </c>
      <c r="C35" s="250" t="inlineStr">
        <is>
          <t>LAMINAS PLASTICAS TIPO FUNDA -POUCHE</t>
        </is>
      </c>
      <c r="D35" s="250" t="inlineStr">
        <is>
          <t>H5-P1</t>
        </is>
      </c>
      <c r="E35" s="250" t="n">
        <v>1126110</v>
      </c>
      <c r="F35" s="250" t="n">
        <v>1126140</v>
      </c>
      <c r="G35" s="250" t="n">
        <v>31</v>
      </c>
      <c r="H35" s="250" t="n"/>
      <c r="I35" s="250" t="n"/>
      <c r="J35" s="250" t="n"/>
      <c r="K35" s="250" t="n"/>
      <c r="L35" s="250" t="n"/>
      <c r="M35" s="250" t="n"/>
      <c r="N35" s="250" t="n"/>
      <c r="O35" s="250" t="n">
        <v>1126110</v>
      </c>
      <c r="P35" s="250" t="n">
        <v>1126140</v>
      </c>
      <c r="Q35" s="250" t="n">
        <v>31</v>
      </c>
      <c r="R35" s="250">
        <f>J35+M35+Q35</f>
        <v/>
      </c>
      <c r="S35" s="250">
        <f>IF(OR(C35="CEDULAS DE IDENTIDAD",C35="CÉDULA DE IDENTIDAD DS4924"),(J35*17),0)</f>
        <v/>
      </c>
      <c r="T35" s="281">
        <f>IF(N35="ERROR HUMANO",(M35*3),0)</f>
        <v/>
      </c>
    </row>
    <row r="36">
      <c r="A36" s="280" t="n">
        <v>2</v>
      </c>
      <c r="B36" s="250" t="inlineStr">
        <is>
          <t>ANELY CACERES PECHO</t>
        </is>
      </c>
      <c r="C36" s="250" t="inlineStr">
        <is>
          <t>CÉDULA DE IDENTIDAD DS4924</t>
        </is>
      </c>
      <c r="D36" s="250" t="inlineStr">
        <is>
          <t>LA</t>
        </is>
      </c>
      <c r="E36" s="250" t="n">
        <v>583663</v>
      </c>
      <c r="F36" s="250" t="n">
        <v>583664</v>
      </c>
      <c r="G36" s="250" t="n">
        <v>2</v>
      </c>
      <c r="H36" s="250" t="n">
        <v>583663</v>
      </c>
      <c r="I36" s="250" t="n">
        <v>583664</v>
      </c>
      <c r="J36" s="250" t="n">
        <v>2</v>
      </c>
      <c r="K36" s="250" t="n"/>
      <c r="L36" s="250" t="n"/>
      <c r="M36" s="250" t="n"/>
      <c r="N36" s="250" t="n"/>
      <c r="O36" s="250" t="n"/>
      <c r="P36" s="250" t="n"/>
      <c r="Q36" s="250" t="n"/>
      <c r="R36" s="250">
        <f>J36+M36+Q36</f>
        <v/>
      </c>
      <c r="S36" s="250">
        <f>IF(OR(C36="CEDULAS DE IDENTIDAD",C36="CÉDULA DE IDENTIDAD DS4924"),(J36*17),0)</f>
        <v/>
      </c>
      <c r="T36" s="281">
        <f>IF(N36="ERROR HUMANO",(M36*3),0)</f>
        <v/>
      </c>
    </row>
    <row r="37">
      <c r="A37" s="280" t="n">
        <v>2</v>
      </c>
      <c r="B37" s="250" t="inlineStr">
        <is>
          <t>ANELY CACERES PECHO</t>
        </is>
      </c>
      <c r="C37" s="250" t="inlineStr">
        <is>
          <t>CÉDULA DE IDENTIDAD DS4924</t>
        </is>
      </c>
      <c r="D37" s="250" t="inlineStr">
        <is>
          <t>LA</t>
        </is>
      </c>
      <c r="E37" s="250" t="n">
        <v>583665</v>
      </c>
      <c r="F37" s="250" t="n">
        <v>583665</v>
      </c>
      <c r="G37" s="250" t="n">
        <v>1</v>
      </c>
      <c r="H37" s="250" t="n"/>
      <c r="I37" s="250" t="n"/>
      <c r="J37" s="250" t="n"/>
      <c r="K37" s="250" t="n">
        <v>583665</v>
      </c>
      <c r="L37" s="250" t="n">
        <v>583665</v>
      </c>
      <c r="M37" s="250" t="n">
        <v>1</v>
      </c>
      <c r="N37" s="250" t="inlineStr">
        <is>
          <t>ERROR DE IMPRESIÓN</t>
        </is>
      </c>
      <c r="O37" s="250" t="n"/>
      <c r="P37" s="250" t="n"/>
      <c r="Q37" s="250" t="n"/>
      <c r="R37" s="250">
        <f>J37+M37+Q37</f>
        <v/>
      </c>
      <c r="S37" s="250">
        <f>IF(OR(C37="CEDULAS DE IDENTIDAD",C37="CÉDULA DE IDENTIDAD DS4924"),(J37*17),0)</f>
        <v/>
      </c>
      <c r="T37" s="281">
        <f>IF(N37="ERROR HUMANO",(M37*3),0)</f>
        <v/>
      </c>
    </row>
    <row r="38">
      <c r="A38" s="280" t="n">
        <v>2</v>
      </c>
      <c r="B38" s="250" t="inlineStr">
        <is>
          <t>ANELY CACERES PECHO</t>
        </is>
      </c>
      <c r="C38" s="250" t="inlineStr">
        <is>
          <t>CÉDULA DE IDENTIDAD DS4924</t>
        </is>
      </c>
      <c r="D38" s="250" t="inlineStr">
        <is>
          <t>LA</t>
        </is>
      </c>
      <c r="E38" s="250" t="n">
        <v>583666</v>
      </c>
      <c r="F38" s="250" t="n">
        <v>583668</v>
      </c>
      <c r="G38" s="250" t="n">
        <v>3</v>
      </c>
      <c r="H38" s="250" t="n">
        <v>583666</v>
      </c>
      <c r="I38" s="250" t="n">
        <v>583668</v>
      </c>
      <c r="J38" s="250" t="n">
        <v>3</v>
      </c>
      <c r="K38" s="250" t="n"/>
      <c r="L38" s="250" t="n"/>
      <c r="M38" s="250" t="n"/>
      <c r="N38" s="250" t="n"/>
      <c r="O38" s="250" t="n"/>
      <c r="P38" s="250" t="n"/>
      <c r="Q38" s="250" t="n"/>
      <c r="R38" s="250">
        <f>J38+M38+Q38</f>
        <v/>
      </c>
      <c r="S38" s="250">
        <f>IF(OR(C38="CEDULAS DE IDENTIDAD",C38="CÉDULA DE IDENTIDAD DS4924"),(J38*17),0)</f>
        <v/>
      </c>
      <c r="T38" s="281">
        <f>IF(N38="ERROR HUMANO",(M38*3),0)</f>
        <v/>
      </c>
    </row>
    <row r="39">
      <c r="A39" s="280" t="n">
        <v>2</v>
      </c>
      <c r="B39" s="250" t="inlineStr">
        <is>
          <t>ANELY CACERES PECHO</t>
        </is>
      </c>
      <c r="C39" s="250" t="inlineStr">
        <is>
          <t>CÉDULA DE IDENTIDAD DS4924</t>
        </is>
      </c>
      <c r="D39" s="250" t="inlineStr">
        <is>
          <t>LA</t>
        </is>
      </c>
      <c r="E39" s="250" t="n">
        <v>583669</v>
      </c>
      <c r="F39" s="250" t="n">
        <v>583669</v>
      </c>
      <c r="G39" s="250" t="n">
        <v>1</v>
      </c>
      <c r="H39" s="250" t="n"/>
      <c r="I39" s="250" t="n"/>
      <c r="J39" s="250" t="n"/>
      <c r="K39" s="250" t="n">
        <v>583669</v>
      </c>
      <c r="L39" s="250" t="n">
        <v>583669</v>
      </c>
      <c r="M39" s="250" t="n">
        <v>1</v>
      </c>
      <c r="N39" s="250" t="inlineStr">
        <is>
          <t>ERROR DE IMPRESIÓN</t>
        </is>
      </c>
      <c r="O39" s="250" t="n"/>
      <c r="P39" s="250" t="n"/>
      <c r="Q39" s="250" t="n"/>
      <c r="R39" s="250">
        <f>J39+M39+Q39</f>
        <v/>
      </c>
      <c r="S39" s="250">
        <f>IF(OR(C39="CEDULAS DE IDENTIDAD",C39="CÉDULA DE IDENTIDAD DS4924"),(J39*17),0)</f>
        <v/>
      </c>
      <c r="T39" s="281">
        <f>IF(N39="ERROR HUMANO",(M39*3),0)</f>
        <v/>
      </c>
    </row>
    <row r="40">
      <c r="A40" s="280" t="n">
        <v>2</v>
      </c>
      <c r="B40" s="250" t="inlineStr">
        <is>
          <t>ANELY CACERES PECHO</t>
        </is>
      </c>
      <c r="C40" s="250" t="inlineStr">
        <is>
          <t>CÉDULA DE IDENTIDAD DS4924</t>
        </is>
      </c>
      <c r="D40" s="250" t="inlineStr">
        <is>
          <t>LA</t>
        </is>
      </c>
      <c r="E40" s="250" t="n">
        <v>583670</v>
      </c>
      <c r="F40" s="250" t="n">
        <v>583672</v>
      </c>
      <c r="G40" s="250" t="n">
        <v>3</v>
      </c>
      <c r="H40" s="250" t="n">
        <v>583670</v>
      </c>
      <c r="I40" s="250" t="n">
        <v>583672</v>
      </c>
      <c r="J40" s="250" t="n">
        <v>3</v>
      </c>
      <c r="K40" s="250" t="n"/>
      <c r="L40" s="250" t="n"/>
      <c r="M40" s="250" t="n"/>
      <c r="N40" s="250" t="n"/>
      <c r="O40" s="250" t="n"/>
      <c r="P40" s="250" t="n"/>
      <c r="Q40" s="250" t="n"/>
      <c r="R40" s="250">
        <f>J40+M40+Q40</f>
        <v/>
      </c>
      <c r="S40" s="250">
        <f>IF(OR(C40="CEDULAS DE IDENTIDAD",C40="CÉDULA DE IDENTIDAD DS4924"),(J40*17),0)</f>
        <v/>
      </c>
      <c r="T40" s="281">
        <f>IF(N40="ERROR HUMANO",(M40*3),0)</f>
        <v/>
      </c>
    </row>
    <row r="41">
      <c r="A41" s="280" t="n">
        <v>2</v>
      </c>
      <c r="B41" s="250" t="inlineStr">
        <is>
          <t>ANELY CACERES PECHO</t>
        </is>
      </c>
      <c r="C41" s="250" t="inlineStr">
        <is>
          <t>CÉDULA DE IDENTIDAD DS4924</t>
        </is>
      </c>
      <c r="D41" s="250" t="inlineStr">
        <is>
          <t>LA</t>
        </is>
      </c>
      <c r="E41" s="250" t="n">
        <v>583757</v>
      </c>
      <c r="F41" s="250" t="n">
        <v>583760</v>
      </c>
      <c r="G41" s="250" t="n">
        <v>4</v>
      </c>
      <c r="H41" s="250" t="n">
        <v>583757</v>
      </c>
      <c r="I41" s="250" t="n">
        <v>583760</v>
      </c>
      <c r="J41" s="250" t="n">
        <v>4</v>
      </c>
      <c r="K41" s="250" t="n"/>
      <c r="L41" s="250" t="n"/>
      <c r="M41" s="250" t="n"/>
      <c r="N41" s="250" t="n"/>
      <c r="O41" s="250" t="n"/>
      <c r="P41" s="250" t="n"/>
      <c r="Q41" s="250" t="n"/>
      <c r="R41" s="250">
        <f>J41+M41+Q41</f>
        <v/>
      </c>
      <c r="S41" s="250">
        <f>IF(OR(C41="CEDULAS DE IDENTIDAD",C41="CÉDULA DE IDENTIDAD DS4924"),(J41*17),0)</f>
        <v/>
      </c>
      <c r="T41" s="281">
        <f>IF(N41="ERROR HUMANO",(M41*3),0)</f>
        <v/>
      </c>
    </row>
    <row r="42">
      <c r="A42" s="280" t="n">
        <v>2</v>
      </c>
      <c r="B42" s="250" t="inlineStr">
        <is>
          <t>ANELY CACERES PECHO</t>
        </is>
      </c>
      <c r="C42" s="250" t="inlineStr">
        <is>
          <t>CÉDULA DE IDENTIDAD DS4924</t>
        </is>
      </c>
      <c r="D42" s="250" t="inlineStr">
        <is>
          <t>LA</t>
        </is>
      </c>
      <c r="E42" s="250" t="n">
        <v>583869</v>
      </c>
      <c r="F42" s="250" t="n">
        <v>583928</v>
      </c>
      <c r="G42" s="250" t="n">
        <v>60</v>
      </c>
      <c r="H42" s="250" t="n">
        <v>583869</v>
      </c>
      <c r="I42" s="250" t="n">
        <v>583928</v>
      </c>
      <c r="J42" s="250" t="n">
        <v>60</v>
      </c>
      <c r="K42" s="250" t="n"/>
      <c r="L42" s="250" t="n"/>
      <c r="M42" s="250" t="n"/>
      <c r="N42" s="250" t="n"/>
      <c r="O42" s="250" t="n"/>
      <c r="P42" s="250" t="n"/>
      <c r="Q42" s="250" t="n"/>
      <c r="R42" s="250">
        <f>J42+M42+Q42</f>
        <v/>
      </c>
      <c r="S42" s="250">
        <f>IF(OR(C42="CEDULAS DE IDENTIDAD",C42="CÉDULA DE IDENTIDAD DS4924"),(J42*17),0)</f>
        <v/>
      </c>
      <c r="T42" s="281">
        <f>IF(N42="ERROR HUMANO",(M42*3),0)</f>
        <v/>
      </c>
    </row>
    <row r="43">
      <c r="A43" s="280" t="n">
        <v>2</v>
      </c>
      <c r="B43" s="250" t="inlineStr">
        <is>
          <t>ANELY CACERES PECHO</t>
        </is>
      </c>
      <c r="C43" s="250" t="inlineStr">
        <is>
          <t>CÉDULA DE IDENTIDAD DS4924</t>
        </is>
      </c>
      <c r="D43" s="250" t="inlineStr">
        <is>
          <t>LA</t>
        </is>
      </c>
      <c r="E43" s="250" t="n">
        <v>584033</v>
      </c>
      <c r="F43" s="250" t="n">
        <v>584035</v>
      </c>
      <c r="G43" s="250" t="n">
        <v>3</v>
      </c>
      <c r="H43" s="250" t="n">
        <v>584033</v>
      </c>
      <c r="I43" s="250" t="n">
        <v>584035</v>
      </c>
      <c r="J43" s="250" t="n">
        <v>3</v>
      </c>
      <c r="K43" s="250" t="n"/>
      <c r="L43" s="250" t="n"/>
      <c r="M43" s="250" t="n"/>
      <c r="N43" s="250" t="n"/>
      <c r="O43" s="250" t="n"/>
      <c r="P43" s="250" t="n"/>
      <c r="Q43" s="250" t="n"/>
      <c r="R43" s="250">
        <f>J43+M43+Q43</f>
        <v/>
      </c>
      <c r="S43" s="250">
        <f>IF(OR(C43="CEDULAS DE IDENTIDAD",C43="CÉDULA DE IDENTIDAD DS4924"),(J43*17),0)</f>
        <v/>
      </c>
      <c r="T43" s="281">
        <f>IF(N43="ERROR HUMANO",(M43*3),0)</f>
        <v/>
      </c>
    </row>
    <row r="44">
      <c r="A44" s="280" t="n">
        <v>2</v>
      </c>
      <c r="B44" s="250" t="inlineStr">
        <is>
          <t>ANELY CACERES PECHO</t>
        </is>
      </c>
      <c r="C44" s="250" t="inlineStr">
        <is>
          <t>CÉDULA DE IDENTIDAD DS4924</t>
        </is>
      </c>
      <c r="D44" s="250" t="inlineStr">
        <is>
          <t>LA</t>
        </is>
      </c>
      <c r="E44" s="250" t="n">
        <v>584036</v>
      </c>
      <c r="F44" s="250" t="n">
        <v>584064</v>
      </c>
      <c r="G44" s="250" t="n">
        <v>29</v>
      </c>
      <c r="H44" s="250" t="n"/>
      <c r="I44" s="250" t="n"/>
      <c r="J44" s="250" t="n"/>
      <c r="K44" s="250" t="n"/>
      <c r="L44" s="250" t="n"/>
      <c r="M44" s="250" t="n"/>
      <c r="N44" s="250" t="n"/>
      <c r="O44" s="250" t="n">
        <v>584036</v>
      </c>
      <c r="P44" s="250" t="n">
        <v>584064</v>
      </c>
      <c r="Q44" s="250" t="n">
        <v>29</v>
      </c>
      <c r="R44" s="250">
        <f>J44+M44+Q44</f>
        <v/>
      </c>
      <c r="S44" s="250">
        <f>IF(OR(C44="CEDULAS DE IDENTIDAD",C44="CÉDULA DE IDENTIDAD DS4924"),(J44*17),0)</f>
        <v/>
      </c>
      <c r="T44" s="281">
        <f>IF(N44="ERROR HUMANO",(M44*3),0)</f>
        <v/>
      </c>
    </row>
    <row r="45">
      <c r="A45" s="282" t="n">
        <v>7</v>
      </c>
      <c r="B45" s="251" t="inlineStr">
        <is>
          <t>BOLIVIA MAR PALMERO TILILA</t>
        </is>
      </c>
      <c r="C45" s="251" t="inlineStr">
        <is>
          <t>CEDULAS DE IDENTIDAD</t>
        </is>
      </c>
      <c r="D45" s="251" t="inlineStr">
        <is>
          <t>H5-P1</t>
        </is>
      </c>
      <c r="E45" s="251" t="n">
        <v>2742943</v>
      </c>
      <c r="F45" s="251" t="n">
        <v>2742964</v>
      </c>
      <c r="G45" s="251" t="n">
        <v>22</v>
      </c>
      <c r="H45" s="251" t="n">
        <v>2742943</v>
      </c>
      <c r="I45" s="251" t="n">
        <v>2742964</v>
      </c>
      <c r="J45" s="251" t="n">
        <v>22</v>
      </c>
      <c r="K45" s="251" t="n"/>
      <c r="L45" s="251" t="n"/>
      <c r="M45" s="251" t="n"/>
      <c r="N45" s="251" t="n"/>
      <c r="O45" s="251" t="n"/>
      <c r="P45" s="251" t="n"/>
      <c r="Q45" s="251" t="n"/>
      <c r="R45" s="251">
        <f>J45+M45+Q45</f>
        <v/>
      </c>
      <c r="S45" s="251">
        <f>IF(OR(C45="CEDULAS DE IDENTIDAD",C45="CÉDULA DE IDENTIDAD DS4924"),(J45*17),0)</f>
        <v/>
      </c>
      <c r="T45" s="283">
        <f>IF(N45="ERROR HUMANO",(M45*3),0)</f>
        <v/>
      </c>
    </row>
    <row r="46">
      <c r="A46" s="282" t="n">
        <v>7</v>
      </c>
      <c r="B46" s="251" t="inlineStr">
        <is>
          <t>BOLIVIA MAR PALMERO TILILA</t>
        </is>
      </c>
      <c r="C46" s="251" t="inlineStr">
        <is>
          <t>CEDULAS DE IDENTIDAD</t>
        </is>
      </c>
      <c r="D46" s="251" t="inlineStr">
        <is>
          <t>H5-P1</t>
        </is>
      </c>
      <c r="E46" s="251" t="n">
        <v>2743005</v>
      </c>
      <c r="F46" s="251" t="n">
        <v>2743028</v>
      </c>
      <c r="G46" s="251" t="n">
        <v>24</v>
      </c>
      <c r="H46" s="251" t="n">
        <v>2743005</v>
      </c>
      <c r="I46" s="251" t="n">
        <v>2743028</v>
      </c>
      <c r="J46" s="251" t="n">
        <v>24</v>
      </c>
      <c r="K46" s="251" t="n"/>
      <c r="L46" s="251" t="n"/>
      <c r="M46" s="251" t="n"/>
      <c r="N46" s="251" t="n"/>
      <c r="O46" s="251" t="n"/>
      <c r="P46" s="251" t="n"/>
      <c r="Q46" s="251" t="n"/>
      <c r="R46" s="251">
        <f>J46+M46+Q46</f>
        <v/>
      </c>
      <c r="S46" s="251">
        <f>IF(OR(C46="CEDULAS DE IDENTIDAD",C46="CÉDULA DE IDENTIDAD DS4924"),(J46*17),0)</f>
        <v/>
      </c>
      <c r="T46" s="283">
        <f>IF(N46="ERROR HUMANO",(M46*3),0)</f>
        <v/>
      </c>
    </row>
    <row r="47">
      <c r="A47" s="282" t="n">
        <v>7</v>
      </c>
      <c r="B47" s="251" t="inlineStr">
        <is>
          <t>BOLIVIA MAR PALMERO TILILA</t>
        </is>
      </c>
      <c r="C47" s="251" t="inlineStr">
        <is>
          <t>CEDULAS DE IDENTIDAD</t>
        </is>
      </c>
      <c r="D47" s="251" t="inlineStr">
        <is>
          <t>H5-P1</t>
        </is>
      </c>
      <c r="E47" s="251" t="n">
        <v>2743029</v>
      </c>
      <c r="F47" s="251" t="n">
        <v>2743044</v>
      </c>
      <c r="G47" s="251" t="n">
        <v>16</v>
      </c>
      <c r="H47" s="251" t="n"/>
      <c r="I47" s="251" t="n"/>
      <c r="J47" s="251" t="n"/>
      <c r="K47" s="251" t="n"/>
      <c r="L47" s="251" t="n"/>
      <c r="M47" s="251" t="n"/>
      <c r="N47" s="251" t="n"/>
      <c r="O47" s="251" t="n">
        <v>2743029</v>
      </c>
      <c r="P47" s="251" t="n">
        <v>2743044</v>
      </c>
      <c r="Q47" s="251" t="n">
        <v>16</v>
      </c>
      <c r="R47" s="251">
        <f>J47+M47+Q47</f>
        <v/>
      </c>
      <c r="S47" s="251">
        <f>IF(OR(C47="CEDULAS DE IDENTIDAD",C47="CÉDULA DE IDENTIDAD DS4924"),(J47*17),0)</f>
        <v/>
      </c>
      <c r="T47" s="283">
        <f>IF(N47="ERROR HUMANO",(M47*3),0)</f>
        <v/>
      </c>
    </row>
    <row r="48">
      <c r="A48" s="282" t="n">
        <v>7</v>
      </c>
      <c r="B48" s="251" t="inlineStr">
        <is>
          <t>BOLIVIA MAR PALMERO TILILA</t>
        </is>
      </c>
      <c r="C48" s="251" t="inlineStr">
        <is>
          <t>LAMINAS PLASTICAS TIPO FUNDA -POUCHE</t>
        </is>
      </c>
      <c r="D48" s="251" t="inlineStr">
        <is>
          <t>H5-P1</t>
        </is>
      </c>
      <c r="E48" s="251" t="n">
        <v>1125777</v>
      </c>
      <c r="F48" s="251" t="n">
        <v>1125798</v>
      </c>
      <c r="G48" s="251" t="n">
        <v>22</v>
      </c>
      <c r="H48" s="251" t="n">
        <v>1125777</v>
      </c>
      <c r="I48" s="251" t="n">
        <v>1125798</v>
      </c>
      <c r="J48" s="251" t="n">
        <v>22</v>
      </c>
      <c r="K48" s="251" t="n"/>
      <c r="L48" s="251" t="n"/>
      <c r="M48" s="251" t="n"/>
      <c r="N48" s="251" t="n"/>
      <c r="O48" s="251" t="n"/>
      <c r="P48" s="251" t="n"/>
      <c r="Q48" s="251" t="n"/>
      <c r="R48" s="251">
        <f>J48+M48+Q48</f>
        <v/>
      </c>
      <c r="S48" s="251">
        <f>IF(OR(C48="CEDULAS DE IDENTIDAD",C48="CÉDULA DE IDENTIDAD DS4924"),(J48*17),0)</f>
        <v/>
      </c>
      <c r="T48" s="283">
        <f>IF(N48="ERROR HUMANO",(M48*3),0)</f>
        <v/>
      </c>
    </row>
    <row r="49">
      <c r="A49" s="282" t="n">
        <v>7</v>
      </c>
      <c r="B49" s="251" t="inlineStr">
        <is>
          <t>BOLIVIA MAR PALMERO TILILA</t>
        </is>
      </c>
      <c r="C49" s="251" t="inlineStr">
        <is>
          <t>LAMINAS PLASTICAS TIPO FUNDA -POUCHE</t>
        </is>
      </c>
      <c r="D49" s="251" t="inlineStr">
        <is>
          <t>H5-P1</t>
        </is>
      </c>
      <c r="E49" s="251" t="n">
        <v>1125997</v>
      </c>
      <c r="F49" s="251" t="n">
        <v>1126020</v>
      </c>
      <c r="G49" s="251" t="n">
        <v>24</v>
      </c>
      <c r="H49" s="251" t="n">
        <v>1125997</v>
      </c>
      <c r="I49" s="251" t="n">
        <v>1126020</v>
      </c>
      <c r="J49" s="251" t="n">
        <v>24</v>
      </c>
      <c r="K49" s="251" t="n"/>
      <c r="L49" s="251" t="n"/>
      <c r="M49" s="251" t="n"/>
      <c r="N49" s="251" t="n"/>
      <c r="O49" s="251" t="n"/>
      <c r="P49" s="251" t="n"/>
      <c r="Q49" s="251" t="n"/>
      <c r="R49" s="251">
        <f>J49+M49+Q49</f>
        <v/>
      </c>
      <c r="S49" s="251">
        <f>IF(OR(C49="CEDULAS DE IDENTIDAD",C49="CÉDULA DE IDENTIDAD DS4924"),(J49*17),0)</f>
        <v/>
      </c>
      <c r="T49" s="283">
        <f>IF(N49="ERROR HUMANO",(M49*3),0)</f>
        <v/>
      </c>
    </row>
    <row r="50">
      <c r="A50" s="282" t="n">
        <v>7</v>
      </c>
      <c r="B50" s="251" t="inlineStr">
        <is>
          <t>BOLIVIA MAR PALMERO TILILA</t>
        </is>
      </c>
      <c r="C50" s="251" t="inlineStr">
        <is>
          <t>LAMINAS PLASTICAS TIPO FUNDA -POUCHE</t>
        </is>
      </c>
      <c r="D50" s="251" t="inlineStr">
        <is>
          <t>H5-P1</t>
        </is>
      </c>
      <c r="E50" s="251" t="n">
        <v>1126021</v>
      </c>
      <c r="F50" s="251" t="n">
        <v>1126036</v>
      </c>
      <c r="G50" s="251" t="n">
        <v>16</v>
      </c>
      <c r="H50" s="251" t="n"/>
      <c r="I50" s="251" t="n"/>
      <c r="J50" s="251" t="n"/>
      <c r="K50" s="251" t="n"/>
      <c r="L50" s="251" t="n"/>
      <c r="M50" s="251" t="n"/>
      <c r="N50" s="251" t="n"/>
      <c r="O50" s="251" t="n">
        <v>1126021</v>
      </c>
      <c r="P50" s="251" t="n">
        <v>1126036</v>
      </c>
      <c r="Q50" s="251" t="n">
        <v>16</v>
      </c>
      <c r="R50" s="251">
        <f>J50+M50+Q50</f>
        <v/>
      </c>
      <c r="S50" s="251">
        <f>IF(OR(C50="CEDULAS DE IDENTIDAD",C50="CÉDULA DE IDENTIDAD DS4924"),(J50*17),0)</f>
        <v/>
      </c>
      <c r="T50" s="283">
        <f>IF(N50="ERROR HUMANO",(M50*3),0)</f>
        <v/>
      </c>
    </row>
    <row r="51">
      <c r="A51" s="280" t="n">
        <v>6</v>
      </c>
      <c r="B51" s="250" t="inlineStr">
        <is>
          <t>DIEGO ARMANDO YUCRA SILVESTRE</t>
        </is>
      </c>
      <c r="C51" s="250" t="inlineStr">
        <is>
          <t>LAMINAS PLASTICAS TIPO FUNDA -POUCHE</t>
        </is>
      </c>
      <c r="D51" s="250" t="inlineStr">
        <is>
          <t>H5-P1</t>
        </is>
      </c>
      <c r="E51" s="250" t="n">
        <v>1126037</v>
      </c>
      <c r="F51" s="250" t="n">
        <v>1126056</v>
      </c>
      <c r="G51" s="250" t="n">
        <v>20</v>
      </c>
      <c r="H51" s="250" t="n">
        <v>1126037</v>
      </c>
      <c r="I51" s="250" t="n">
        <v>1126056</v>
      </c>
      <c r="J51" s="250" t="n">
        <v>20</v>
      </c>
      <c r="K51" s="250" t="n"/>
      <c r="L51" s="250" t="n"/>
      <c r="M51" s="250" t="n"/>
      <c r="N51" s="250" t="n"/>
      <c r="O51" s="250" t="n"/>
      <c r="P51" s="250" t="n"/>
      <c r="Q51" s="250" t="n"/>
      <c r="R51" s="250">
        <f>J51+M51+Q51</f>
        <v/>
      </c>
      <c r="S51" s="250">
        <f>IF(OR(C51="CEDULAS DE IDENTIDAD",C51="CÉDULA DE IDENTIDAD DS4924"),(J51*17),0)</f>
        <v/>
      </c>
      <c r="T51" s="281">
        <f>IF(N51="ERROR HUMANO",(M51*3),0)</f>
        <v/>
      </c>
    </row>
    <row r="52">
      <c r="A52" s="280" t="n">
        <v>6</v>
      </c>
      <c r="B52" s="250" t="inlineStr">
        <is>
          <t>DIEGO ARMANDO YUCRA SILVESTRE</t>
        </is>
      </c>
      <c r="C52" s="250" t="inlineStr">
        <is>
          <t>LAMINAS PLASTICAS TIPO FUNDA -POUCHE</t>
        </is>
      </c>
      <c r="D52" s="250" t="inlineStr">
        <is>
          <t>H5-P1</t>
        </is>
      </c>
      <c r="E52" s="250" t="n">
        <v>1126057</v>
      </c>
      <c r="F52" s="250" t="n">
        <v>1126076</v>
      </c>
      <c r="G52" s="250" t="n">
        <v>20</v>
      </c>
      <c r="H52" s="250" t="n"/>
      <c r="I52" s="250" t="n"/>
      <c r="J52" s="250" t="n"/>
      <c r="K52" s="250" t="n"/>
      <c r="L52" s="250" t="n"/>
      <c r="M52" s="250" t="n"/>
      <c r="N52" s="250" t="n"/>
      <c r="O52" s="250" t="n">
        <v>1126057</v>
      </c>
      <c r="P52" s="250" t="n">
        <v>1126076</v>
      </c>
      <c r="Q52" s="250" t="n">
        <v>20</v>
      </c>
      <c r="R52" s="250">
        <f>J52+M52+Q52</f>
        <v/>
      </c>
      <c r="S52" s="250">
        <f>IF(OR(C52="CEDULAS DE IDENTIDAD",C52="CÉDULA DE IDENTIDAD DS4924"),(J52*17),0)</f>
        <v/>
      </c>
      <c r="T52" s="281">
        <f>IF(N52="ERROR HUMANO",(M52*3),0)</f>
        <v/>
      </c>
    </row>
    <row r="53">
      <c r="A53" s="280" t="n">
        <v>6</v>
      </c>
      <c r="B53" s="250" t="inlineStr">
        <is>
          <t>DIEGO ARMANDO YUCRA SILVESTRE</t>
        </is>
      </c>
      <c r="C53" s="250" t="inlineStr">
        <is>
          <t>CÉDULA DE IDENTIDAD DS4924</t>
        </is>
      </c>
      <c r="D53" s="250" t="inlineStr">
        <is>
          <t>LA</t>
        </is>
      </c>
      <c r="E53" s="250" t="n">
        <v>583961</v>
      </c>
      <c r="F53" s="250" t="n">
        <v>583961</v>
      </c>
      <c r="G53" s="250" t="n">
        <v>1</v>
      </c>
      <c r="H53" s="250" t="n"/>
      <c r="I53" s="250" t="n"/>
      <c r="J53" s="250" t="n"/>
      <c r="K53" s="250" t="n">
        <v>583961</v>
      </c>
      <c r="L53" s="250" t="n">
        <v>583961</v>
      </c>
      <c r="M53" s="250" t="n">
        <v>1</v>
      </c>
      <c r="N53" s="250" t="inlineStr">
        <is>
          <t>ERROR DE IMPRESIÓN</t>
        </is>
      </c>
      <c r="O53" s="250" t="n"/>
      <c r="P53" s="250" t="n"/>
      <c r="Q53" s="250" t="n"/>
      <c r="R53" s="250">
        <f>J53+M53+Q53</f>
        <v/>
      </c>
      <c r="S53" s="250">
        <f>IF(OR(C53="CEDULAS DE IDENTIDAD",C53="CÉDULA DE IDENTIDAD DS4924"),(J53*17),0)</f>
        <v/>
      </c>
      <c r="T53" s="281">
        <f>IF(N53="ERROR HUMANO",(M53*3),0)</f>
        <v/>
      </c>
    </row>
    <row r="54">
      <c r="A54" s="280" t="n">
        <v>6</v>
      </c>
      <c r="B54" s="250" t="inlineStr">
        <is>
          <t>DIEGO ARMANDO YUCRA SILVESTRE</t>
        </is>
      </c>
      <c r="C54" s="250" t="inlineStr">
        <is>
          <t>CÉDULA DE IDENTIDAD DS4924</t>
        </is>
      </c>
      <c r="D54" s="250" t="inlineStr">
        <is>
          <t>LA</t>
        </is>
      </c>
      <c r="E54" s="250" t="n">
        <v>583962</v>
      </c>
      <c r="F54" s="250" t="n">
        <v>583981</v>
      </c>
      <c r="G54" s="250" t="n">
        <v>20</v>
      </c>
      <c r="H54" s="250" t="n">
        <v>583962</v>
      </c>
      <c r="I54" s="250" t="n">
        <v>583981</v>
      </c>
      <c r="J54" s="250" t="n">
        <v>20</v>
      </c>
      <c r="K54" s="250" t="n"/>
      <c r="L54" s="250" t="n"/>
      <c r="M54" s="250" t="n"/>
      <c r="N54" s="250" t="n"/>
      <c r="O54" s="250" t="n"/>
      <c r="P54" s="250" t="n"/>
      <c r="Q54" s="250" t="n"/>
      <c r="R54" s="250">
        <f>J54+M54+Q54</f>
        <v/>
      </c>
      <c r="S54" s="250">
        <f>IF(OR(C54="CEDULAS DE IDENTIDAD",C54="CÉDULA DE IDENTIDAD DS4924"),(J54*17),0)</f>
        <v/>
      </c>
      <c r="T54" s="281">
        <f>IF(N54="ERROR HUMANO",(M54*3),0)</f>
        <v/>
      </c>
    </row>
    <row r="55">
      <c r="A55" s="280" t="n">
        <v>6</v>
      </c>
      <c r="B55" s="250" t="inlineStr">
        <is>
          <t>DIEGO ARMANDO YUCRA SILVESTRE</t>
        </is>
      </c>
      <c r="C55" s="250" t="inlineStr">
        <is>
          <t>CÉDULA DE IDENTIDAD DS4924</t>
        </is>
      </c>
      <c r="D55" s="250" t="inlineStr">
        <is>
          <t>LA</t>
        </is>
      </c>
      <c r="E55" s="250" t="n">
        <v>583982</v>
      </c>
      <c r="F55" s="250" t="n">
        <v>584000</v>
      </c>
      <c r="G55" s="250" t="n">
        <v>19</v>
      </c>
      <c r="H55" s="250" t="n"/>
      <c r="I55" s="250" t="n"/>
      <c r="J55" s="250" t="n"/>
      <c r="K55" s="250" t="n"/>
      <c r="L55" s="250" t="n"/>
      <c r="M55" s="250" t="n"/>
      <c r="N55" s="250" t="n"/>
      <c r="O55" s="250" t="n">
        <v>583982</v>
      </c>
      <c r="P55" s="250" t="n">
        <v>584000</v>
      </c>
      <c r="Q55" s="250" t="n">
        <v>19</v>
      </c>
      <c r="R55" s="250">
        <f>J55+M55+Q55</f>
        <v/>
      </c>
      <c r="S55" s="250">
        <f>IF(OR(C55="CEDULAS DE IDENTIDAD",C55="CÉDULA DE IDENTIDAD DS4924"),(J55*17),0)</f>
        <v/>
      </c>
      <c r="T55" s="281">
        <f>IF(N55="ERROR HUMANO",(M55*3),0)</f>
        <v/>
      </c>
    </row>
    <row r="56">
      <c r="A56" s="282" t="n">
        <v>3</v>
      </c>
      <c r="B56" s="251" t="inlineStr">
        <is>
          <t>IVAR LIMBERT FLORES AYAVIRI</t>
        </is>
      </c>
      <c r="C56" s="251" t="inlineStr">
        <is>
          <t>CEDULAS DE IDENTIDAD</t>
        </is>
      </c>
      <c r="D56" s="251" t="inlineStr">
        <is>
          <t>H5-P1</t>
        </is>
      </c>
      <c r="E56" s="251" t="n">
        <v>2742904</v>
      </c>
      <c r="F56" s="251" t="n">
        <v>2742932</v>
      </c>
      <c r="G56" s="251" t="n">
        <v>29</v>
      </c>
      <c r="H56" s="251" t="n">
        <v>2742904</v>
      </c>
      <c r="I56" s="251" t="n">
        <v>2742932</v>
      </c>
      <c r="J56" s="251" t="n">
        <v>29</v>
      </c>
      <c r="K56" s="251" t="n"/>
      <c r="L56" s="251" t="n"/>
      <c r="M56" s="251" t="n"/>
      <c r="N56" s="251" t="n"/>
      <c r="O56" s="251" t="n"/>
      <c r="P56" s="251" t="n"/>
      <c r="Q56" s="251" t="n"/>
      <c r="R56" s="251">
        <f>J56+M56+Q56</f>
        <v/>
      </c>
      <c r="S56" s="251">
        <f>IF(OR(C56="CEDULAS DE IDENTIDAD",C56="CÉDULA DE IDENTIDAD DS4924"),(J56*17),0)</f>
        <v/>
      </c>
      <c r="T56" s="283">
        <f>IF(N56="ERROR HUMANO",(M56*3),0)</f>
        <v/>
      </c>
    </row>
    <row r="57">
      <c r="A57" s="282" t="n">
        <v>3</v>
      </c>
      <c r="B57" s="251" t="inlineStr">
        <is>
          <t>IVAR LIMBERT FLORES AYAVIRI</t>
        </is>
      </c>
      <c r="C57" s="251" t="inlineStr">
        <is>
          <t>CEDULAS DE IDENTIDAD</t>
        </is>
      </c>
      <c r="D57" s="251" t="inlineStr">
        <is>
          <t>H5-P1</t>
        </is>
      </c>
      <c r="E57" s="251" t="n">
        <v>2742965</v>
      </c>
      <c r="F57" s="251" t="n">
        <v>2742984</v>
      </c>
      <c r="G57" s="251" t="n">
        <v>20</v>
      </c>
      <c r="H57" s="251" t="n">
        <v>2742965</v>
      </c>
      <c r="I57" s="251" t="n">
        <v>2742984</v>
      </c>
      <c r="J57" s="251" t="n">
        <v>20</v>
      </c>
      <c r="K57" s="251" t="n"/>
      <c r="L57" s="251" t="n"/>
      <c r="M57" s="251" t="n"/>
      <c r="N57" s="251" t="n"/>
      <c r="O57" s="251" t="n"/>
      <c r="P57" s="251" t="n"/>
      <c r="Q57" s="251" t="n"/>
      <c r="R57" s="251">
        <f>J57+M57+Q57</f>
        <v/>
      </c>
      <c r="S57" s="251">
        <f>IF(OR(C57="CEDULAS DE IDENTIDAD",C57="CÉDULA DE IDENTIDAD DS4924"),(J57*17),0)</f>
        <v/>
      </c>
      <c r="T57" s="283">
        <f>IF(N57="ERROR HUMANO",(M57*3),0)</f>
        <v/>
      </c>
    </row>
    <row r="58">
      <c r="A58" s="282" t="n">
        <v>3</v>
      </c>
      <c r="B58" s="251" t="inlineStr">
        <is>
          <t>IVAR LIMBERT FLORES AYAVIRI</t>
        </is>
      </c>
      <c r="C58" s="251" t="inlineStr">
        <is>
          <t>CEDULAS DE IDENTIDAD</t>
        </is>
      </c>
      <c r="D58" s="251" t="inlineStr">
        <is>
          <t>H5-P1</t>
        </is>
      </c>
      <c r="E58" s="251" t="n">
        <v>2742985</v>
      </c>
      <c r="F58" s="251" t="n">
        <v>2743004</v>
      </c>
      <c r="G58" s="251" t="n">
        <v>20</v>
      </c>
      <c r="H58" s="251" t="n"/>
      <c r="I58" s="251" t="n"/>
      <c r="J58" s="251" t="n"/>
      <c r="K58" s="251" t="n"/>
      <c r="L58" s="251" t="n"/>
      <c r="M58" s="251" t="n"/>
      <c r="N58" s="251" t="n"/>
      <c r="O58" s="251" t="n">
        <v>2742985</v>
      </c>
      <c r="P58" s="251" t="n">
        <v>2743004</v>
      </c>
      <c r="Q58" s="251" t="n">
        <v>20</v>
      </c>
      <c r="R58" s="251">
        <f>J58+M58+Q58</f>
        <v/>
      </c>
      <c r="S58" s="251">
        <f>IF(OR(C58="CEDULAS DE IDENTIDAD",C58="CÉDULA DE IDENTIDAD DS4924"),(J58*17),0)</f>
        <v/>
      </c>
      <c r="T58" s="283">
        <f>IF(N58="ERROR HUMANO",(M58*3),0)</f>
        <v/>
      </c>
    </row>
    <row r="59">
      <c r="A59" s="282" t="n">
        <v>3</v>
      </c>
      <c r="B59" s="251" t="inlineStr">
        <is>
          <t>IVAR LIMBERT FLORES AYAVIRI</t>
        </is>
      </c>
      <c r="C59" s="251" t="inlineStr">
        <is>
          <t>LAMINAS PLASTICAS TIPO FUNDA -POUCHE</t>
        </is>
      </c>
      <c r="D59" s="251" t="inlineStr">
        <is>
          <t>H5-P1</t>
        </is>
      </c>
      <c r="E59" s="251" t="n">
        <v>1125700</v>
      </c>
      <c r="F59" s="251" t="n">
        <v>1125728</v>
      </c>
      <c r="G59" s="251" t="n">
        <v>29</v>
      </c>
      <c r="H59" s="251" t="n">
        <v>1125700</v>
      </c>
      <c r="I59" s="251" t="n">
        <v>1125728</v>
      </c>
      <c r="J59" s="251" t="n">
        <v>29</v>
      </c>
      <c r="K59" s="251" t="n"/>
      <c r="L59" s="251" t="n"/>
      <c r="M59" s="251" t="n"/>
      <c r="N59" s="251" t="n"/>
      <c r="O59" s="251" t="n"/>
      <c r="P59" s="251" t="n"/>
      <c r="Q59" s="251" t="n"/>
      <c r="R59" s="251">
        <f>J59+M59+Q59</f>
        <v/>
      </c>
      <c r="S59" s="251">
        <f>IF(OR(C59="CEDULAS DE IDENTIDAD",C59="CÉDULA DE IDENTIDAD DS4924"),(J59*17),0)</f>
        <v/>
      </c>
      <c r="T59" s="283">
        <f>IF(N59="ERROR HUMANO",(M59*3),0)</f>
        <v/>
      </c>
    </row>
    <row r="60">
      <c r="A60" s="282" t="n">
        <v>3</v>
      </c>
      <c r="B60" s="251" t="inlineStr">
        <is>
          <t>IVAR LIMBERT FLORES AYAVIRI</t>
        </is>
      </c>
      <c r="C60" s="251" t="inlineStr">
        <is>
          <t>LAMINAS PLASTICAS TIPO FUNDA -POUCHE</t>
        </is>
      </c>
      <c r="D60" s="251" t="inlineStr">
        <is>
          <t>H5-P1</t>
        </is>
      </c>
      <c r="E60" s="251" t="n">
        <v>1125925</v>
      </c>
      <c r="F60" s="251" t="n">
        <v>1125944</v>
      </c>
      <c r="G60" s="251" t="n">
        <v>20</v>
      </c>
      <c r="H60" s="251" t="n">
        <v>1125925</v>
      </c>
      <c r="I60" s="251" t="n">
        <v>1125944</v>
      </c>
      <c r="J60" s="251" t="n">
        <v>20</v>
      </c>
      <c r="K60" s="251" t="n"/>
      <c r="L60" s="251" t="n"/>
      <c r="M60" s="251" t="n"/>
      <c r="N60" s="251" t="n"/>
      <c r="O60" s="251" t="n"/>
      <c r="P60" s="251" t="n"/>
      <c r="Q60" s="251" t="n"/>
      <c r="R60" s="251">
        <f>J60+M60+Q60</f>
        <v/>
      </c>
      <c r="S60" s="251">
        <f>IF(OR(C60="CEDULAS DE IDENTIDAD",C60="CÉDULA DE IDENTIDAD DS4924"),(J60*17),0)</f>
        <v/>
      </c>
      <c r="T60" s="283">
        <f>IF(N60="ERROR HUMANO",(M60*3),0)</f>
        <v/>
      </c>
    </row>
    <row r="61">
      <c r="A61" s="282" t="n">
        <v>3</v>
      </c>
      <c r="B61" s="251" t="inlineStr">
        <is>
          <t>IVAR LIMBERT FLORES AYAVIRI</t>
        </is>
      </c>
      <c r="C61" s="251" t="inlineStr">
        <is>
          <t>LAMINAS PLASTICAS TIPO FUNDA -POUCHE</t>
        </is>
      </c>
      <c r="D61" s="251" t="inlineStr">
        <is>
          <t>H5-P1</t>
        </is>
      </c>
      <c r="E61" s="251" t="n">
        <v>1125945</v>
      </c>
      <c r="F61" s="251" t="n">
        <v>1125964</v>
      </c>
      <c r="G61" s="251" t="n">
        <v>20</v>
      </c>
      <c r="H61" s="251" t="n"/>
      <c r="I61" s="251" t="n"/>
      <c r="J61" s="251" t="n"/>
      <c r="K61" s="251" t="n"/>
      <c r="L61" s="251" t="n"/>
      <c r="M61" s="251" t="n"/>
      <c r="N61" s="251" t="n"/>
      <c r="O61" s="251" t="n">
        <v>1125945</v>
      </c>
      <c r="P61" s="251" t="n">
        <v>1125964</v>
      </c>
      <c r="Q61" s="251" t="n">
        <v>20</v>
      </c>
      <c r="R61" s="251">
        <f>J61+M61+Q61</f>
        <v/>
      </c>
      <c r="S61" s="251">
        <f>IF(OR(C61="CEDULAS DE IDENTIDAD",C61="CÉDULA DE IDENTIDAD DS4924"),(J61*17),0)</f>
        <v/>
      </c>
      <c r="T61" s="283">
        <f>IF(N61="ERROR HUMANO",(M61*3),0)</f>
        <v/>
      </c>
    </row>
    <row r="62">
      <c r="A62" s="280" t="n">
        <v>4</v>
      </c>
      <c r="B62" s="250" t="inlineStr">
        <is>
          <t>MIGUEL VILLARPANDO MIRANDA</t>
        </is>
      </c>
      <c r="C62" s="250" t="inlineStr">
        <is>
          <t>LAMINAS PLASTICAS TIPO FUNDA -POUCHE</t>
        </is>
      </c>
      <c r="D62" s="250" t="inlineStr">
        <is>
          <t>H5-P1</t>
        </is>
      </c>
      <c r="E62" s="250" t="n">
        <v>1125729</v>
      </c>
      <c r="F62" s="250" t="n">
        <v>1125766</v>
      </c>
      <c r="G62" s="250" t="n">
        <v>38</v>
      </c>
      <c r="H62" s="250" t="n">
        <v>1125729</v>
      </c>
      <c r="I62" s="250" t="n">
        <v>1125766</v>
      </c>
      <c r="J62" s="250" t="n">
        <v>38</v>
      </c>
      <c r="K62" s="250" t="n"/>
      <c r="L62" s="250" t="n"/>
      <c r="M62" s="250" t="n"/>
      <c r="N62" s="250" t="n"/>
      <c r="O62" s="250" t="n"/>
      <c r="P62" s="250" t="n"/>
      <c r="Q62" s="250" t="n"/>
      <c r="R62" s="250">
        <f>J62+M62+Q62</f>
        <v/>
      </c>
      <c r="S62" s="250">
        <f>IF(OR(C62="CEDULAS DE IDENTIDAD",C62="CÉDULA DE IDENTIDAD DS4924"),(J62*17),0)</f>
        <v/>
      </c>
      <c r="T62" s="281">
        <f>IF(N62="ERROR HUMANO",(M62*3),0)</f>
        <v/>
      </c>
    </row>
    <row r="63">
      <c r="A63" s="280" t="n">
        <v>4</v>
      </c>
      <c r="B63" s="250" t="inlineStr">
        <is>
          <t>MIGUEL VILLARPANDO MIRANDA</t>
        </is>
      </c>
      <c r="C63" s="250" t="inlineStr">
        <is>
          <t>LAMINAS PLASTICAS TIPO FUNDA -POUCHE</t>
        </is>
      </c>
      <c r="D63" s="250" t="inlineStr">
        <is>
          <t>H5-P1</t>
        </is>
      </c>
      <c r="E63" s="250" t="n">
        <v>1125965</v>
      </c>
      <c r="F63" s="250" t="n">
        <v>1125979</v>
      </c>
      <c r="G63" s="250" t="n">
        <v>15</v>
      </c>
      <c r="H63" s="250" t="n">
        <v>1125965</v>
      </c>
      <c r="I63" s="250" t="n">
        <v>1125979</v>
      </c>
      <c r="J63" s="250" t="n">
        <v>15</v>
      </c>
      <c r="K63" s="250" t="n"/>
      <c r="L63" s="250" t="n"/>
      <c r="M63" s="250" t="n"/>
      <c r="N63" s="250" t="n"/>
      <c r="O63" s="250" t="n"/>
      <c r="P63" s="250" t="n"/>
      <c r="Q63" s="250" t="n"/>
      <c r="R63" s="250">
        <f>J63+M63+Q63</f>
        <v/>
      </c>
      <c r="S63" s="250">
        <f>IF(OR(C63="CEDULAS DE IDENTIDAD",C63="CÉDULA DE IDENTIDAD DS4924"),(J63*17),0)</f>
        <v/>
      </c>
      <c r="T63" s="281">
        <f>IF(N63="ERROR HUMANO",(M63*3),0)</f>
        <v/>
      </c>
    </row>
    <row r="64">
      <c r="A64" s="280" t="n">
        <v>4</v>
      </c>
      <c r="B64" s="250" t="inlineStr">
        <is>
          <t>MIGUEL VILLARPANDO MIRANDA</t>
        </is>
      </c>
      <c r="C64" s="250" t="inlineStr">
        <is>
          <t>LAMINAS PLASTICAS TIPO FUNDA -POUCHE</t>
        </is>
      </c>
      <c r="D64" s="250" t="inlineStr">
        <is>
          <t>H5-P1</t>
        </is>
      </c>
      <c r="E64" s="250" t="n">
        <v>1125980</v>
      </c>
      <c r="F64" s="250" t="n">
        <v>1125996</v>
      </c>
      <c r="G64" s="250" t="n">
        <v>17</v>
      </c>
      <c r="H64" s="250" t="n"/>
      <c r="I64" s="250" t="n"/>
      <c r="J64" s="250" t="n"/>
      <c r="K64" s="250" t="n"/>
      <c r="L64" s="250" t="n"/>
      <c r="M64" s="250" t="n"/>
      <c r="N64" s="250" t="n"/>
      <c r="O64" s="250" t="n">
        <v>1125980</v>
      </c>
      <c r="P64" s="250" t="n">
        <v>1125996</v>
      </c>
      <c r="Q64" s="250" t="n">
        <v>17</v>
      </c>
      <c r="R64" s="250">
        <f>J64+M64+Q64</f>
        <v/>
      </c>
      <c r="S64" s="250">
        <f>IF(OR(C64="CEDULAS DE IDENTIDAD",C64="CÉDULA DE IDENTIDAD DS4924"),(J64*17),0)</f>
        <v/>
      </c>
      <c r="T64" s="281">
        <f>IF(N64="ERROR HUMANO",(M64*3),0)</f>
        <v/>
      </c>
    </row>
    <row r="65">
      <c r="A65" s="280" t="n">
        <v>4</v>
      </c>
      <c r="B65" s="250" t="inlineStr">
        <is>
          <t>MIGUEL VILLARPANDO MIRANDA</t>
        </is>
      </c>
      <c r="C65" s="250" t="inlineStr">
        <is>
          <t>CÉDULA DE IDENTIDAD DS4924</t>
        </is>
      </c>
      <c r="D65" s="250" t="inlineStr">
        <is>
          <t>LA</t>
        </is>
      </c>
      <c r="E65" s="250" t="n">
        <v>583763</v>
      </c>
      <c r="F65" s="250" t="n">
        <v>583800</v>
      </c>
      <c r="G65" s="250" t="n">
        <v>38</v>
      </c>
      <c r="H65" s="250" t="n">
        <v>583763</v>
      </c>
      <c r="I65" s="250" t="n">
        <v>583800</v>
      </c>
      <c r="J65" s="250" t="n">
        <v>38</v>
      </c>
      <c r="K65" s="250" t="n"/>
      <c r="L65" s="250" t="n"/>
      <c r="M65" s="250" t="n"/>
      <c r="N65" s="250" t="n"/>
      <c r="O65" s="250" t="n"/>
      <c r="P65" s="250" t="n"/>
      <c r="Q65" s="250" t="n"/>
      <c r="R65" s="250">
        <f>J65+M65+Q65</f>
        <v/>
      </c>
      <c r="S65" s="250">
        <f>IF(OR(C65="CEDULAS DE IDENTIDAD",C65="CÉDULA DE IDENTIDAD DS4924"),(J65*17),0)</f>
        <v/>
      </c>
      <c r="T65" s="281">
        <f>IF(N65="ERROR HUMANO",(M65*3),0)</f>
        <v/>
      </c>
    </row>
    <row r="66">
      <c r="A66" s="280" t="n">
        <v>4</v>
      </c>
      <c r="B66" s="250" t="inlineStr">
        <is>
          <t>MIGUEL VILLARPANDO MIRANDA</t>
        </is>
      </c>
      <c r="C66" s="250" t="inlineStr">
        <is>
          <t>CÉDULA DE IDENTIDAD DS4924</t>
        </is>
      </c>
      <c r="D66" s="250" t="inlineStr">
        <is>
          <t>LA</t>
        </is>
      </c>
      <c r="E66" s="250" t="n">
        <v>583929</v>
      </c>
      <c r="F66" s="250" t="n">
        <v>583943</v>
      </c>
      <c r="G66" s="250" t="n">
        <v>15</v>
      </c>
      <c r="H66" s="250" t="n">
        <v>583929</v>
      </c>
      <c r="I66" s="250" t="n">
        <v>583943</v>
      </c>
      <c r="J66" s="250" t="n">
        <v>15</v>
      </c>
      <c r="K66" s="250" t="n"/>
      <c r="L66" s="250" t="n"/>
      <c r="M66" s="250" t="n"/>
      <c r="N66" s="250" t="n"/>
      <c r="O66" s="250" t="n"/>
      <c r="P66" s="250" t="n"/>
      <c r="Q66" s="250" t="n"/>
      <c r="R66" s="250">
        <f>J66+M66+Q66</f>
        <v/>
      </c>
      <c r="S66" s="250">
        <f>IF(OR(C66="CEDULAS DE IDENTIDAD",C66="CÉDULA DE IDENTIDAD DS4924"),(J66*17),0)</f>
        <v/>
      </c>
      <c r="T66" s="281">
        <f>IF(N66="ERROR HUMANO",(M66*3),0)</f>
        <v/>
      </c>
    </row>
    <row r="67">
      <c r="A67" s="280" t="n">
        <v>4</v>
      </c>
      <c r="B67" s="250" t="inlineStr">
        <is>
          <t>MIGUEL VILLARPANDO MIRANDA</t>
        </is>
      </c>
      <c r="C67" s="250" t="inlineStr">
        <is>
          <t>CÉDULA DE IDENTIDAD DS4924</t>
        </is>
      </c>
      <c r="D67" s="250" t="inlineStr">
        <is>
          <t>LA</t>
        </is>
      </c>
      <c r="E67" s="250" t="n">
        <v>583944</v>
      </c>
      <c r="F67" s="250" t="n">
        <v>583960</v>
      </c>
      <c r="G67" s="250" t="n">
        <v>17</v>
      </c>
      <c r="H67" s="250" t="n"/>
      <c r="I67" s="250" t="n"/>
      <c r="J67" s="250" t="n"/>
      <c r="K67" s="250" t="n"/>
      <c r="L67" s="250" t="n"/>
      <c r="M67" s="250" t="n"/>
      <c r="N67" s="250" t="n"/>
      <c r="O67" s="250" t="n">
        <v>583944</v>
      </c>
      <c r="P67" s="250" t="n">
        <v>583960</v>
      </c>
      <c r="Q67" s="250" t="n">
        <v>17</v>
      </c>
      <c r="R67" s="250">
        <f>J67+M67+Q67</f>
        <v/>
      </c>
      <c r="S67" s="250">
        <f>IF(OR(C67="CEDULAS DE IDENTIDAD",C67="CÉDULA DE IDENTIDAD DS4924"),(J67*17),0)</f>
        <v/>
      </c>
      <c r="T67" s="281">
        <f>IF(N67="ERROR HUMANO",(M67*3),0)</f>
        <v/>
      </c>
    </row>
    <row r="68">
      <c r="A68" s="282" t="n">
        <v>1</v>
      </c>
      <c r="B68" s="251" t="inlineStr">
        <is>
          <t>VERONICA MEDRANO ARIAS</t>
        </is>
      </c>
      <c r="C68" s="251" t="inlineStr">
        <is>
          <t>LAMINAS PLASTICAS TIPO FUNDA -POUCHE</t>
        </is>
      </c>
      <c r="D68" s="251" t="inlineStr">
        <is>
          <t>H5-P1</t>
        </is>
      </c>
      <c r="E68" s="251" t="n">
        <v>1125646</v>
      </c>
      <c r="F68" s="251" t="n">
        <v>1125652</v>
      </c>
      <c r="G68" s="251" t="n">
        <v>7</v>
      </c>
      <c r="H68" s="251" t="n">
        <v>1125646</v>
      </c>
      <c r="I68" s="251" t="n">
        <v>1125652</v>
      </c>
      <c r="J68" s="251" t="n">
        <v>7</v>
      </c>
      <c r="K68" s="251" t="n"/>
      <c r="L68" s="251" t="n"/>
      <c r="M68" s="251" t="n"/>
      <c r="N68" s="251" t="n"/>
      <c r="O68" s="251" t="n"/>
      <c r="P68" s="251" t="n"/>
      <c r="Q68" s="251" t="n"/>
      <c r="R68" s="251">
        <f>J68+M68+Q68</f>
        <v/>
      </c>
      <c r="S68" s="251">
        <f>IF(OR(C68="CEDULAS DE IDENTIDAD",C68="CÉDULA DE IDENTIDAD DS4924"),(J68*17),0)</f>
        <v/>
      </c>
      <c r="T68" s="283">
        <f>IF(N68="ERROR HUMANO",(M68*3),0)</f>
        <v/>
      </c>
    </row>
    <row r="69">
      <c r="A69" s="282" t="n">
        <v>1</v>
      </c>
      <c r="B69" s="251" t="inlineStr">
        <is>
          <t>VERONICA MEDRANO ARIAS</t>
        </is>
      </c>
      <c r="C69" s="251" t="inlineStr">
        <is>
          <t>LAMINAS PLASTICAS TIPO FUNDA -POUCHE</t>
        </is>
      </c>
      <c r="D69" s="251" t="inlineStr">
        <is>
          <t>H5-P1</t>
        </is>
      </c>
      <c r="E69" s="251" t="n">
        <v>1125799</v>
      </c>
      <c r="F69" s="251" t="n">
        <v>1125866</v>
      </c>
      <c r="G69" s="251" t="n">
        <v>68</v>
      </c>
      <c r="H69" s="251" t="n">
        <v>1125799</v>
      </c>
      <c r="I69" s="251" t="n">
        <v>1125866</v>
      </c>
      <c r="J69" s="251" t="n">
        <v>68</v>
      </c>
      <c r="K69" s="251" t="n"/>
      <c r="L69" s="251" t="n"/>
      <c r="M69" s="251" t="n"/>
      <c r="N69" s="251" t="n"/>
      <c r="O69" s="251" t="n"/>
      <c r="P69" s="251" t="n"/>
      <c r="Q69" s="251" t="n"/>
      <c r="R69" s="251">
        <f>J69+M69+Q69</f>
        <v/>
      </c>
      <c r="S69" s="251">
        <f>IF(OR(C69="CEDULAS DE IDENTIDAD",C69="CÉDULA DE IDENTIDAD DS4924"),(J69*17),0)</f>
        <v/>
      </c>
      <c r="T69" s="283">
        <f>IF(N69="ERROR HUMANO",(M69*3),0)</f>
        <v/>
      </c>
    </row>
    <row r="70">
      <c r="A70" s="282" t="n">
        <v>1</v>
      </c>
      <c r="B70" s="251" t="inlineStr">
        <is>
          <t>VERONICA MEDRANO ARIAS</t>
        </is>
      </c>
      <c r="C70" s="251" t="inlineStr">
        <is>
          <t>LAMINAS PLASTICAS TIPO FUNDA -POUCHE</t>
        </is>
      </c>
      <c r="D70" s="251" t="inlineStr">
        <is>
          <t>H5-P1</t>
        </is>
      </c>
      <c r="E70" s="251" t="n">
        <v>1126077</v>
      </c>
      <c r="F70" s="251" t="n">
        <v>1126084</v>
      </c>
      <c r="G70" s="251" t="n">
        <v>8</v>
      </c>
      <c r="H70" s="251" t="n">
        <v>1126077</v>
      </c>
      <c r="I70" s="251" t="n">
        <v>1126084</v>
      </c>
      <c r="J70" s="251" t="n">
        <v>8</v>
      </c>
      <c r="K70" s="251" t="n"/>
      <c r="L70" s="251" t="n"/>
      <c r="M70" s="251" t="n"/>
      <c r="N70" s="251" t="n"/>
      <c r="O70" s="251" t="n"/>
      <c r="P70" s="251" t="n"/>
      <c r="Q70" s="251" t="n"/>
      <c r="R70" s="251">
        <f>J70+M70+Q70</f>
        <v/>
      </c>
      <c r="S70" s="251">
        <f>IF(OR(C70="CEDULAS DE IDENTIDAD",C70="CÉDULA DE IDENTIDAD DS4924"),(J70*17),0)</f>
        <v/>
      </c>
      <c r="T70" s="283">
        <f>IF(N70="ERROR HUMANO",(M70*3),0)</f>
        <v/>
      </c>
    </row>
    <row r="71">
      <c r="A71" s="282" t="n">
        <v>1</v>
      </c>
      <c r="B71" s="251" t="inlineStr">
        <is>
          <t>VERONICA MEDRANO ARIAS</t>
        </is>
      </c>
      <c r="C71" s="251" t="inlineStr">
        <is>
          <t>LAMINAS PLASTICAS TIPO FUNDA -POUCHE</t>
        </is>
      </c>
      <c r="D71" s="251" t="inlineStr">
        <is>
          <t>H5-P1</t>
        </is>
      </c>
      <c r="E71" s="251" t="n">
        <v>1126085</v>
      </c>
      <c r="F71" s="251" t="n">
        <v>1126108</v>
      </c>
      <c r="G71" s="251" t="n">
        <v>24</v>
      </c>
      <c r="H71" s="251" t="n"/>
      <c r="I71" s="251" t="n"/>
      <c r="J71" s="251" t="n"/>
      <c r="K71" s="251" t="n"/>
      <c r="L71" s="251" t="n"/>
      <c r="M71" s="251" t="n"/>
      <c r="N71" s="251" t="n"/>
      <c r="O71" s="251" t="n">
        <v>1126085</v>
      </c>
      <c r="P71" s="251" t="n">
        <v>1126108</v>
      </c>
      <c r="Q71" s="251" t="n">
        <v>24</v>
      </c>
      <c r="R71" s="251">
        <f>J71+M71+Q71</f>
        <v/>
      </c>
      <c r="S71" s="251">
        <f>IF(OR(C71="CEDULAS DE IDENTIDAD",C71="CÉDULA DE IDENTIDAD DS4924"),(J71*17),0)</f>
        <v/>
      </c>
      <c r="T71" s="283">
        <f>IF(N71="ERROR HUMANO",(M71*3),0)</f>
        <v/>
      </c>
    </row>
    <row r="72">
      <c r="A72" s="282" t="n">
        <v>1</v>
      </c>
      <c r="B72" s="251" t="inlineStr">
        <is>
          <t>VERONICA MEDRANO ARIAS</t>
        </is>
      </c>
      <c r="C72" s="251" t="inlineStr">
        <is>
          <t>CÉDULA DE IDENTIDAD DS4924</t>
        </is>
      </c>
      <c r="D72" s="251" t="inlineStr">
        <is>
          <t>LA</t>
        </is>
      </c>
      <c r="E72" s="251" t="n">
        <v>583706</v>
      </c>
      <c r="F72" s="251" t="n">
        <v>583712</v>
      </c>
      <c r="G72" s="251" t="n">
        <v>7</v>
      </c>
      <c r="H72" s="251" t="n">
        <v>583706</v>
      </c>
      <c r="I72" s="251" t="n">
        <v>583712</v>
      </c>
      <c r="J72" s="251" t="n">
        <v>7</v>
      </c>
      <c r="K72" s="251" t="n"/>
      <c r="L72" s="251" t="n"/>
      <c r="M72" s="251" t="n"/>
      <c r="N72" s="251" t="n"/>
      <c r="O72" s="251" t="n"/>
      <c r="P72" s="251" t="n"/>
      <c r="Q72" s="251" t="n"/>
      <c r="R72" s="251">
        <f>J72+M72+Q72</f>
        <v/>
      </c>
      <c r="S72" s="251">
        <f>IF(OR(C72="CEDULAS DE IDENTIDAD",C72="CÉDULA DE IDENTIDAD DS4924"),(J72*17),0)</f>
        <v/>
      </c>
      <c r="T72" s="283">
        <f>IF(N72="ERROR HUMANO",(M72*3),0)</f>
        <v/>
      </c>
    </row>
    <row r="73">
      <c r="A73" s="282" t="n">
        <v>1</v>
      </c>
      <c r="B73" s="251" t="inlineStr">
        <is>
          <t>VERONICA MEDRANO ARIAS</t>
        </is>
      </c>
      <c r="C73" s="251" t="inlineStr">
        <is>
          <t>CÉDULA DE IDENTIDAD DS4924</t>
        </is>
      </c>
      <c r="D73" s="251" t="inlineStr">
        <is>
          <t>LA</t>
        </is>
      </c>
      <c r="E73" s="251" t="n">
        <v>583801</v>
      </c>
      <c r="F73" s="251" t="n">
        <v>583868</v>
      </c>
      <c r="G73" s="251" t="n">
        <v>68</v>
      </c>
      <c r="H73" s="251" t="n">
        <v>583801</v>
      </c>
      <c r="I73" s="251" t="n">
        <v>583868</v>
      </c>
      <c r="J73" s="251" t="n">
        <v>68</v>
      </c>
      <c r="K73" s="251" t="n"/>
      <c r="L73" s="251" t="n"/>
      <c r="M73" s="251" t="n"/>
      <c r="N73" s="251" t="n"/>
      <c r="O73" s="251" t="n"/>
      <c r="P73" s="251" t="n"/>
      <c r="Q73" s="251" t="n"/>
      <c r="R73" s="251">
        <f>J73+M73+Q73</f>
        <v/>
      </c>
      <c r="S73" s="251">
        <f>IF(OR(C73="CEDULAS DE IDENTIDAD",C73="CÉDULA DE IDENTIDAD DS4924"),(J73*17),0)</f>
        <v/>
      </c>
      <c r="T73" s="283">
        <f>IF(N73="ERROR HUMANO",(M73*3),0)</f>
        <v/>
      </c>
    </row>
    <row r="74">
      <c r="A74" s="282" t="n">
        <v>1</v>
      </c>
      <c r="B74" s="251" t="inlineStr">
        <is>
          <t>VERONICA MEDRANO ARIAS</t>
        </is>
      </c>
      <c r="C74" s="251" t="inlineStr">
        <is>
          <t>CÉDULA DE IDENTIDAD DS4924</t>
        </is>
      </c>
      <c r="D74" s="251" t="inlineStr">
        <is>
          <t>LA</t>
        </is>
      </c>
      <c r="E74" s="251" t="n">
        <v>584001</v>
      </c>
      <c r="F74" s="251" t="n">
        <v>584008</v>
      </c>
      <c r="G74" s="251" t="n">
        <v>8</v>
      </c>
      <c r="H74" s="251" t="n">
        <v>584001</v>
      </c>
      <c r="I74" s="251" t="n">
        <v>584008</v>
      </c>
      <c r="J74" s="251" t="n">
        <v>8</v>
      </c>
      <c r="K74" s="251" t="n"/>
      <c r="L74" s="251" t="n"/>
      <c r="M74" s="251" t="n"/>
      <c r="N74" s="251" t="n"/>
      <c r="O74" s="251" t="n"/>
      <c r="P74" s="251" t="n"/>
      <c r="Q74" s="251" t="n"/>
      <c r="R74" s="251">
        <f>J74+M74+Q74</f>
        <v/>
      </c>
      <c r="S74" s="251">
        <f>IF(OR(C74="CEDULAS DE IDENTIDAD",C74="CÉDULA DE IDENTIDAD DS4924"),(J74*17),0)</f>
        <v/>
      </c>
      <c r="T74" s="283">
        <f>IF(N74="ERROR HUMANO",(M74*3),0)</f>
        <v/>
      </c>
    </row>
    <row r="75">
      <c r="A75" s="282" t="n">
        <v>1</v>
      </c>
      <c r="B75" s="251" t="inlineStr">
        <is>
          <t>VERONICA MEDRANO ARIAS</t>
        </is>
      </c>
      <c r="C75" s="251" t="inlineStr">
        <is>
          <t>CÉDULA DE IDENTIDAD DS4924</t>
        </is>
      </c>
      <c r="D75" s="251" t="inlineStr">
        <is>
          <t>LA</t>
        </is>
      </c>
      <c r="E75" s="251" t="n">
        <v>584009</v>
      </c>
      <c r="F75" s="251" t="n">
        <v>584032</v>
      </c>
      <c r="G75" s="251" t="n">
        <v>24</v>
      </c>
      <c r="H75" s="251" t="n"/>
      <c r="I75" s="251" t="n"/>
      <c r="J75" s="251" t="n"/>
      <c r="K75" s="251" t="n"/>
      <c r="L75" s="251" t="n"/>
      <c r="M75" s="251" t="n"/>
      <c r="N75" s="251" t="n"/>
      <c r="O75" s="251" t="n">
        <v>584009</v>
      </c>
      <c r="P75" s="251" t="n">
        <v>584032</v>
      </c>
      <c r="Q75" s="251" t="n">
        <v>24</v>
      </c>
      <c r="R75" s="251">
        <f>J75+M75+Q75</f>
        <v/>
      </c>
      <c r="S75" s="251">
        <f>IF(OR(C75="CEDULAS DE IDENTIDAD",C75="CÉDULA DE IDENTIDAD DS4924"),(J75*17),0)</f>
        <v/>
      </c>
      <c r="T75" s="283">
        <f>IF(N75="ERROR HUMANO",(M75*3),0)</f>
        <v/>
      </c>
    </row>
    <row r="76" ht="15" customHeight="1" s="335">
      <c r="A76" s="417" t="inlineStr">
        <is>
          <t>TOTALES:</t>
        </is>
      </c>
      <c r="B76" s="408" t="n"/>
      <c r="C76" s="408" t="n"/>
      <c r="D76" s="408" t="n"/>
      <c r="E76" s="162" t="n"/>
      <c r="F76" s="163" t="n"/>
      <c r="G76" s="164">
        <f>SUM(G31:G75)</f>
        <v/>
      </c>
      <c r="H76" s="162" t="n"/>
      <c r="I76" s="163" t="n"/>
      <c r="J76" s="165">
        <f>SUM(J31:J75)</f>
        <v/>
      </c>
      <c r="K76" s="162" t="n"/>
      <c r="L76" s="163" t="n"/>
      <c r="M76" s="165">
        <f>SUM(M31:M75)</f>
        <v/>
      </c>
      <c r="N76" s="166" t="n"/>
      <c r="O76" s="162" t="n"/>
      <c r="P76" s="163" t="n"/>
      <c r="Q76" s="165">
        <f>SUM(Q31:Q75)</f>
        <v/>
      </c>
      <c r="R76" s="167">
        <f>SUM(R31:R75)</f>
        <v/>
      </c>
      <c r="S76" s="168">
        <f>SUM(S31:S75)</f>
        <v/>
      </c>
      <c r="T76" s="165">
        <f>SUM(T31:T75)</f>
        <v/>
      </c>
    </row>
    <row r="77" ht="15.75" customHeight="1" s="335">
      <c r="A77" s="409" t="inlineStr">
        <is>
          <t>TOTAL BOLETAS DE DEPOSITO BANCARIO</t>
        </is>
      </c>
      <c r="B77" s="408" t="n"/>
      <c r="C77" s="408" t="n"/>
      <c r="D77" s="408" t="n"/>
      <c r="E77" s="408" t="n"/>
      <c r="F77" s="408" t="n"/>
      <c r="G77" s="408" t="n"/>
      <c r="H77" s="337" t="n"/>
      <c r="I77" s="416">
        <f>J76/2</f>
        <v/>
      </c>
      <c r="J77" s="337" t="n"/>
      <c r="K77" s="409" t="inlineStr">
        <is>
          <t>INGRESO TOTAL BOLIVIANOS</t>
        </is>
      </c>
      <c r="L77" s="408" t="n"/>
      <c r="M77" s="408" t="n"/>
      <c r="N77" s="408" t="n"/>
      <c r="O77" s="408" t="n"/>
      <c r="P77" s="408" t="n"/>
      <c r="Q77" s="337" t="n"/>
      <c r="R77" s="416">
        <f>S76+T76</f>
        <v/>
      </c>
      <c r="S77" s="408" t="n"/>
      <c r="T77" s="337" t="n"/>
    </row>
    <row r="79" ht="15" customHeight="1" s="335">
      <c r="A79" s="275" t="n"/>
      <c r="B79" s="276" t="n"/>
      <c r="C79" s="276" t="n"/>
      <c r="D79" s="276" t="n"/>
      <c r="E79" s="276" t="n"/>
      <c r="F79" s="276" t="n"/>
      <c r="G79" s="276" t="n"/>
      <c r="H79" s="276" t="n"/>
      <c r="I79" s="276" t="n"/>
      <c r="J79" s="276" t="n"/>
      <c r="K79" s="276" t="n"/>
      <c r="L79" s="276" t="n"/>
      <c r="M79" s="276" t="n"/>
      <c r="N79" s="276" t="n"/>
      <c r="O79" s="418" t="inlineStr">
        <is>
          <t>Correlativo-Form.:   SEGIP/DDSC/MONT/003/2024</t>
        </is>
      </c>
      <c r="P79" s="411" t="n"/>
      <c r="Q79" s="411" t="n"/>
      <c r="R79" s="411" t="n"/>
      <c r="S79" s="411" t="n"/>
      <c r="T79" s="412" t="n"/>
    </row>
    <row r="80" ht="22.5" customHeight="1" s="335">
      <c r="A80" s="433" t="inlineStr">
        <is>
          <t xml:space="preserve">SERVICIO GENERAL DE IDENTIFICACION PERSONAL </t>
        </is>
      </c>
      <c r="T80" s="422" t="n"/>
    </row>
    <row r="81" ht="15" customHeight="1" s="335">
      <c r="A81" s="432" t="inlineStr">
        <is>
          <t>LEY N° 0145 DEL 27 DE JUNIO DEL 2011</t>
        </is>
      </c>
      <c r="T81" s="422" t="n"/>
    </row>
    <row r="82" ht="24.75" customHeight="1" s="335">
      <c r="A82" s="430" t="inlineStr">
        <is>
          <t xml:space="preserve">FORMULARIO AV-4 (ADMINISTRACION DE MATERIAL VALORADO: CEDULAS Y PLASTICOS) </t>
        </is>
      </c>
      <c r="B82" s="411" t="n"/>
      <c r="C82" s="411" t="n"/>
      <c r="D82" s="411" t="n"/>
      <c r="E82" s="411" t="n"/>
      <c r="F82" s="411" t="n"/>
      <c r="G82" s="411" t="n"/>
      <c r="H82" s="411" t="n"/>
      <c r="I82" s="411" t="n"/>
      <c r="J82" s="411" t="n"/>
      <c r="K82" s="411" t="n"/>
      <c r="L82" s="411" t="n"/>
      <c r="M82" s="411" t="n"/>
      <c r="N82" s="411" t="n"/>
      <c r="O82" s="411" t="n"/>
      <c r="P82" s="411" t="n"/>
      <c r="Q82" s="411" t="n"/>
      <c r="R82" s="411" t="n"/>
      <c r="S82" s="411" t="n"/>
      <c r="T82" s="412" t="n"/>
    </row>
    <row r="83" ht="21.75" customHeight="1" s="335" thickBot="1">
      <c r="A83" s="431" t="inlineStr">
        <is>
          <t xml:space="preserve">OFICINA OPERATIVA: </t>
        </is>
      </c>
      <c r="B83" s="411" t="n"/>
      <c r="C83" s="411" t="n"/>
      <c r="D83" s="411" t="n"/>
      <c r="E83" s="429" t="inlineStr">
        <is>
          <t>OFICINA REGIONAL MONTERO</t>
        </is>
      </c>
      <c r="F83" s="408" t="n"/>
      <c r="G83" s="408" t="n"/>
      <c r="H83" s="408" t="n"/>
      <c r="I83" s="408" t="n"/>
      <c r="J83" s="408" t="n"/>
      <c r="K83" s="408" t="n"/>
      <c r="L83" s="408" t="n"/>
      <c r="M83" s="408" t="n"/>
      <c r="N83" s="408" t="n"/>
      <c r="O83" s="408" t="n"/>
      <c r="P83" s="408" t="n"/>
      <c r="Q83" s="419" t="inlineStr">
        <is>
          <t xml:space="preserve">FECHA: </t>
        </is>
      </c>
      <c r="R83" s="412" t="n"/>
      <c r="S83" s="427" t="inlineStr">
        <is>
          <t>04/01/2024</t>
        </is>
      </c>
      <c r="T83" s="428" t="n"/>
    </row>
    <row r="84" ht="15.75" customHeight="1" s="335">
      <c r="A84" s="277" t="n"/>
      <c r="B84" s="158" t="n"/>
      <c r="C84" s="158" t="n"/>
      <c r="D84" s="158" t="n"/>
      <c r="E84" s="426" t="inlineStr">
        <is>
          <t>ENTREGA DIARIA</t>
        </is>
      </c>
      <c r="F84" s="408" t="n"/>
      <c r="G84" s="337" t="n"/>
      <c r="H84" s="407" t="inlineStr">
        <is>
          <t>CEDULAS EMITIDAS</t>
        </is>
      </c>
      <c r="I84" s="408" t="n"/>
      <c r="J84" s="337" t="n"/>
      <c r="K84" s="425" t="inlineStr">
        <is>
          <t>CEDULAS ANULADAS</t>
        </is>
      </c>
      <c r="L84" s="408" t="n"/>
      <c r="M84" s="408" t="n"/>
      <c r="N84" s="337" t="n"/>
      <c r="O84" s="407" t="inlineStr">
        <is>
          <t>CEDULAS DEVUELTAS</t>
        </is>
      </c>
      <c r="P84" s="408" t="n"/>
      <c r="Q84" s="337" t="n"/>
      <c r="R84" s="423" t="inlineStr">
        <is>
          <t>TOTAL  ASIGNAC…</t>
        </is>
      </c>
      <c r="S84" s="423" t="inlineStr">
        <is>
          <t>TOTAL BS. RECAUDADO (EMISIONES)</t>
        </is>
      </c>
      <c r="T84" s="423" t="inlineStr">
        <is>
          <t>TOTAL BS. ANULACIONES</t>
        </is>
      </c>
    </row>
    <row r="85" ht="39" customHeight="1" s="335">
      <c r="A85" s="269" t="inlineStr">
        <is>
          <t>MESA</t>
        </is>
      </c>
      <c r="B85" s="269" t="inlineStr">
        <is>
          <t>OPERADOR</t>
        </is>
      </c>
      <c r="C85" s="269" t="inlineStr">
        <is>
          <t>DETALLE</t>
        </is>
      </c>
      <c r="D85" s="269" t="inlineStr">
        <is>
          <t>SERIE</t>
        </is>
      </c>
      <c r="E85" s="269" t="inlineStr">
        <is>
          <t>DESDE</t>
        </is>
      </c>
      <c r="F85" s="269" t="inlineStr">
        <is>
          <t>HASTA</t>
        </is>
      </c>
      <c r="G85" s="270" t="inlineStr">
        <is>
          <t>CANTIDAD</t>
        </is>
      </c>
      <c r="H85" s="269" t="inlineStr">
        <is>
          <t>DESDE</t>
        </is>
      </c>
      <c r="I85" s="269" t="inlineStr">
        <is>
          <t>HASTA</t>
        </is>
      </c>
      <c r="J85" s="270" t="inlineStr">
        <is>
          <t>CANTIDAD</t>
        </is>
      </c>
      <c r="K85" s="269" t="inlineStr">
        <is>
          <t>DESDE</t>
        </is>
      </c>
      <c r="L85" s="269" t="inlineStr">
        <is>
          <t>HASTA</t>
        </is>
      </c>
      <c r="M85" s="270" t="inlineStr">
        <is>
          <t>CANTIDAD</t>
        </is>
      </c>
      <c r="N85" s="271" t="inlineStr">
        <is>
          <t>TIPO ANULACION</t>
        </is>
      </c>
      <c r="O85" s="269" t="inlineStr">
        <is>
          <t>DESDE</t>
        </is>
      </c>
      <c r="P85" s="269" t="inlineStr">
        <is>
          <t>HASTA</t>
        </is>
      </c>
      <c r="Q85" s="270" t="inlineStr">
        <is>
          <t>CANTIDAD</t>
        </is>
      </c>
      <c r="R85" s="424" t="n"/>
      <c r="S85" s="424" t="n"/>
      <c r="T85" s="424" t="n"/>
    </row>
    <row r="86">
      <c r="A86" s="278" t="n">
        <v>2</v>
      </c>
      <c r="B86" s="272" t="inlineStr">
        <is>
          <t>ANELY CACERES PECHO</t>
        </is>
      </c>
      <c r="C86" s="272" t="inlineStr">
        <is>
          <t>LAMINAS PLASTICAS TIPO FUNDA -POUCHE</t>
        </is>
      </c>
      <c r="D86" s="272" t="inlineStr">
        <is>
          <t>H5-P1</t>
        </is>
      </c>
      <c r="E86" s="272" t="n">
        <v>1126110</v>
      </c>
      <c r="F86" s="272" t="n">
        <v>1126140</v>
      </c>
      <c r="G86" s="272" t="n">
        <v>31</v>
      </c>
      <c r="H86" s="272" t="n">
        <v>1126110</v>
      </c>
      <c r="I86" s="272" t="n">
        <v>1126140</v>
      </c>
      <c r="J86" s="272" t="n">
        <v>31</v>
      </c>
      <c r="K86" s="272" t="n"/>
      <c r="L86" s="272" t="n"/>
      <c r="M86" s="272" t="n"/>
      <c r="N86" s="272" t="n"/>
      <c r="O86" s="272" t="n"/>
      <c r="P86" s="272" t="n"/>
      <c r="Q86" s="272" t="n"/>
      <c r="R86" s="272">
        <f>J86+M86+Q86</f>
        <v/>
      </c>
      <c r="S86" s="272">
        <f>IF(OR(C86="CEDULAS DE IDENTIDAD",C86="CÉDULA DE IDENTIDAD DS4924"),(J86*17),0)</f>
        <v/>
      </c>
      <c r="T86" s="279">
        <f>IF(N86="ERROR HUMANO",(M86*3),0)</f>
        <v/>
      </c>
    </row>
    <row r="87">
      <c r="A87" s="280" t="n">
        <v>2</v>
      </c>
      <c r="B87" s="250" t="inlineStr">
        <is>
          <t>ANELY CACERES PECHO</t>
        </is>
      </c>
      <c r="C87" s="250" t="inlineStr">
        <is>
          <t>LAMINAS PLASTICAS TIPO FUNDA -POUCHE</t>
        </is>
      </c>
      <c r="D87" s="250" t="inlineStr">
        <is>
          <t>H5-P1</t>
        </is>
      </c>
      <c r="E87" s="250" t="n">
        <v>1126193</v>
      </c>
      <c r="F87" s="250" t="n">
        <v>1126225</v>
      </c>
      <c r="G87" s="250" t="n">
        <v>33</v>
      </c>
      <c r="H87" s="250" t="n">
        <v>1126193</v>
      </c>
      <c r="I87" s="250" t="n">
        <v>1126225</v>
      </c>
      <c r="J87" s="250" t="n">
        <v>33</v>
      </c>
      <c r="K87" s="250" t="n"/>
      <c r="L87" s="250" t="n"/>
      <c r="M87" s="250" t="n"/>
      <c r="N87" s="250" t="n"/>
      <c r="O87" s="250" t="n"/>
      <c r="P87" s="250" t="n"/>
      <c r="Q87" s="250" t="n"/>
      <c r="R87" s="250">
        <f>J87+M87+Q87</f>
        <v/>
      </c>
      <c r="S87" s="250">
        <f>IF(OR(C87="CEDULAS DE IDENTIDAD",C87="CÉDULA DE IDENTIDAD DS4924"),(J87*17),0)</f>
        <v/>
      </c>
      <c r="T87" s="281">
        <f>IF(N87="ERROR HUMANO",(M87*3),0)</f>
        <v/>
      </c>
    </row>
    <row r="88">
      <c r="A88" s="280" t="n">
        <v>2</v>
      </c>
      <c r="B88" s="250" t="inlineStr">
        <is>
          <t>ANELY CACERES PECHO</t>
        </is>
      </c>
      <c r="C88" s="250" t="inlineStr">
        <is>
          <t>LAMINAS PLASTICAS TIPO FUNDA -POUCHE</t>
        </is>
      </c>
      <c r="D88" s="250" t="inlineStr">
        <is>
          <t>H5-P1</t>
        </is>
      </c>
      <c r="E88" s="250" t="n">
        <v>1126226</v>
      </c>
      <c r="F88" s="250" t="n">
        <v>1126241</v>
      </c>
      <c r="G88" s="250" t="n">
        <v>16</v>
      </c>
      <c r="H88" s="250" t="n"/>
      <c r="I88" s="250" t="n"/>
      <c r="J88" s="250" t="n"/>
      <c r="K88" s="250" t="n"/>
      <c r="L88" s="250" t="n"/>
      <c r="M88" s="250" t="n"/>
      <c r="N88" s="250" t="n"/>
      <c r="O88" s="250" t="n">
        <v>1126226</v>
      </c>
      <c r="P88" s="250" t="n">
        <v>1126241</v>
      </c>
      <c r="Q88" s="250" t="n">
        <v>16</v>
      </c>
      <c r="R88" s="250">
        <f>J88+M88+Q88</f>
        <v/>
      </c>
      <c r="S88" s="250">
        <f>IF(OR(C88="CEDULAS DE IDENTIDAD",C88="CÉDULA DE IDENTIDAD DS4924"),(J88*17),0)</f>
        <v/>
      </c>
      <c r="T88" s="281">
        <f>IF(N88="ERROR HUMANO",(M88*3),0)</f>
        <v/>
      </c>
    </row>
    <row r="89">
      <c r="A89" s="280" t="n">
        <v>2</v>
      </c>
      <c r="B89" s="250" t="inlineStr">
        <is>
          <t>ANELY CACERES PECHO</t>
        </is>
      </c>
      <c r="C89" s="250" t="inlineStr">
        <is>
          <t>CÉDULA DE IDENTIDAD DS4924</t>
        </is>
      </c>
      <c r="D89" s="250" t="inlineStr">
        <is>
          <t>LA</t>
        </is>
      </c>
      <c r="E89" s="250" t="n">
        <v>584036</v>
      </c>
      <c r="F89" s="250" t="n">
        <v>584063</v>
      </c>
      <c r="G89" s="250" t="n">
        <v>28</v>
      </c>
      <c r="H89" s="250" t="n">
        <v>584036</v>
      </c>
      <c r="I89" s="250" t="n">
        <v>584063</v>
      </c>
      <c r="J89" s="250" t="n">
        <v>28</v>
      </c>
      <c r="K89" s="250" t="n"/>
      <c r="L89" s="250" t="n"/>
      <c r="M89" s="250" t="n"/>
      <c r="N89" s="250" t="n"/>
      <c r="O89" s="250" t="n"/>
      <c r="P89" s="250" t="n"/>
      <c r="Q89" s="250" t="n"/>
      <c r="R89" s="250">
        <f>J89+M89+Q89</f>
        <v/>
      </c>
      <c r="S89" s="250">
        <f>IF(OR(C89="CEDULAS DE IDENTIDAD",C89="CÉDULA DE IDENTIDAD DS4924"),(J89*17),0)</f>
        <v/>
      </c>
      <c r="T89" s="281">
        <f>IF(N89="ERROR HUMANO",(M89*3),0)</f>
        <v/>
      </c>
    </row>
    <row r="90">
      <c r="A90" s="280" t="n">
        <v>2</v>
      </c>
      <c r="B90" s="250" t="inlineStr">
        <is>
          <t>ANELY CACERES PECHO</t>
        </is>
      </c>
      <c r="C90" s="250" t="inlineStr">
        <is>
          <t>CÉDULA DE IDENTIDAD DS4924</t>
        </is>
      </c>
      <c r="D90" s="250" t="inlineStr">
        <is>
          <t>LA</t>
        </is>
      </c>
      <c r="E90" s="250" t="n">
        <v>584064</v>
      </c>
      <c r="F90" s="250" t="n">
        <v>584064</v>
      </c>
      <c r="G90" s="250" t="n">
        <v>1</v>
      </c>
      <c r="H90" s="250" t="n"/>
      <c r="I90" s="250" t="n"/>
      <c r="J90" s="250" t="n"/>
      <c r="K90" s="250" t="n">
        <v>584064</v>
      </c>
      <c r="L90" s="250" t="n">
        <v>584064</v>
      </c>
      <c r="M90" s="250" t="n">
        <v>1</v>
      </c>
      <c r="N90" s="250" t="inlineStr">
        <is>
          <t>ERROR HUMANO</t>
        </is>
      </c>
      <c r="O90" s="250" t="n"/>
      <c r="P90" s="250" t="n"/>
      <c r="Q90" s="250" t="n"/>
      <c r="R90" s="250">
        <f>J90+M90+Q90</f>
        <v/>
      </c>
      <c r="S90" s="250">
        <f>IF(OR(C90="CEDULAS DE IDENTIDAD",C90="CÉDULA DE IDENTIDAD DS4924"),(J90*17),0)</f>
        <v/>
      </c>
      <c r="T90" s="281">
        <f>IF(N90="ERROR HUMANO",(M90*3),0)</f>
        <v/>
      </c>
    </row>
    <row r="91">
      <c r="A91" s="280" t="n">
        <v>2</v>
      </c>
      <c r="B91" s="250" t="inlineStr">
        <is>
          <t>ANELY CACERES PECHO</t>
        </is>
      </c>
      <c r="C91" s="250" t="inlineStr">
        <is>
          <t>CÉDULA DE IDENTIDAD DS4924</t>
        </is>
      </c>
      <c r="D91" s="250" t="inlineStr">
        <is>
          <t>LA</t>
        </is>
      </c>
      <c r="E91" s="250" t="n">
        <v>584117</v>
      </c>
      <c r="F91" s="250" t="n">
        <v>584152</v>
      </c>
      <c r="G91" s="250" t="n">
        <v>36</v>
      </c>
      <c r="H91" s="250" t="n">
        <v>584117</v>
      </c>
      <c r="I91" s="250" t="n">
        <v>584152</v>
      </c>
      <c r="J91" s="250" t="n">
        <v>36</v>
      </c>
      <c r="K91" s="250" t="n"/>
      <c r="L91" s="250" t="n"/>
      <c r="M91" s="250" t="n"/>
      <c r="N91" s="250" t="n"/>
      <c r="O91" s="250" t="n"/>
      <c r="P91" s="250" t="n"/>
      <c r="Q91" s="250" t="n"/>
      <c r="R91" s="250">
        <f>J91+M91+Q91</f>
        <v/>
      </c>
      <c r="S91" s="250">
        <f>IF(OR(C91="CEDULAS DE IDENTIDAD",C91="CÉDULA DE IDENTIDAD DS4924"),(J91*17),0)</f>
        <v/>
      </c>
      <c r="T91" s="281">
        <f>IF(N91="ERROR HUMANO",(M91*3),0)</f>
        <v/>
      </c>
    </row>
    <row r="92">
      <c r="A92" s="280" t="n">
        <v>2</v>
      </c>
      <c r="B92" s="250" t="inlineStr">
        <is>
          <t>ANELY CACERES PECHO</t>
        </is>
      </c>
      <c r="C92" s="250" t="inlineStr">
        <is>
          <t>CÉDULA DE IDENTIDAD DS4924</t>
        </is>
      </c>
      <c r="D92" s="250" t="inlineStr">
        <is>
          <t>LA</t>
        </is>
      </c>
      <c r="E92" s="250" t="n">
        <v>584153</v>
      </c>
      <c r="F92" s="250" t="n">
        <v>584168</v>
      </c>
      <c r="G92" s="250" t="n">
        <v>16</v>
      </c>
      <c r="H92" s="250" t="n"/>
      <c r="I92" s="250" t="n"/>
      <c r="J92" s="250" t="n"/>
      <c r="K92" s="250" t="n"/>
      <c r="L92" s="250" t="n"/>
      <c r="M92" s="250" t="n"/>
      <c r="N92" s="250" t="n"/>
      <c r="O92" s="250" t="n">
        <v>584153</v>
      </c>
      <c r="P92" s="250" t="n">
        <v>584168</v>
      </c>
      <c r="Q92" s="250" t="n">
        <v>16</v>
      </c>
      <c r="R92" s="250">
        <f>J92+M92+Q92</f>
        <v/>
      </c>
      <c r="S92" s="250">
        <f>IF(OR(C92="CEDULAS DE IDENTIDAD",C92="CÉDULA DE IDENTIDAD DS4924"),(J92*17),0)</f>
        <v/>
      </c>
      <c r="T92" s="281">
        <f>IF(N92="ERROR HUMANO",(M92*3),0)</f>
        <v/>
      </c>
    </row>
    <row r="93">
      <c r="A93" s="282" t="n">
        <v>7</v>
      </c>
      <c r="B93" s="251" t="inlineStr">
        <is>
          <t>BOLIVIA MAR PALMERO TILILA</t>
        </is>
      </c>
      <c r="C93" s="251" t="inlineStr">
        <is>
          <t>CEDULAS DE IDENTIDAD</t>
        </is>
      </c>
      <c r="D93" s="251" t="inlineStr">
        <is>
          <t>H5-P1</t>
        </is>
      </c>
      <c r="E93" s="251" t="n">
        <v>2743029</v>
      </c>
      <c r="F93" s="251" t="n">
        <v>2743044</v>
      </c>
      <c r="G93" s="251" t="n">
        <v>16</v>
      </c>
      <c r="H93" s="251" t="n">
        <v>2743029</v>
      </c>
      <c r="I93" s="251" t="n">
        <v>2743044</v>
      </c>
      <c r="J93" s="251" t="n">
        <v>16</v>
      </c>
      <c r="K93" s="251" t="n"/>
      <c r="L93" s="251" t="n"/>
      <c r="M93" s="251" t="n"/>
      <c r="N93" s="251" t="n"/>
      <c r="O93" s="251" t="n"/>
      <c r="P93" s="251" t="n"/>
      <c r="Q93" s="251" t="n"/>
      <c r="R93" s="251">
        <f>J93+M93+Q93</f>
        <v/>
      </c>
      <c r="S93" s="251">
        <f>IF(OR(C93="CEDULAS DE IDENTIDAD",C93="CÉDULA DE IDENTIDAD DS4924"),(J93*17),0)</f>
        <v/>
      </c>
      <c r="T93" s="283">
        <f>IF(N93="ERROR HUMANO",(M93*3),0)</f>
        <v/>
      </c>
    </row>
    <row r="94">
      <c r="A94" s="282" t="n">
        <v>7</v>
      </c>
      <c r="B94" s="251" t="inlineStr">
        <is>
          <t>BOLIVIA MAR PALMERO TILILA</t>
        </is>
      </c>
      <c r="C94" s="251" t="inlineStr">
        <is>
          <t>CEDULAS DE IDENTIDAD</t>
        </is>
      </c>
      <c r="D94" s="251" t="inlineStr">
        <is>
          <t>H5-P1</t>
        </is>
      </c>
      <c r="E94" s="251" t="n">
        <v>2743093</v>
      </c>
      <c r="F94" s="251" t="n">
        <v>2743119</v>
      </c>
      <c r="G94" s="251" t="n">
        <v>27</v>
      </c>
      <c r="H94" s="251" t="n">
        <v>2743093</v>
      </c>
      <c r="I94" s="251" t="n">
        <v>2743119</v>
      </c>
      <c r="J94" s="251" t="n">
        <v>27</v>
      </c>
      <c r="K94" s="251" t="n"/>
      <c r="L94" s="251" t="n"/>
      <c r="M94" s="251" t="n"/>
      <c r="N94" s="251" t="n"/>
      <c r="O94" s="251" t="n"/>
      <c r="P94" s="251" t="n"/>
      <c r="Q94" s="251" t="n"/>
      <c r="R94" s="251">
        <f>J94+M94+Q94</f>
        <v/>
      </c>
      <c r="S94" s="251">
        <f>IF(OR(C94="CEDULAS DE IDENTIDAD",C94="CÉDULA DE IDENTIDAD DS4924"),(J94*17),0)</f>
        <v/>
      </c>
      <c r="T94" s="283">
        <f>IF(N94="ERROR HUMANO",(M94*3),0)</f>
        <v/>
      </c>
    </row>
    <row r="95">
      <c r="A95" s="282" t="n">
        <v>7</v>
      </c>
      <c r="B95" s="251" t="inlineStr">
        <is>
          <t>BOLIVIA MAR PALMERO TILILA</t>
        </is>
      </c>
      <c r="C95" s="251" t="inlineStr">
        <is>
          <t>CEDULAS DE IDENTIDAD</t>
        </is>
      </c>
      <c r="D95" s="251" t="inlineStr">
        <is>
          <t>H5-P1</t>
        </is>
      </c>
      <c r="E95" s="251" t="n">
        <v>2743120</v>
      </c>
      <c r="F95" s="251" t="n">
        <v>2743152</v>
      </c>
      <c r="G95" s="251" t="n">
        <v>33</v>
      </c>
      <c r="H95" s="251" t="n"/>
      <c r="I95" s="251" t="n"/>
      <c r="J95" s="251" t="n"/>
      <c r="K95" s="251" t="n"/>
      <c r="L95" s="251" t="n"/>
      <c r="M95" s="251" t="n"/>
      <c r="N95" s="251" t="n"/>
      <c r="O95" s="251" t="n">
        <v>2743120</v>
      </c>
      <c r="P95" s="251" t="n">
        <v>2743152</v>
      </c>
      <c r="Q95" s="251" t="n">
        <v>33</v>
      </c>
      <c r="R95" s="251">
        <f>J95+M95+Q95</f>
        <v/>
      </c>
      <c r="S95" s="251">
        <f>IF(OR(C95="CEDULAS DE IDENTIDAD",C95="CÉDULA DE IDENTIDAD DS4924"),(J95*17),0)</f>
        <v/>
      </c>
      <c r="T95" s="283">
        <f>IF(N95="ERROR HUMANO",(M95*3),0)</f>
        <v/>
      </c>
    </row>
    <row r="96">
      <c r="A96" s="282" t="n">
        <v>7</v>
      </c>
      <c r="B96" s="251" t="inlineStr">
        <is>
          <t>BOLIVIA MAR PALMERO TILILA</t>
        </is>
      </c>
      <c r="C96" s="251" t="inlineStr">
        <is>
          <t>LAMINAS PLASTICAS TIPO FUNDA -POUCHE</t>
        </is>
      </c>
      <c r="D96" s="251" t="inlineStr">
        <is>
          <t>H5-P1</t>
        </is>
      </c>
      <c r="E96" s="251" t="n">
        <v>1126021</v>
      </c>
      <c r="F96" s="251" t="n">
        <v>1126036</v>
      </c>
      <c r="G96" s="251" t="n">
        <v>16</v>
      </c>
      <c r="H96" s="251" t="n">
        <v>1126021</v>
      </c>
      <c r="I96" s="251" t="n">
        <v>1126036</v>
      </c>
      <c r="J96" s="251" t="n">
        <v>16</v>
      </c>
      <c r="K96" s="251" t="n"/>
      <c r="L96" s="251" t="n"/>
      <c r="M96" s="251" t="n"/>
      <c r="N96" s="251" t="n"/>
      <c r="O96" s="251" t="n"/>
      <c r="P96" s="251" t="n"/>
      <c r="Q96" s="251" t="n"/>
      <c r="R96" s="251">
        <f>J96+M96+Q96</f>
        <v/>
      </c>
      <c r="S96" s="251">
        <f>IF(OR(C96="CEDULAS DE IDENTIDAD",C96="CÉDULA DE IDENTIDAD DS4924"),(J96*17),0)</f>
        <v/>
      </c>
      <c r="T96" s="283">
        <f>IF(N96="ERROR HUMANO",(M96*3),0)</f>
        <v/>
      </c>
    </row>
    <row r="97">
      <c r="A97" s="282" t="n">
        <v>7</v>
      </c>
      <c r="B97" s="251" t="inlineStr">
        <is>
          <t>BOLIVIA MAR PALMERO TILILA</t>
        </is>
      </c>
      <c r="C97" s="251" t="inlineStr">
        <is>
          <t>LAMINAS PLASTICAS TIPO FUNDA -POUCHE</t>
        </is>
      </c>
      <c r="D97" s="251" t="inlineStr">
        <is>
          <t>H5-P1</t>
        </is>
      </c>
      <c r="E97" s="251" t="n">
        <v>1126350</v>
      </c>
      <c r="F97" s="251" t="n">
        <v>1126376</v>
      </c>
      <c r="G97" s="251" t="n">
        <v>27</v>
      </c>
      <c r="H97" s="251" t="n">
        <v>1126350</v>
      </c>
      <c r="I97" s="251" t="n">
        <v>1126376</v>
      </c>
      <c r="J97" s="251" t="n">
        <v>27</v>
      </c>
      <c r="K97" s="251" t="n"/>
      <c r="L97" s="251" t="n"/>
      <c r="M97" s="251" t="n"/>
      <c r="N97" s="251" t="n"/>
      <c r="O97" s="251" t="n"/>
      <c r="P97" s="251" t="n"/>
      <c r="Q97" s="251" t="n"/>
      <c r="R97" s="251">
        <f>J97+M97+Q97</f>
        <v/>
      </c>
      <c r="S97" s="251">
        <f>IF(OR(C97="CEDULAS DE IDENTIDAD",C97="CÉDULA DE IDENTIDAD DS4924"),(J97*17),0)</f>
        <v/>
      </c>
      <c r="T97" s="283">
        <f>IF(N97="ERROR HUMANO",(M97*3),0)</f>
        <v/>
      </c>
    </row>
    <row r="98">
      <c r="A98" s="282" t="n">
        <v>7</v>
      </c>
      <c r="B98" s="251" t="inlineStr">
        <is>
          <t>BOLIVIA MAR PALMERO TILILA</t>
        </is>
      </c>
      <c r="C98" s="251" t="inlineStr">
        <is>
          <t>LAMINAS PLASTICAS TIPO FUNDA -POUCHE</t>
        </is>
      </c>
      <c r="D98" s="251" t="inlineStr">
        <is>
          <t>H5-P1</t>
        </is>
      </c>
      <c r="E98" s="251" t="n">
        <v>1126377</v>
      </c>
      <c r="F98" s="251" t="n">
        <v>1126409</v>
      </c>
      <c r="G98" s="251" t="n">
        <v>33</v>
      </c>
      <c r="H98" s="251" t="n"/>
      <c r="I98" s="251" t="n"/>
      <c r="J98" s="251" t="n"/>
      <c r="K98" s="251" t="n"/>
      <c r="L98" s="251" t="n"/>
      <c r="M98" s="251" t="n"/>
      <c r="N98" s="251" t="n"/>
      <c r="O98" s="251" t="n">
        <v>1126377</v>
      </c>
      <c r="P98" s="251" t="n">
        <v>1126409</v>
      </c>
      <c r="Q98" s="251" t="n">
        <v>33</v>
      </c>
      <c r="R98" s="251">
        <f>J98+M98+Q98</f>
        <v/>
      </c>
      <c r="S98" s="251">
        <f>IF(OR(C98="CEDULAS DE IDENTIDAD",C98="CÉDULA DE IDENTIDAD DS4924"),(J98*17),0)</f>
        <v/>
      </c>
      <c r="T98" s="283">
        <f>IF(N98="ERROR HUMANO",(M98*3),0)</f>
        <v/>
      </c>
    </row>
    <row r="99">
      <c r="A99" s="280" t="n">
        <v>3</v>
      </c>
      <c r="B99" s="250" t="inlineStr">
        <is>
          <t>IVAR LIMBERT FLORES AYAVIRI</t>
        </is>
      </c>
      <c r="C99" s="250" t="inlineStr">
        <is>
          <t>CEDULAS DE IDENTIDAD</t>
        </is>
      </c>
      <c r="D99" s="250" t="inlineStr">
        <is>
          <t>H5-P1</t>
        </is>
      </c>
      <c r="E99" s="250" t="n">
        <v>2742985</v>
      </c>
      <c r="F99" s="250" t="n">
        <v>2743004</v>
      </c>
      <c r="G99" s="250" t="n">
        <v>20</v>
      </c>
      <c r="H99" s="250" t="n">
        <v>2742985</v>
      </c>
      <c r="I99" s="250" t="n">
        <v>2743004</v>
      </c>
      <c r="J99" s="250" t="n">
        <v>20</v>
      </c>
      <c r="K99" s="250" t="n"/>
      <c r="L99" s="250" t="n"/>
      <c r="M99" s="250" t="n"/>
      <c r="N99" s="250" t="n"/>
      <c r="O99" s="250" t="n"/>
      <c r="P99" s="250" t="n"/>
      <c r="Q99" s="250" t="n"/>
      <c r="R99" s="250">
        <f>J99+M99+Q99</f>
        <v/>
      </c>
      <c r="S99" s="250">
        <f>IF(OR(C99="CEDULAS DE IDENTIDAD",C99="CÉDULA DE IDENTIDAD DS4924"),(J99*17),0)</f>
        <v/>
      </c>
      <c r="T99" s="281">
        <f>IF(N99="ERROR HUMANO",(M99*3),0)</f>
        <v/>
      </c>
    </row>
    <row r="100">
      <c r="A100" s="280" t="n">
        <v>3</v>
      </c>
      <c r="B100" s="250" t="inlineStr">
        <is>
          <t>IVAR LIMBERT FLORES AYAVIRI</t>
        </is>
      </c>
      <c r="C100" s="250" t="inlineStr">
        <is>
          <t>CEDULAS DE IDENTIDAD</t>
        </is>
      </c>
      <c r="D100" s="250" t="inlineStr">
        <is>
          <t>H5-P1</t>
        </is>
      </c>
      <c r="E100" s="250" t="n">
        <v>2743045</v>
      </c>
      <c r="F100" s="250" t="n">
        <v>2743074</v>
      </c>
      <c r="G100" s="250" t="n">
        <v>30</v>
      </c>
      <c r="H100" s="250" t="n">
        <v>2743045</v>
      </c>
      <c r="I100" s="250" t="n">
        <v>2743074</v>
      </c>
      <c r="J100" s="250" t="n">
        <v>30</v>
      </c>
      <c r="K100" s="250" t="n"/>
      <c r="L100" s="250" t="n"/>
      <c r="M100" s="250" t="n"/>
      <c r="N100" s="250" t="n"/>
      <c r="O100" s="250" t="n"/>
      <c r="P100" s="250" t="n"/>
      <c r="Q100" s="250" t="n"/>
      <c r="R100" s="250">
        <f>J100+M100+Q100</f>
        <v/>
      </c>
      <c r="S100" s="250">
        <f>IF(OR(C100="CEDULAS DE IDENTIDAD",C100="CÉDULA DE IDENTIDAD DS4924"),(J100*17),0)</f>
        <v/>
      </c>
      <c r="T100" s="281">
        <f>IF(N100="ERROR HUMANO",(M100*3),0)</f>
        <v/>
      </c>
    </row>
    <row r="101">
      <c r="A101" s="280" t="n">
        <v>3</v>
      </c>
      <c r="B101" s="250" t="inlineStr">
        <is>
          <t>IVAR LIMBERT FLORES AYAVIRI</t>
        </is>
      </c>
      <c r="C101" s="250" t="inlineStr">
        <is>
          <t>CEDULAS DE IDENTIDAD</t>
        </is>
      </c>
      <c r="D101" s="250" t="inlineStr">
        <is>
          <t>H5-P1</t>
        </is>
      </c>
      <c r="E101" s="250" t="n">
        <v>2743075</v>
      </c>
      <c r="F101" s="250" t="n">
        <v>2743092</v>
      </c>
      <c r="G101" s="250" t="n">
        <v>18</v>
      </c>
      <c r="H101" s="250" t="n"/>
      <c r="I101" s="250" t="n"/>
      <c r="J101" s="250" t="n"/>
      <c r="K101" s="250" t="n"/>
      <c r="L101" s="250" t="n"/>
      <c r="M101" s="250" t="n"/>
      <c r="N101" s="250" t="n"/>
      <c r="O101" s="250" t="n">
        <v>2743075</v>
      </c>
      <c r="P101" s="250" t="n">
        <v>2743092</v>
      </c>
      <c r="Q101" s="250" t="n">
        <v>18</v>
      </c>
      <c r="R101" s="250">
        <f>J101+M101+Q101</f>
        <v/>
      </c>
      <c r="S101" s="250">
        <f>IF(OR(C101="CEDULAS DE IDENTIDAD",C101="CÉDULA DE IDENTIDAD DS4924"),(J101*17),0)</f>
        <v/>
      </c>
      <c r="T101" s="281">
        <f>IF(N101="ERROR HUMANO",(M101*3),0)</f>
        <v/>
      </c>
    </row>
    <row r="102">
      <c r="A102" s="280" t="n">
        <v>3</v>
      </c>
      <c r="B102" s="250" t="inlineStr">
        <is>
          <t>IVAR LIMBERT FLORES AYAVIRI</t>
        </is>
      </c>
      <c r="C102" s="250" t="inlineStr">
        <is>
          <t>LAMINAS PLASTICAS TIPO FUNDA -POUCHE</t>
        </is>
      </c>
      <c r="D102" s="250" t="inlineStr">
        <is>
          <t>H5-P1</t>
        </is>
      </c>
      <c r="E102" s="250" t="n">
        <v>1125945</v>
      </c>
      <c r="F102" s="250" t="n">
        <v>1125964</v>
      </c>
      <c r="G102" s="250" t="n">
        <v>20</v>
      </c>
      <c r="H102" s="250" t="n">
        <v>1125945</v>
      </c>
      <c r="I102" s="250" t="n">
        <v>1125964</v>
      </c>
      <c r="J102" s="250" t="n">
        <v>20</v>
      </c>
      <c r="K102" s="250" t="n"/>
      <c r="L102" s="250" t="n"/>
      <c r="M102" s="250" t="n"/>
      <c r="N102" s="250" t="n"/>
      <c r="O102" s="250" t="n"/>
      <c r="P102" s="250" t="n"/>
      <c r="Q102" s="250" t="n"/>
      <c r="R102" s="250">
        <f>J102+M102+Q102</f>
        <v/>
      </c>
      <c r="S102" s="250">
        <f>IF(OR(C102="CEDULAS DE IDENTIDAD",C102="CÉDULA DE IDENTIDAD DS4924"),(J102*17),0)</f>
        <v/>
      </c>
      <c r="T102" s="281">
        <f>IF(N102="ERROR HUMANO",(M102*3),0)</f>
        <v/>
      </c>
    </row>
    <row r="103">
      <c r="A103" s="280" t="n">
        <v>3</v>
      </c>
      <c r="B103" s="250" t="inlineStr">
        <is>
          <t>IVAR LIMBERT FLORES AYAVIRI</t>
        </is>
      </c>
      <c r="C103" s="250" t="inlineStr">
        <is>
          <t>LAMINAS PLASTICAS TIPO FUNDA -POUCHE</t>
        </is>
      </c>
      <c r="D103" s="250" t="inlineStr">
        <is>
          <t>H5-P1</t>
        </is>
      </c>
      <c r="E103" s="250" t="n">
        <v>1126242</v>
      </c>
      <c r="F103" s="250" t="n">
        <v>1126271</v>
      </c>
      <c r="G103" s="250" t="n">
        <v>30</v>
      </c>
      <c r="H103" s="250" t="n">
        <v>1126242</v>
      </c>
      <c r="I103" s="250" t="n">
        <v>1126271</v>
      </c>
      <c r="J103" s="250" t="n">
        <v>30</v>
      </c>
      <c r="K103" s="250" t="n"/>
      <c r="L103" s="250" t="n"/>
      <c r="M103" s="250" t="n"/>
      <c r="N103" s="250" t="n"/>
      <c r="O103" s="250" t="n"/>
      <c r="P103" s="250" t="n"/>
      <c r="Q103" s="250" t="n"/>
      <c r="R103" s="250">
        <f>J103+M103+Q103</f>
        <v/>
      </c>
      <c r="S103" s="250">
        <f>IF(OR(C103="CEDULAS DE IDENTIDAD",C103="CÉDULA DE IDENTIDAD DS4924"),(J103*17),0)</f>
        <v/>
      </c>
      <c r="T103" s="281">
        <f>IF(N103="ERROR HUMANO",(M103*3),0)</f>
        <v/>
      </c>
    </row>
    <row r="104">
      <c r="A104" s="280" t="n">
        <v>3</v>
      </c>
      <c r="B104" s="250" t="inlineStr">
        <is>
          <t>IVAR LIMBERT FLORES AYAVIRI</t>
        </is>
      </c>
      <c r="C104" s="250" t="inlineStr">
        <is>
          <t>LAMINAS PLASTICAS TIPO FUNDA -POUCHE</t>
        </is>
      </c>
      <c r="D104" s="250" t="inlineStr">
        <is>
          <t>H5-P1</t>
        </is>
      </c>
      <c r="E104" s="250" t="n">
        <v>1126272</v>
      </c>
      <c r="F104" s="250" t="n">
        <v>1126289</v>
      </c>
      <c r="G104" s="250" t="n">
        <v>18</v>
      </c>
      <c r="H104" s="250" t="n"/>
      <c r="I104" s="250" t="n"/>
      <c r="J104" s="250" t="n"/>
      <c r="K104" s="250" t="n"/>
      <c r="L104" s="250" t="n"/>
      <c r="M104" s="250" t="n"/>
      <c r="N104" s="250" t="n"/>
      <c r="O104" s="250" t="n">
        <v>1126272</v>
      </c>
      <c r="P104" s="250" t="n">
        <v>1126289</v>
      </c>
      <c r="Q104" s="250" t="n">
        <v>18</v>
      </c>
      <c r="R104" s="250">
        <f>J104+M104+Q104</f>
        <v/>
      </c>
      <c r="S104" s="250">
        <f>IF(OR(C104="CEDULAS DE IDENTIDAD",C104="CÉDULA DE IDENTIDAD DS4924"),(J104*17),0)</f>
        <v/>
      </c>
      <c r="T104" s="281">
        <f>IF(N104="ERROR HUMANO",(M104*3),0)</f>
        <v/>
      </c>
    </row>
    <row r="105">
      <c r="A105" s="282" t="n">
        <v>4</v>
      </c>
      <c r="B105" s="251" t="inlineStr">
        <is>
          <t>MIGUEL VILLARPANDO MIRANDA</t>
        </is>
      </c>
      <c r="C105" s="251" t="inlineStr">
        <is>
          <t>LAMINAS PLASTICAS TIPO FUNDA -POUCHE</t>
        </is>
      </c>
      <c r="D105" s="251" t="inlineStr">
        <is>
          <t>H5-P1</t>
        </is>
      </c>
      <c r="E105" s="251" t="n">
        <v>1125980</v>
      </c>
      <c r="F105" s="251" t="n">
        <v>1125996</v>
      </c>
      <c r="G105" s="251" t="n">
        <v>17</v>
      </c>
      <c r="H105" s="251" t="n">
        <v>1125980</v>
      </c>
      <c r="I105" s="251" t="n">
        <v>1125996</v>
      </c>
      <c r="J105" s="251" t="n">
        <v>17</v>
      </c>
      <c r="K105" s="251" t="n"/>
      <c r="L105" s="251" t="n"/>
      <c r="M105" s="251" t="n"/>
      <c r="N105" s="251" t="n"/>
      <c r="O105" s="251" t="n"/>
      <c r="P105" s="251" t="n"/>
      <c r="Q105" s="251" t="n"/>
      <c r="R105" s="251">
        <f>J105+M105+Q105</f>
        <v/>
      </c>
      <c r="S105" s="251">
        <f>IF(OR(C105="CEDULAS DE IDENTIDAD",C105="CÉDULA DE IDENTIDAD DS4924"),(J105*17),0)</f>
        <v/>
      </c>
      <c r="T105" s="283">
        <f>IF(N105="ERROR HUMANO",(M105*3),0)</f>
        <v/>
      </c>
    </row>
    <row r="106">
      <c r="A106" s="282" t="n">
        <v>4</v>
      </c>
      <c r="B106" s="251" t="inlineStr">
        <is>
          <t>MIGUEL VILLARPANDO MIRANDA</t>
        </is>
      </c>
      <c r="C106" s="251" t="inlineStr">
        <is>
          <t>LAMINAS PLASTICAS TIPO FUNDA -POUCHE</t>
        </is>
      </c>
      <c r="D106" s="251" t="inlineStr">
        <is>
          <t>H5-P1</t>
        </is>
      </c>
      <c r="E106" s="251" t="n">
        <v>1126290</v>
      </c>
      <c r="F106" s="251" t="n">
        <v>1126328</v>
      </c>
      <c r="G106" s="251" t="n">
        <v>39</v>
      </c>
      <c r="H106" s="251" t="n">
        <v>1126290</v>
      </c>
      <c r="I106" s="251" t="n">
        <v>1126328</v>
      </c>
      <c r="J106" s="251" t="n">
        <v>39</v>
      </c>
      <c r="K106" s="251" t="n"/>
      <c r="L106" s="251" t="n"/>
      <c r="M106" s="251" t="n"/>
      <c r="N106" s="251" t="n"/>
      <c r="O106" s="251" t="n"/>
      <c r="P106" s="251" t="n"/>
      <c r="Q106" s="251" t="n"/>
      <c r="R106" s="251">
        <f>J106+M106+Q106</f>
        <v/>
      </c>
      <c r="S106" s="251">
        <f>IF(OR(C106="CEDULAS DE IDENTIDAD",C106="CÉDULA DE IDENTIDAD DS4924"),(J106*17),0)</f>
        <v/>
      </c>
      <c r="T106" s="283">
        <f>IF(N106="ERROR HUMANO",(M106*3),0)</f>
        <v/>
      </c>
    </row>
    <row r="107">
      <c r="A107" s="282" t="n">
        <v>4</v>
      </c>
      <c r="B107" s="251" t="inlineStr">
        <is>
          <t>MIGUEL VILLARPANDO MIRANDA</t>
        </is>
      </c>
      <c r="C107" s="251" t="inlineStr">
        <is>
          <t>LAMINAS PLASTICAS TIPO FUNDA -POUCHE</t>
        </is>
      </c>
      <c r="D107" s="251" t="inlineStr">
        <is>
          <t>H5-P1</t>
        </is>
      </c>
      <c r="E107" s="251" t="n">
        <v>1126329</v>
      </c>
      <c r="F107" s="251" t="n">
        <v>1126349</v>
      </c>
      <c r="G107" s="251" t="n">
        <v>21</v>
      </c>
      <c r="H107" s="251" t="n"/>
      <c r="I107" s="251" t="n"/>
      <c r="J107" s="251" t="n"/>
      <c r="K107" s="251" t="n"/>
      <c r="L107" s="251" t="n"/>
      <c r="M107" s="251" t="n"/>
      <c r="N107" s="251" t="n"/>
      <c r="O107" s="251" t="n">
        <v>1126329</v>
      </c>
      <c r="P107" s="251" t="n">
        <v>1126349</v>
      </c>
      <c r="Q107" s="251" t="n">
        <v>21</v>
      </c>
      <c r="R107" s="251">
        <f>J107+M107+Q107</f>
        <v/>
      </c>
      <c r="S107" s="251">
        <f>IF(OR(C107="CEDULAS DE IDENTIDAD",C107="CÉDULA DE IDENTIDAD DS4924"),(J107*17),0)</f>
        <v/>
      </c>
      <c r="T107" s="283">
        <f>IF(N107="ERROR HUMANO",(M107*3),0)</f>
        <v/>
      </c>
    </row>
    <row r="108">
      <c r="A108" s="282" t="n">
        <v>4</v>
      </c>
      <c r="B108" s="251" t="inlineStr">
        <is>
          <t>MIGUEL VILLARPANDO MIRANDA</t>
        </is>
      </c>
      <c r="C108" s="251" t="inlineStr">
        <is>
          <t>CÉDULA DE IDENTIDAD DS4924</t>
        </is>
      </c>
      <c r="D108" s="251" t="inlineStr">
        <is>
          <t>LA</t>
        </is>
      </c>
      <c r="E108" s="251" t="n">
        <v>583944</v>
      </c>
      <c r="F108" s="251" t="n">
        <v>583947</v>
      </c>
      <c r="G108" s="251" t="n">
        <v>4</v>
      </c>
      <c r="H108" s="251" t="n">
        <v>583944</v>
      </c>
      <c r="I108" s="251" t="n">
        <v>583947</v>
      </c>
      <c r="J108" s="251" t="n">
        <v>4</v>
      </c>
      <c r="K108" s="251" t="n"/>
      <c r="L108" s="251" t="n"/>
      <c r="M108" s="251" t="n"/>
      <c r="N108" s="251" t="n"/>
      <c r="O108" s="251" t="n"/>
      <c r="P108" s="251" t="n"/>
      <c r="Q108" s="251" t="n"/>
      <c r="R108" s="251">
        <f>J108+M108+Q108</f>
        <v/>
      </c>
      <c r="S108" s="251">
        <f>IF(OR(C108="CEDULAS DE IDENTIDAD",C108="CÉDULA DE IDENTIDAD DS4924"),(J108*17),0)</f>
        <v/>
      </c>
      <c r="T108" s="283">
        <f>IF(N108="ERROR HUMANO",(M108*3),0)</f>
        <v/>
      </c>
    </row>
    <row r="109">
      <c r="A109" s="282" t="n">
        <v>4</v>
      </c>
      <c r="B109" s="251" t="inlineStr">
        <is>
          <t>MIGUEL VILLARPANDO MIRANDA</t>
        </is>
      </c>
      <c r="C109" s="251" t="inlineStr">
        <is>
          <t>CÉDULA DE IDENTIDAD DS4924</t>
        </is>
      </c>
      <c r="D109" s="251" t="inlineStr">
        <is>
          <t>LA</t>
        </is>
      </c>
      <c r="E109" s="251" t="n">
        <v>583948</v>
      </c>
      <c r="F109" s="251" t="n">
        <v>583948</v>
      </c>
      <c r="G109" s="251" t="n">
        <v>1</v>
      </c>
      <c r="H109" s="251" t="n"/>
      <c r="I109" s="251" t="n"/>
      <c r="J109" s="251" t="n"/>
      <c r="K109" s="251" t="n">
        <v>583948</v>
      </c>
      <c r="L109" s="251" t="n">
        <v>583948</v>
      </c>
      <c r="M109" s="251" t="n">
        <v>1</v>
      </c>
      <c r="N109" s="251" t="inlineStr">
        <is>
          <t>ERROR DE IMPRESIÓN</t>
        </is>
      </c>
      <c r="O109" s="251" t="n"/>
      <c r="P109" s="251" t="n"/>
      <c r="Q109" s="251" t="n"/>
      <c r="R109" s="251">
        <f>J109+M109+Q109</f>
        <v/>
      </c>
      <c r="S109" s="251">
        <f>IF(OR(C109="CEDULAS DE IDENTIDAD",C109="CÉDULA DE IDENTIDAD DS4924"),(J109*17),0)</f>
        <v/>
      </c>
      <c r="T109" s="283">
        <f>IF(N109="ERROR HUMANO",(M109*3),0)</f>
        <v/>
      </c>
    </row>
    <row r="110">
      <c r="A110" s="282" t="n">
        <v>4</v>
      </c>
      <c r="B110" s="251" t="inlineStr">
        <is>
          <t>MIGUEL VILLARPANDO MIRANDA</t>
        </is>
      </c>
      <c r="C110" s="251" t="inlineStr">
        <is>
          <t>CÉDULA DE IDENTIDAD DS4924</t>
        </is>
      </c>
      <c r="D110" s="251" t="inlineStr">
        <is>
          <t>LA</t>
        </is>
      </c>
      <c r="E110" s="251" t="n">
        <v>583949</v>
      </c>
      <c r="F110" s="251" t="n">
        <v>583958</v>
      </c>
      <c r="G110" s="251" t="n">
        <v>10</v>
      </c>
      <c r="H110" s="251" t="n">
        <v>583949</v>
      </c>
      <c r="I110" s="251" t="n">
        <v>583958</v>
      </c>
      <c r="J110" s="251" t="n">
        <v>10</v>
      </c>
      <c r="K110" s="251" t="n"/>
      <c r="L110" s="251" t="n"/>
      <c r="M110" s="251" t="n"/>
      <c r="N110" s="251" t="n"/>
      <c r="O110" s="251" t="n"/>
      <c r="P110" s="251" t="n"/>
      <c r="Q110" s="251" t="n"/>
      <c r="R110" s="251">
        <f>J110+M110+Q110</f>
        <v/>
      </c>
      <c r="S110" s="251">
        <f>IF(OR(C110="CEDULAS DE IDENTIDAD",C110="CÉDULA DE IDENTIDAD DS4924"),(J110*17),0)</f>
        <v/>
      </c>
      <c r="T110" s="283">
        <f>IF(N110="ERROR HUMANO",(M110*3),0)</f>
        <v/>
      </c>
    </row>
    <row r="111">
      <c r="A111" s="282" t="n">
        <v>4</v>
      </c>
      <c r="B111" s="251" t="inlineStr">
        <is>
          <t>MIGUEL VILLARPANDO MIRANDA</t>
        </is>
      </c>
      <c r="C111" s="251" t="inlineStr">
        <is>
          <t>CÉDULA DE IDENTIDAD DS4924</t>
        </is>
      </c>
      <c r="D111" s="251" t="inlineStr">
        <is>
          <t>LA</t>
        </is>
      </c>
      <c r="E111" s="251" t="n">
        <v>583959</v>
      </c>
      <c r="F111" s="251" t="n">
        <v>583959</v>
      </c>
      <c r="G111" s="251" t="n">
        <v>1</v>
      </c>
      <c r="H111" s="251" t="n"/>
      <c r="I111" s="251" t="n"/>
      <c r="J111" s="251" t="n"/>
      <c r="K111" s="251" t="n">
        <v>583959</v>
      </c>
      <c r="L111" s="251" t="n">
        <v>583959</v>
      </c>
      <c r="M111" s="251" t="n">
        <v>1</v>
      </c>
      <c r="N111" s="251" t="inlineStr">
        <is>
          <t>ERROR DE IMPRESIÓN</t>
        </is>
      </c>
      <c r="O111" s="251" t="n"/>
      <c r="P111" s="251" t="n"/>
      <c r="Q111" s="251" t="n"/>
      <c r="R111" s="251">
        <f>J111+M111+Q111</f>
        <v/>
      </c>
      <c r="S111" s="251">
        <f>IF(OR(C111="CEDULAS DE IDENTIDAD",C111="CÉDULA DE IDENTIDAD DS4924"),(J111*17),0)</f>
        <v/>
      </c>
      <c r="T111" s="283">
        <f>IF(N111="ERROR HUMANO",(M111*3),0)</f>
        <v/>
      </c>
    </row>
    <row r="112">
      <c r="A112" s="282" t="n">
        <v>4</v>
      </c>
      <c r="B112" s="251" t="inlineStr">
        <is>
          <t>MIGUEL VILLARPANDO MIRANDA</t>
        </is>
      </c>
      <c r="C112" s="251" t="inlineStr">
        <is>
          <t>CÉDULA DE IDENTIDAD DS4924</t>
        </is>
      </c>
      <c r="D112" s="251" t="inlineStr">
        <is>
          <t>LA</t>
        </is>
      </c>
      <c r="E112" s="251" t="n">
        <v>583960</v>
      </c>
      <c r="F112" s="251" t="n">
        <v>583960</v>
      </c>
      <c r="G112" s="251" t="n">
        <v>1</v>
      </c>
      <c r="H112" s="251" t="n">
        <v>583960</v>
      </c>
      <c r="I112" s="251" t="n">
        <v>583960</v>
      </c>
      <c r="J112" s="251" t="n">
        <v>1</v>
      </c>
      <c r="K112" s="251" t="n"/>
      <c r="L112" s="251" t="n"/>
      <c r="M112" s="251" t="n"/>
      <c r="N112" s="251" t="n"/>
      <c r="O112" s="251" t="n"/>
      <c r="P112" s="251" t="n"/>
      <c r="Q112" s="251" t="n"/>
      <c r="R112" s="251">
        <f>J112+M112+Q112</f>
        <v/>
      </c>
      <c r="S112" s="251">
        <f>IF(OR(C112="CEDULAS DE IDENTIDAD",C112="CÉDULA DE IDENTIDAD DS4924"),(J112*17),0)</f>
        <v/>
      </c>
      <c r="T112" s="283">
        <f>IF(N112="ERROR HUMANO",(M112*3),0)</f>
        <v/>
      </c>
    </row>
    <row r="113">
      <c r="A113" s="282" t="n">
        <v>4</v>
      </c>
      <c r="B113" s="251" t="inlineStr">
        <is>
          <t>MIGUEL VILLARPANDO MIRANDA</t>
        </is>
      </c>
      <c r="C113" s="251" t="inlineStr">
        <is>
          <t>CÉDULA DE IDENTIDAD DS4924</t>
        </is>
      </c>
      <c r="D113" s="251" t="inlineStr">
        <is>
          <t>LA</t>
        </is>
      </c>
      <c r="E113" s="251" t="n">
        <v>584169</v>
      </c>
      <c r="F113" s="251" t="n">
        <v>584209</v>
      </c>
      <c r="G113" s="251" t="n">
        <v>41</v>
      </c>
      <c r="H113" s="251" t="n">
        <v>584169</v>
      </c>
      <c r="I113" s="251" t="n">
        <v>584209</v>
      </c>
      <c r="J113" s="251" t="n">
        <v>41</v>
      </c>
      <c r="K113" s="251" t="n"/>
      <c r="L113" s="251" t="n"/>
      <c r="M113" s="251" t="n"/>
      <c r="N113" s="251" t="n"/>
      <c r="O113" s="251" t="n"/>
      <c r="P113" s="251" t="n"/>
      <c r="Q113" s="251" t="n"/>
      <c r="R113" s="251">
        <f>J113+M113+Q113</f>
        <v/>
      </c>
      <c r="S113" s="251">
        <f>IF(OR(C113="CEDULAS DE IDENTIDAD",C113="CÉDULA DE IDENTIDAD DS4924"),(J113*17),0)</f>
        <v/>
      </c>
      <c r="T113" s="283">
        <f>IF(N113="ERROR HUMANO",(M113*3),0)</f>
        <v/>
      </c>
    </row>
    <row r="114">
      <c r="A114" s="282" t="n">
        <v>4</v>
      </c>
      <c r="B114" s="251" t="inlineStr">
        <is>
          <t>MIGUEL VILLARPANDO MIRANDA</t>
        </is>
      </c>
      <c r="C114" s="251" t="inlineStr">
        <is>
          <t>CÉDULA DE IDENTIDAD DS4924</t>
        </is>
      </c>
      <c r="D114" s="251" t="inlineStr">
        <is>
          <t>LA</t>
        </is>
      </c>
      <c r="E114" s="251" t="n">
        <v>584210</v>
      </c>
      <c r="F114" s="251" t="n">
        <v>584228</v>
      </c>
      <c r="G114" s="251" t="n">
        <v>19</v>
      </c>
      <c r="H114" s="251" t="n"/>
      <c r="I114" s="251" t="n"/>
      <c r="J114" s="251" t="n"/>
      <c r="K114" s="251" t="n"/>
      <c r="L114" s="251" t="n"/>
      <c r="M114" s="251" t="n"/>
      <c r="N114" s="251" t="n"/>
      <c r="O114" s="251" t="n">
        <v>584210</v>
      </c>
      <c r="P114" s="251" t="n">
        <v>584228</v>
      </c>
      <c r="Q114" s="251" t="n">
        <v>19</v>
      </c>
      <c r="R114" s="251">
        <f>J114+M114+Q114</f>
        <v/>
      </c>
      <c r="S114" s="251">
        <f>IF(OR(C114="CEDULAS DE IDENTIDAD",C114="CÉDULA DE IDENTIDAD DS4924"),(J114*17),0)</f>
        <v/>
      </c>
      <c r="T114" s="283">
        <f>IF(N114="ERROR HUMANO",(M114*3),0)</f>
        <v/>
      </c>
    </row>
    <row r="115">
      <c r="A115" s="280" t="n">
        <v>1</v>
      </c>
      <c r="B115" s="250" t="inlineStr">
        <is>
          <t>VERONICA MEDRANO ARIAS</t>
        </is>
      </c>
      <c r="C115" s="250" t="inlineStr">
        <is>
          <t>LAMINAS PLASTICAS TIPO FUNDA -POUCHE</t>
        </is>
      </c>
      <c r="D115" s="250" t="inlineStr">
        <is>
          <t>H5-P1</t>
        </is>
      </c>
      <c r="E115" s="250" t="n">
        <v>1126085</v>
      </c>
      <c r="F115" s="250" t="n">
        <v>1126108</v>
      </c>
      <c r="G115" s="250" t="n">
        <v>24</v>
      </c>
      <c r="H115" s="250" t="n">
        <v>1126085</v>
      </c>
      <c r="I115" s="250" t="n">
        <v>1126108</v>
      </c>
      <c r="J115" s="250" t="n">
        <v>24</v>
      </c>
      <c r="K115" s="250" t="n"/>
      <c r="L115" s="250" t="n"/>
      <c r="M115" s="250" t="n"/>
      <c r="N115" s="250" t="n"/>
      <c r="O115" s="250" t="n"/>
      <c r="P115" s="250" t="n"/>
      <c r="Q115" s="250" t="n"/>
      <c r="R115" s="250">
        <f>J115+M115+Q115</f>
        <v/>
      </c>
      <c r="S115" s="250">
        <f>IF(OR(C115="CEDULAS DE IDENTIDAD",C115="CÉDULA DE IDENTIDAD DS4924"),(J115*17),0)</f>
        <v/>
      </c>
      <c r="T115" s="281">
        <f>IF(N115="ERROR HUMANO",(M115*3),0)</f>
        <v/>
      </c>
    </row>
    <row r="116">
      <c r="A116" s="280" t="n">
        <v>1</v>
      </c>
      <c r="B116" s="250" t="inlineStr">
        <is>
          <t>VERONICA MEDRANO ARIAS</t>
        </is>
      </c>
      <c r="C116" s="250" t="inlineStr">
        <is>
          <t>LAMINAS PLASTICAS TIPO FUNDA -POUCHE</t>
        </is>
      </c>
      <c r="D116" s="250" t="inlineStr">
        <is>
          <t>H5-P1</t>
        </is>
      </c>
      <c r="E116" s="250" t="n">
        <v>1126141</v>
      </c>
      <c r="F116" s="250" t="n">
        <v>1126192</v>
      </c>
      <c r="G116" s="250" t="n">
        <v>52</v>
      </c>
      <c r="H116" s="250" t="n">
        <v>1126141</v>
      </c>
      <c r="I116" s="250" t="n">
        <v>1126192</v>
      </c>
      <c r="J116" s="250" t="n">
        <v>52</v>
      </c>
      <c r="K116" s="250" t="n"/>
      <c r="L116" s="250" t="n"/>
      <c r="M116" s="250" t="n"/>
      <c r="N116" s="250" t="n"/>
      <c r="O116" s="250" t="n"/>
      <c r="P116" s="250" t="n"/>
      <c r="Q116" s="250" t="n"/>
      <c r="R116" s="250">
        <f>J116+M116+Q116</f>
        <v/>
      </c>
      <c r="S116" s="250">
        <f>IF(OR(C116="CEDULAS DE IDENTIDAD",C116="CÉDULA DE IDENTIDAD DS4924"),(J116*17),0)</f>
        <v/>
      </c>
      <c r="T116" s="281">
        <f>IF(N116="ERROR HUMANO",(M116*3),0)</f>
        <v/>
      </c>
    </row>
    <row r="117">
      <c r="A117" s="280" t="n">
        <v>1</v>
      </c>
      <c r="B117" s="250" t="inlineStr">
        <is>
          <t>VERONICA MEDRANO ARIAS</t>
        </is>
      </c>
      <c r="C117" s="250" t="inlineStr">
        <is>
          <t>LAMINAS PLASTICAS TIPO FUNDA -POUCHE</t>
        </is>
      </c>
      <c r="D117" s="250" t="inlineStr">
        <is>
          <t>H5-P1</t>
        </is>
      </c>
      <c r="E117" s="250" t="n">
        <v>1126449</v>
      </c>
      <c r="F117" s="250" t="n">
        <v>1126450</v>
      </c>
      <c r="G117" s="250" t="n">
        <v>2</v>
      </c>
      <c r="H117" s="250" t="n">
        <v>1126449</v>
      </c>
      <c r="I117" s="250" t="n">
        <v>1126450</v>
      </c>
      <c r="J117" s="250" t="n">
        <v>2</v>
      </c>
      <c r="K117" s="250" t="n"/>
      <c r="L117" s="250" t="n"/>
      <c r="M117" s="250" t="n"/>
      <c r="N117" s="250" t="n"/>
      <c r="O117" s="250" t="n"/>
      <c r="P117" s="250" t="n"/>
      <c r="Q117" s="250" t="n"/>
      <c r="R117" s="250">
        <f>J117+M117+Q117</f>
        <v/>
      </c>
      <c r="S117" s="250">
        <f>IF(OR(C117="CEDULAS DE IDENTIDAD",C117="CÉDULA DE IDENTIDAD DS4924"),(J117*17),0)</f>
        <v/>
      </c>
      <c r="T117" s="281">
        <f>IF(N117="ERROR HUMANO",(M117*3),0)</f>
        <v/>
      </c>
    </row>
    <row r="118">
      <c r="A118" s="280" t="n">
        <v>1</v>
      </c>
      <c r="B118" s="250" t="inlineStr">
        <is>
          <t>VERONICA MEDRANO ARIAS</t>
        </is>
      </c>
      <c r="C118" s="250" t="inlineStr">
        <is>
          <t>LAMINAS PLASTICAS TIPO FUNDA -POUCHE</t>
        </is>
      </c>
      <c r="D118" s="250" t="inlineStr">
        <is>
          <t>H5-P1</t>
        </is>
      </c>
      <c r="E118" s="250" t="n">
        <v>1126451</v>
      </c>
      <c r="F118" s="250" t="n">
        <v>1126480</v>
      </c>
      <c r="G118" s="250" t="n">
        <v>30</v>
      </c>
      <c r="H118" s="250" t="n"/>
      <c r="I118" s="250" t="n"/>
      <c r="J118" s="250" t="n"/>
      <c r="K118" s="250" t="n"/>
      <c r="L118" s="250" t="n"/>
      <c r="M118" s="250" t="n"/>
      <c r="N118" s="250" t="n"/>
      <c r="O118" s="250" t="n">
        <v>1126451</v>
      </c>
      <c r="P118" s="250" t="n">
        <v>1126480</v>
      </c>
      <c r="Q118" s="250" t="n">
        <v>30</v>
      </c>
      <c r="R118" s="250">
        <f>J118+M118+Q118</f>
        <v/>
      </c>
      <c r="S118" s="250">
        <f>IF(OR(C118="CEDULAS DE IDENTIDAD",C118="CÉDULA DE IDENTIDAD DS4924"),(J118*17),0)</f>
        <v/>
      </c>
      <c r="T118" s="281">
        <f>IF(N118="ERROR HUMANO",(M118*3),0)</f>
        <v/>
      </c>
    </row>
    <row r="119">
      <c r="A119" s="280" t="n">
        <v>1</v>
      </c>
      <c r="B119" s="250" t="inlineStr">
        <is>
          <t>VERONICA MEDRANO ARIAS</t>
        </is>
      </c>
      <c r="C119" s="250" t="inlineStr">
        <is>
          <t>CÉDULA DE IDENTIDAD DS4924</t>
        </is>
      </c>
      <c r="D119" s="250" t="inlineStr">
        <is>
          <t>LA</t>
        </is>
      </c>
      <c r="E119" s="250" t="n">
        <v>584009</v>
      </c>
      <c r="F119" s="250" t="n">
        <v>584032</v>
      </c>
      <c r="G119" s="250" t="n">
        <v>24</v>
      </c>
      <c r="H119" s="250" t="n">
        <v>584009</v>
      </c>
      <c r="I119" s="250" t="n">
        <v>584032</v>
      </c>
      <c r="J119" s="250" t="n">
        <v>24</v>
      </c>
      <c r="K119" s="250" t="n"/>
      <c r="L119" s="250" t="n"/>
      <c r="M119" s="250" t="n"/>
      <c r="N119" s="250" t="n"/>
      <c r="O119" s="250" t="n"/>
      <c r="P119" s="250" t="n"/>
      <c r="Q119" s="250" t="n"/>
      <c r="R119" s="250">
        <f>J119+M119+Q119</f>
        <v/>
      </c>
      <c r="S119" s="250">
        <f>IF(OR(C119="CEDULAS DE IDENTIDAD",C119="CÉDULA DE IDENTIDAD DS4924"),(J119*17),0)</f>
        <v/>
      </c>
      <c r="T119" s="281">
        <f>IF(N119="ERROR HUMANO",(M119*3),0)</f>
        <v/>
      </c>
    </row>
    <row r="120">
      <c r="A120" s="280" t="n">
        <v>1</v>
      </c>
      <c r="B120" s="250" t="inlineStr">
        <is>
          <t>VERONICA MEDRANO ARIAS</t>
        </is>
      </c>
      <c r="C120" s="250" t="inlineStr">
        <is>
          <t>CÉDULA DE IDENTIDAD DS4924</t>
        </is>
      </c>
      <c r="D120" s="250" t="inlineStr">
        <is>
          <t>LA</t>
        </is>
      </c>
      <c r="E120" s="250" t="n">
        <v>584065</v>
      </c>
      <c r="F120" s="250" t="n">
        <v>584116</v>
      </c>
      <c r="G120" s="250" t="n">
        <v>52</v>
      </c>
      <c r="H120" s="250" t="n">
        <v>584065</v>
      </c>
      <c r="I120" s="250" t="n">
        <v>584116</v>
      </c>
      <c r="J120" s="250" t="n">
        <v>52</v>
      </c>
      <c r="K120" s="250" t="n"/>
      <c r="L120" s="250" t="n"/>
      <c r="M120" s="250" t="n"/>
      <c r="N120" s="250" t="n"/>
      <c r="O120" s="250" t="n"/>
      <c r="P120" s="250" t="n"/>
      <c r="Q120" s="250" t="n"/>
      <c r="R120" s="250">
        <f>J120+M120+Q120</f>
        <v/>
      </c>
      <c r="S120" s="250">
        <f>IF(OR(C120="CEDULAS DE IDENTIDAD",C120="CÉDULA DE IDENTIDAD DS4924"),(J120*17),0)</f>
        <v/>
      </c>
      <c r="T120" s="281">
        <f>IF(N120="ERROR HUMANO",(M120*3),0)</f>
        <v/>
      </c>
    </row>
    <row r="121">
      <c r="A121" s="280" t="n">
        <v>1</v>
      </c>
      <c r="B121" s="250" t="inlineStr">
        <is>
          <t>VERONICA MEDRANO ARIAS</t>
        </is>
      </c>
      <c r="C121" s="250" t="inlineStr">
        <is>
          <t>CÉDULA DE IDENTIDAD DS4924</t>
        </is>
      </c>
      <c r="D121" s="250" t="inlineStr">
        <is>
          <t>LA</t>
        </is>
      </c>
      <c r="E121" s="250" t="n">
        <v>584269</v>
      </c>
      <c r="F121" s="250" t="n">
        <v>584270</v>
      </c>
      <c r="G121" s="250" t="n">
        <v>2</v>
      </c>
      <c r="H121" s="250" t="n">
        <v>584269</v>
      </c>
      <c r="I121" s="250" t="n">
        <v>584270</v>
      </c>
      <c r="J121" s="250" t="n">
        <v>2</v>
      </c>
      <c r="K121" s="250" t="n"/>
      <c r="L121" s="250" t="n"/>
      <c r="M121" s="250" t="n"/>
      <c r="N121" s="250" t="n"/>
      <c r="O121" s="250" t="n"/>
      <c r="P121" s="250" t="n"/>
      <c r="Q121" s="250" t="n"/>
      <c r="R121" s="250">
        <f>J121+M121+Q121</f>
        <v/>
      </c>
      <c r="S121" s="250">
        <f>IF(OR(C121="CEDULAS DE IDENTIDAD",C121="CÉDULA DE IDENTIDAD DS4924"),(J121*17),0)</f>
        <v/>
      </c>
      <c r="T121" s="281">
        <f>IF(N121="ERROR HUMANO",(M121*3),0)</f>
        <v/>
      </c>
    </row>
    <row r="122">
      <c r="A122" s="280" t="n">
        <v>1</v>
      </c>
      <c r="B122" s="250" t="inlineStr">
        <is>
          <t>VERONICA MEDRANO ARIAS</t>
        </is>
      </c>
      <c r="C122" s="250" t="inlineStr">
        <is>
          <t>CÉDULA DE IDENTIDAD DS4924</t>
        </is>
      </c>
      <c r="D122" s="250" t="inlineStr">
        <is>
          <t>LA</t>
        </is>
      </c>
      <c r="E122" s="250" t="n">
        <v>584271</v>
      </c>
      <c r="F122" s="250" t="n">
        <v>584300</v>
      </c>
      <c r="G122" s="250" t="n">
        <v>30</v>
      </c>
      <c r="H122" s="250" t="n"/>
      <c r="I122" s="250" t="n"/>
      <c r="J122" s="250" t="n"/>
      <c r="K122" s="250" t="n"/>
      <c r="L122" s="250" t="n"/>
      <c r="M122" s="250" t="n"/>
      <c r="N122" s="250" t="n"/>
      <c r="O122" s="250" t="n">
        <v>584271</v>
      </c>
      <c r="P122" s="250" t="n">
        <v>584300</v>
      </c>
      <c r="Q122" s="250" t="n">
        <v>30</v>
      </c>
      <c r="R122" s="250">
        <f>J122+M122+Q122</f>
        <v/>
      </c>
      <c r="S122" s="250">
        <f>IF(OR(C122="CEDULAS DE IDENTIDAD",C122="CÉDULA DE IDENTIDAD DS4924"),(J122*17),0)</f>
        <v/>
      </c>
      <c r="T122" s="281">
        <f>IF(N122="ERROR HUMANO",(M122*3),0)</f>
        <v/>
      </c>
    </row>
    <row r="123">
      <c r="A123" s="282" t="n">
        <v>5</v>
      </c>
      <c r="B123" s="251" t="inlineStr">
        <is>
          <t>WILSON SOLETO LAVAIN</t>
        </is>
      </c>
      <c r="C123" s="251" t="inlineStr">
        <is>
          <t>LAMINAS PLASTICAS TIPO FUNDA -POUCHE</t>
        </is>
      </c>
      <c r="D123" s="251" t="inlineStr">
        <is>
          <t>H5-P1</t>
        </is>
      </c>
      <c r="E123" s="251" t="n">
        <v>1126057</v>
      </c>
      <c r="F123" s="251" t="n">
        <v>1126058</v>
      </c>
      <c r="G123" s="251" t="n">
        <v>2</v>
      </c>
      <c r="H123" s="251" t="n">
        <v>1126057</v>
      </c>
      <c r="I123" s="251" t="n">
        <v>1126058</v>
      </c>
      <c r="J123" s="251" t="n">
        <v>2</v>
      </c>
      <c r="K123" s="251" t="n"/>
      <c r="L123" s="251" t="n"/>
      <c r="M123" s="251" t="n"/>
      <c r="N123" s="251" t="n"/>
      <c r="O123" s="251" t="n"/>
      <c r="P123" s="251" t="n"/>
      <c r="Q123" s="251" t="n"/>
      <c r="R123" s="251">
        <f>J123+M123+Q123</f>
        <v/>
      </c>
      <c r="S123" s="251">
        <f>IF(OR(C123="CEDULAS DE IDENTIDAD",C123="CÉDULA DE IDENTIDAD DS4924"),(J123*17),0)</f>
        <v/>
      </c>
      <c r="T123" s="283">
        <f>IF(N123="ERROR HUMANO",(M123*3),0)</f>
        <v/>
      </c>
    </row>
    <row r="124">
      <c r="A124" s="282" t="n">
        <v>5</v>
      </c>
      <c r="B124" s="251" t="inlineStr">
        <is>
          <t>WILSON SOLETO LAVAIN</t>
        </is>
      </c>
      <c r="C124" s="251" t="inlineStr">
        <is>
          <t>LAMINAS PLASTICAS TIPO FUNDA -POUCHE</t>
        </is>
      </c>
      <c r="D124" s="251" t="inlineStr">
        <is>
          <t>H5-P1</t>
        </is>
      </c>
      <c r="E124" s="251" t="n">
        <v>1126059</v>
      </c>
      <c r="F124" s="251" t="n">
        <v>1126076</v>
      </c>
      <c r="G124" s="251" t="n">
        <v>18</v>
      </c>
      <c r="H124" s="251" t="n"/>
      <c r="I124" s="251" t="n"/>
      <c r="J124" s="251" t="n"/>
      <c r="K124" s="251" t="n"/>
      <c r="L124" s="251" t="n"/>
      <c r="M124" s="251" t="n"/>
      <c r="N124" s="251" t="n"/>
      <c r="O124" s="251" t="n">
        <v>1126059</v>
      </c>
      <c r="P124" s="251" t="n">
        <v>1126076</v>
      </c>
      <c r="Q124" s="251" t="n">
        <v>18</v>
      </c>
      <c r="R124" s="251">
        <f>J124+M124+Q124</f>
        <v/>
      </c>
      <c r="S124" s="251">
        <f>IF(OR(C124="CEDULAS DE IDENTIDAD",C124="CÉDULA DE IDENTIDAD DS4924"),(J124*17),0)</f>
        <v/>
      </c>
      <c r="T124" s="283">
        <f>IF(N124="ERROR HUMANO",(M124*3),0)</f>
        <v/>
      </c>
    </row>
    <row r="125">
      <c r="A125" s="282" t="n">
        <v>5</v>
      </c>
      <c r="B125" s="251" t="inlineStr">
        <is>
          <t>WILSON SOLETO LAVAIN</t>
        </is>
      </c>
      <c r="C125" s="251" t="inlineStr">
        <is>
          <t>LAMINAS PLASTICAS TIPO FUNDA -POUCHE</t>
        </is>
      </c>
      <c r="D125" s="251" t="inlineStr">
        <is>
          <t>H5-P1</t>
        </is>
      </c>
      <c r="E125" s="251" t="n">
        <v>1126410</v>
      </c>
      <c r="F125" s="251" t="n">
        <v>1126448</v>
      </c>
      <c r="G125" s="251" t="n">
        <v>39</v>
      </c>
      <c r="H125" s="251" t="n">
        <v>1126410</v>
      </c>
      <c r="I125" s="251" t="n">
        <v>1126448</v>
      </c>
      <c r="J125" s="251" t="n">
        <v>39</v>
      </c>
      <c r="K125" s="251" t="n"/>
      <c r="L125" s="251" t="n"/>
      <c r="M125" s="251" t="n"/>
      <c r="N125" s="251" t="n"/>
      <c r="O125" s="251" t="n"/>
      <c r="P125" s="251" t="n"/>
      <c r="Q125" s="251" t="n"/>
      <c r="R125" s="251">
        <f>J125+M125+Q125</f>
        <v/>
      </c>
      <c r="S125" s="251">
        <f>IF(OR(C125="CEDULAS DE IDENTIDAD",C125="CÉDULA DE IDENTIDAD DS4924"),(J125*17),0)</f>
        <v/>
      </c>
      <c r="T125" s="283">
        <f>IF(N125="ERROR HUMANO",(M125*3),0)</f>
        <v/>
      </c>
    </row>
    <row r="126">
      <c r="A126" s="282" t="n">
        <v>5</v>
      </c>
      <c r="B126" s="251" t="inlineStr">
        <is>
          <t>WILSON SOLETO LAVAIN</t>
        </is>
      </c>
      <c r="C126" s="251" t="inlineStr">
        <is>
          <t>CÉDULA DE IDENTIDAD DS4924</t>
        </is>
      </c>
      <c r="D126" s="251" t="inlineStr">
        <is>
          <t>LA</t>
        </is>
      </c>
      <c r="E126" s="251" t="n">
        <v>583982</v>
      </c>
      <c r="F126" s="251" t="n">
        <v>583982</v>
      </c>
      <c r="G126" s="251" t="n">
        <v>1</v>
      </c>
      <c r="H126" s="251" t="n"/>
      <c r="I126" s="251" t="n"/>
      <c r="J126" s="251" t="n"/>
      <c r="K126" s="251" t="n">
        <v>583982</v>
      </c>
      <c r="L126" s="251" t="n">
        <v>583982</v>
      </c>
      <c r="M126" s="251" t="n">
        <v>1</v>
      </c>
      <c r="N126" s="251" t="inlineStr">
        <is>
          <t>ERROR DE IMPRESIÓN</t>
        </is>
      </c>
      <c r="O126" s="251" t="n"/>
      <c r="P126" s="251" t="n"/>
      <c r="Q126" s="251" t="n"/>
      <c r="R126" s="251">
        <f>J126+M126+Q126</f>
        <v/>
      </c>
      <c r="S126" s="251">
        <f>IF(OR(C126="CEDULAS DE IDENTIDAD",C126="CÉDULA DE IDENTIDAD DS4924"),(J126*17),0)</f>
        <v/>
      </c>
      <c r="T126" s="283">
        <f>IF(N126="ERROR HUMANO",(M126*3),0)</f>
        <v/>
      </c>
    </row>
    <row r="127">
      <c r="A127" s="282" t="n">
        <v>5</v>
      </c>
      <c r="B127" s="251" t="inlineStr">
        <is>
          <t>WILSON SOLETO LAVAIN</t>
        </is>
      </c>
      <c r="C127" s="251" t="inlineStr">
        <is>
          <t>CÉDULA DE IDENTIDAD DS4924</t>
        </is>
      </c>
      <c r="D127" s="251" t="inlineStr">
        <is>
          <t>LA</t>
        </is>
      </c>
      <c r="E127" s="251" t="n">
        <v>583983</v>
      </c>
      <c r="F127" s="251" t="n">
        <v>583984</v>
      </c>
      <c r="G127" s="251" t="n">
        <v>2</v>
      </c>
      <c r="H127" s="251" t="n">
        <v>583983</v>
      </c>
      <c r="I127" s="251" t="n">
        <v>583984</v>
      </c>
      <c r="J127" s="251" t="n">
        <v>2</v>
      </c>
      <c r="K127" s="251" t="n"/>
      <c r="L127" s="251" t="n"/>
      <c r="M127" s="251" t="n"/>
      <c r="N127" s="251" t="n"/>
      <c r="O127" s="251" t="n"/>
      <c r="P127" s="251" t="n"/>
      <c r="Q127" s="251" t="n"/>
      <c r="R127" s="251">
        <f>J127+M127+Q127</f>
        <v/>
      </c>
      <c r="S127" s="251">
        <f>IF(OR(C127="CEDULAS DE IDENTIDAD",C127="CÉDULA DE IDENTIDAD DS4924"),(J127*17),0)</f>
        <v/>
      </c>
      <c r="T127" s="283">
        <f>IF(N127="ERROR HUMANO",(M127*3),0)</f>
        <v/>
      </c>
    </row>
    <row r="128">
      <c r="A128" s="282" t="n">
        <v>5</v>
      </c>
      <c r="B128" s="251" t="inlineStr">
        <is>
          <t>WILSON SOLETO LAVAIN</t>
        </is>
      </c>
      <c r="C128" s="251" t="inlineStr">
        <is>
          <t>CÉDULA DE IDENTIDAD DS4924</t>
        </is>
      </c>
      <c r="D128" s="251" t="inlineStr">
        <is>
          <t>LA</t>
        </is>
      </c>
      <c r="E128" s="251" t="n">
        <v>583985</v>
      </c>
      <c r="F128" s="251" t="n">
        <v>583985</v>
      </c>
      <c r="G128" s="251" t="n">
        <v>1</v>
      </c>
      <c r="H128" s="251" t="n"/>
      <c r="I128" s="251" t="n"/>
      <c r="J128" s="251" t="n"/>
      <c r="K128" s="251" t="n">
        <v>583985</v>
      </c>
      <c r="L128" s="251" t="n">
        <v>583985</v>
      </c>
      <c r="M128" s="251" t="n">
        <v>1</v>
      </c>
      <c r="N128" s="251" t="inlineStr">
        <is>
          <t>ERROR DE IMPRESIÓN</t>
        </is>
      </c>
      <c r="O128" s="251" t="n"/>
      <c r="P128" s="251" t="n"/>
      <c r="Q128" s="251" t="n"/>
      <c r="R128" s="251">
        <f>J128+M128+Q128</f>
        <v/>
      </c>
      <c r="S128" s="251">
        <f>IF(OR(C128="CEDULAS DE IDENTIDAD",C128="CÉDULA DE IDENTIDAD DS4924"),(J128*17),0)</f>
        <v/>
      </c>
      <c r="T128" s="283">
        <f>IF(N128="ERROR HUMANO",(M128*3),0)</f>
        <v/>
      </c>
    </row>
    <row r="129">
      <c r="A129" s="282" t="n">
        <v>5</v>
      </c>
      <c r="B129" s="251" t="inlineStr">
        <is>
          <t>WILSON SOLETO LAVAIN</t>
        </is>
      </c>
      <c r="C129" s="251" t="inlineStr">
        <is>
          <t>CÉDULA DE IDENTIDAD DS4924</t>
        </is>
      </c>
      <c r="D129" s="251" t="inlineStr">
        <is>
          <t>LA</t>
        </is>
      </c>
      <c r="E129" s="251" t="n">
        <v>583986</v>
      </c>
      <c r="F129" s="251" t="n">
        <v>584000</v>
      </c>
      <c r="G129" s="251" t="n">
        <v>15</v>
      </c>
      <c r="H129" s="251" t="n">
        <v>583986</v>
      </c>
      <c r="I129" s="251" t="n">
        <v>584000</v>
      </c>
      <c r="J129" s="251" t="n">
        <v>15</v>
      </c>
      <c r="K129" s="251" t="n"/>
      <c r="L129" s="251" t="n"/>
      <c r="M129" s="251" t="n"/>
      <c r="N129" s="251" t="n"/>
      <c r="O129" s="251" t="n"/>
      <c r="P129" s="251" t="n"/>
      <c r="Q129" s="251" t="n"/>
      <c r="R129" s="251">
        <f>J129+M129+Q129</f>
        <v/>
      </c>
      <c r="S129" s="251">
        <f>IF(OR(C129="CEDULAS DE IDENTIDAD",C129="CÉDULA DE IDENTIDAD DS4924"),(J129*17),0)</f>
        <v/>
      </c>
      <c r="T129" s="283">
        <f>IF(N129="ERROR HUMANO",(M129*3),0)</f>
        <v/>
      </c>
    </row>
    <row r="130">
      <c r="A130" s="282" t="n">
        <v>5</v>
      </c>
      <c r="B130" s="251" t="inlineStr">
        <is>
          <t>WILSON SOLETO LAVAIN</t>
        </is>
      </c>
      <c r="C130" s="251" t="inlineStr">
        <is>
          <t>CÉDULA DE IDENTIDAD DS4924</t>
        </is>
      </c>
      <c r="D130" s="251" t="inlineStr">
        <is>
          <t>LA</t>
        </is>
      </c>
      <c r="E130" s="251" t="n">
        <v>584229</v>
      </c>
      <c r="F130" s="251" t="n">
        <v>584252</v>
      </c>
      <c r="G130" s="251" t="n">
        <v>24</v>
      </c>
      <c r="H130" s="251" t="n">
        <v>584229</v>
      </c>
      <c r="I130" s="251" t="n">
        <v>584252</v>
      </c>
      <c r="J130" s="251" t="n">
        <v>24</v>
      </c>
      <c r="K130" s="251" t="n"/>
      <c r="L130" s="251" t="n"/>
      <c r="M130" s="251" t="n"/>
      <c r="N130" s="251" t="n"/>
      <c r="O130" s="251" t="n"/>
      <c r="P130" s="251" t="n"/>
      <c r="Q130" s="251" t="n"/>
      <c r="R130" s="251">
        <f>J130+M130+Q130</f>
        <v/>
      </c>
      <c r="S130" s="251">
        <f>IF(OR(C130="CEDULAS DE IDENTIDAD",C130="CÉDULA DE IDENTIDAD DS4924"),(J130*17),0)</f>
        <v/>
      </c>
      <c r="T130" s="283">
        <f>IF(N130="ERROR HUMANO",(M130*3),0)</f>
        <v/>
      </c>
    </row>
    <row r="131">
      <c r="A131" s="282" t="n">
        <v>5</v>
      </c>
      <c r="B131" s="251" t="inlineStr">
        <is>
          <t>WILSON SOLETO LAVAIN</t>
        </is>
      </c>
      <c r="C131" s="251" t="inlineStr">
        <is>
          <t>CÉDULA DE IDENTIDAD DS4924</t>
        </is>
      </c>
      <c r="D131" s="251" t="inlineStr">
        <is>
          <t>LA</t>
        </is>
      </c>
      <c r="E131" s="251" t="n">
        <v>584253</v>
      </c>
      <c r="F131" s="251" t="n">
        <v>584268</v>
      </c>
      <c r="G131" s="251" t="n">
        <v>16</v>
      </c>
      <c r="H131" s="251" t="n"/>
      <c r="I131" s="251" t="n"/>
      <c r="J131" s="251" t="n"/>
      <c r="K131" s="251" t="n"/>
      <c r="L131" s="251" t="n"/>
      <c r="M131" s="251" t="n"/>
      <c r="N131" s="251" t="n"/>
      <c r="O131" s="251" t="n">
        <v>584253</v>
      </c>
      <c r="P131" s="251" t="n">
        <v>584268</v>
      </c>
      <c r="Q131" s="251" t="n">
        <v>16</v>
      </c>
      <c r="R131" s="251">
        <f>J131+M131+Q131</f>
        <v/>
      </c>
      <c r="S131" s="251">
        <f>IF(OR(C131="CEDULAS DE IDENTIDAD",C131="CÉDULA DE IDENTIDAD DS4924"),(J131*17),0)</f>
        <v/>
      </c>
      <c r="T131" s="283">
        <f>IF(N131="ERROR HUMANO",(M131*3),0)</f>
        <v/>
      </c>
    </row>
    <row r="132" ht="15" customHeight="1" s="335">
      <c r="A132" s="417" t="inlineStr">
        <is>
          <t>TOTALES:</t>
        </is>
      </c>
      <c r="B132" s="408" t="n"/>
      <c r="C132" s="408" t="n"/>
      <c r="D132" s="408" t="n"/>
      <c r="E132" s="162" t="n"/>
      <c r="F132" s="163" t="n"/>
      <c r="G132" s="164">
        <f>SUM(G86:G131)</f>
        <v/>
      </c>
      <c r="H132" s="162" t="n"/>
      <c r="I132" s="163" t="n"/>
      <c r="J132" s="165">
        <f>SUM(J86:J131)</f>
        <v/>
      </c>
      <c r="K132" s="162" t="n"/>
      <c r="L132" s="163" t="n"/>
      <c r="M132" s="165">
        <f>SUM(M86:M131)</f>
        <v/>
      </c>
      <c r="N132" s="166" t="n"/>
      <c r="O132" s="162" t="n"/>
      <c r="P132" s="163" t="n"/>
      <c r="Q132" s="165">
        <f>SUM(Q86:Q131)</f>
        <v/>
      </c>
      <c r="R132" s="167">
        <f>SUM(R86:R131)</f>
        <v/>
      </c>
      <c r="S132" s="168">
        <f>SUM(S86:S131)</f>
        <v/>
      </c>
      <c r="T132" s="165">
        <f>SUM(T86:T131)</f>
        <v/>
      </c>
    </row>
    <row r="133" ht="15.75" customHeight="1" s="335">
      <c r="A133" s="409" t="inlineStr">
        <is>
          <t>TOTAL BOLETAS DE DEPOSITO BANCARIO</t>
        </is>
      </c>
      <c r="B133" s="408" t="n"/>
      <c r="C133" s="408" t="n"/>
      <c r="D133" s="408" t="n"/>
      <c r="E133" s="408" t="n"/>
      <c r="F133" s="408" t="n"/>
      <c r="G133" s="408" t="n"/>
      <c r="H133" s="337" t="n"/>
      <c r="I133" s="416">
        <f>J132/2</f>
        <v/>
      </c>
      <c r="J133" s="337" t="n"/>
      <c r="K133" s="409" t="inlineStr">
        <is>
          <t>INGRESO TOTAL BOLIVIANOS</t>
        </is>
      </c>
      <c r="L133" s="408" t="n"/>
      <c r="M133" s="408" t="n"/>
      <c r="N133" s="408" t="n"/>
      <c r="O133" s="408" t="n"/>
      <c r="P133" s="408" t="n"/>
      <c r="Q133" s="337" t="n"/>
      <c r="R133" s="416">
        <f>S132+T132</f>
        <v/>
      </c>
      <c r="S133" s="408" t="n"/>
      <c r="T133" s="337" t="n"/>
    </row>
    <row r="135" ht="15" customHeight="1" s="335">
      <c r="A135" s="275" t="n"/>
      <c r="B135" s="276" t="n"/>
      <c r="C135" s="276" t="n"/>
      <c r="D135" s="276" t="n"/>
      <c r="E135" s="276" t="n"/>
      <c r="F135" s="276" t="n"/>
      <c r="G135" s="276" t="n"/>
      <c r="H135" s="276" t="n"/>
      <c r="I135" s="276" t="n"/>
      <c r="J135" s="276" t="n"/>
      <c r="K135" s="276" t="n"/>
      <c r="L135" s="276" t="n"/>
      <c r="M135" s="276" t="n"/>
      <c r="N135" s="276" t="n"/>
      <c r="O135" s="418" t="inlineStr">
        <is>
          <t>Correlativo-Form.:   SEGIP/DDSC/MONT/004/2024</t>
        </is>
      </c>
      <c r="P135" s="411" t="n"/>
      <c r="Q135" s="411" t="n"/>
      <c r="R135" s="411" t="n"/>
      <c r="S135" s="411" t="n"/>
      <c r="T135" s="412" t="n"/>
    </row>
    <row r="136" ht="22.5" customHeight="1" s="335">
      <c r="A136" s="433" t="inlineStr">
        <is>
          <t xml:space="preserve">SERVICIO GENERAL DE IDENTIFICACION PERSONAL </t>
        </is>
      </c>
      <c r="T136" s="422" t="n"/>
    </row>
    <row r="137" ht="15" customHeight="1" s="335">
      <c r="A137" s="432" t="inlineStr">
        <is>
          <t>LEY N° 0145 DEL 27 DE JUNIO DEL 2011</t>
        </is>
      </c>
      <c r="T137" s="422" t="n"/>
    </row>
    <row r="138" ht="24.75" customHeight="1" s="335">
      <c r="A138" s="430" t="inlineStr">
        <is>
          <t xml:space="preserve">FORMULARIO AV-4 (ADMINISTRACION DE MATERIAL VALORADO: CEDULAS Y PLASTICOS) </t>
        </is>
      </c>
      <c r="B138" s="411" t="n"/>
      <c r="C138" s="411" t="n"/>
      <c r="D138" s="411" t="n"/>
      <c r="E138" s="411" t="n"/>
      <c r="F138" s="411" t="n"/>
      <c r="G138" s="411" t="n"/>
      <c r="H138" s="411" t="n"/>
      <c r="I138" s="411" t="n"/>
      <c r="J138" s="411" t="n"/>
      <c r="K138" s="411" t="n"/>
      <c r="L138" s="411" t="n"/>
      <c r="M138" s="411" t="n"/>
      <c r="N138" s="411" t="n"/>
      <c r="O138" s="411" t="n"/>
      <c r="P138" s="411" t="n"/>
      <c r="Q138" s="411" t="n"/>
      <c r="R138" s="411" t="n"/>
      <c r="S138" s="411" t="n"/>
      <c r="T138" s="412" t="n"/>
    </row>
    <row r="139" ht="21.75" customHeight="1" s="335" thickBot="1">
      <c r="A139" s="431" t="inlineStr">
        <is>
          <t xml:space="preserve">OFICINA OPERATIVA: </t>
        </is>
      </c>
      <c r="B139" s="411" t="n"/>
      <c r="C139" s="411" t="n"/>
      <c r="D139" s="411" t="n"/>
      <c r="E139" s="429" t="inlineStr">
        <is>
          <t>OFICINA REGIONAL MONTERO</t>
        </is>
      </c>
      <c r="F139" s="408" t="n"/>
      <c r="G139" s="408" t="n"/>
      <c r="H139" s="408" t="n"/>
      <c r="I139" s="408" t="n"/>
      <c r="J139" s="408" t="n"/>
      <c r="K139" s="408" t="n"/>
      <c r="L139" s="408" t="n"/>
      <c r="M139" s="408" t="n"/>
      <c r="N139" s="408" t="n"/>
      <c r="O139" s="408" t="n"/>
      <c r="P139" s="408" t="n"/>
      <c r="Q139" s="419" t="inlineStr">
        <is>
          <t xml:space="preserve">FECHA: </t>
        </is>
      </c>
      <c r="R139" s="412" t="n"/>
      <c r="S139" s="427" t="inlineStr">
        <is>
          <t>05/01/2024</t>
        </is>
      </c>
      <c r="T139" s="428" t="n"/>
    </row>
    <row r="140" ht="15.75" customHeight="1" s="335">
      <c r="A140" s="277" t="n"/>
      <c r="B140" s="158" t="n"/>
      <c r="C140" s="158" t="n"/>
      <c r="D140" s="158" t="n"/>
      <c r="E140" s="426" t="inlineStr">
        <is>
          <t>ENTREGA DIARIA</t>
        </is>
      </c>
      <c r="F140" s="408" t="n"/>
      <c r="G140" s="337" t="n"/>
      <c r="H140" s="407" t="inlineStr">
        <is>
          <t>CEDULAS EMITIDAS</t>
        </is>
      </c>
      <c r="I140" s="408" t="n"/>
      <c r="J140" s="337" t="n"/>
      <c r="K140" s="425" t="inlineStr">
        <is>
          <t>CEDULAS ANULADAS</t>
        </is>
      </c>
      <c r="L140" s="408" t="n"/>
      <c r="M140" s="408" t="n"/>
      <c r="N140" s="337" t="n"/>
      <c r="O140" s="407" t="inlineStr">
        <is>
          <t>CEDULAS DEVUELTAS</t>
        </is>
      </c>
      <c r="P140" s="408" t="n"/>
      <c r="Q140" s="337" t="n"/>
      <c r="R140" s="423" t="inlineStr">
        <is>
          <t>TOTAL  ASIGNAC…</t>
        </is>
      </c>
      <c r="S140" s="423" t="inlineStr">
        <is>
          <t>TOTAL BS. RECAUDADO (EMISIONES)</t>
        </is>
      </c>
      <c r="T140" s="423" t="inlineStr">
        <is>
          <t>TOTAL BS. ANULACIONES</t>
        </is>
      </c>
    </row>
    <row r="141" ht="25.5" customHeight="1" s="335">
      <c r="A141" s="269" t="inlineStr">
        <is>
          <t>MESA</t>
        </is>
      </c>
      <c r="B141" s="269" t="inlineStr">
        <is>
          <t>OPERADOR</t>
        </is>
      </c>
      <c r="C141" s="269" t="inlineStr">
        <is>
          <t>DETALLE</t>
        </is>
      </c>
      <c r="D141" s="269" t="inlineStr">
        <is>
          <t>SERIE</t>
        </is>
      </c>
      <c r="E141" s="269" t="inlineStr">
        <is>
          <t>DESDE</t>
        </is>
      </c>
      <c r="F141" s="269" t="inlineStr">
        <is>
          <t>HASTA</t>
        </is>
      </c>
      <c r="G141" s="270" t="inlineStr">
        <is>
          <t>CANTIDAD</t>
        </is>
      </c>
      <c r="H141" s="269" t="inlineStr">
        <is>
          <t>DESDE</t>
        </is>
      </c>
      <c r="I141" s="269" t="inlineStr">
        <is>
          <t>HASTA</t>
        </is>
      </c>
      <c r="J141" s="270" t="inlineStr">
        <is>
          <t>CANTIDAD</t>
        </is>
      </c>
      <c r="K141" s="269" t="inlineStr">
        <is>
          <t>DESDE</t>
        </is>
      </c>
      <c r="L141" s="269" t="inlineStr">
        <is>
          <t>HASTA</t>
        </is>
      </c>
      <c r="M141" s="270" t="inlineStr">
        <is>
          <t>CANTIDAD</t>
        </is>
      </c>
      <c r="N141" s="271" t="inlineStr">
        <is>
          <t>TIPO ANULACION</t>
        </is>
      </c>
      <c r="O141" s="269" t="inlineStr">
        <is>
          <t>DESDE</t>
        </is>
      </c>
      <c r="P141" s="269" t="inlineStr">
        <is>
          <t>HASTA</t>
        </is>
      </c>
      <c r="Q141" s="270" t="inlineStr">
        <is>
          <t>CANTIDAD</t>
        </is>
      </c>
      <c r="R141" s="424" t="n"/>
      <c r="S141" s="424" t="n"/>
      <c r="T141" s="424" t="n"/>
    </row>
    <row r="142">
      <c r="A142" s="278" t="n">
        <v>2</v>
      </c>
      <c r="B142" s="272" t="inlineStr">
        <is>
          <t>ANELY CACERES PECHO</t>
        </is>
      </c>
      <c r="C142" s="272" t="inlineStr">
        <is>
          <t>LAMINAS PLASTICAS TIPO FUNDA -POUCHE</t>
        </is>
      </c>
      <c r="D142" s="272" t="inlineStr">
        <is>
          <t>H5-P1</t>
        </is>
      </c>
      <c r="E142" s="272" t="n">
        <v>1126226</v>
      </c>
      <c r="F142" s="272" t="n">
        <v>1126241</v>
      </c>
      <c r="G142" s="272" t="n">
        <v>16</v>
      </c>
      <c r="H142" s="272" t="n">
        <v>1126226</v>
      </c>
      <c r="I142" s="272" t="n">
        <v>1126241</v>
      </c>
      <c r="J142" s="272" t="n">
        <v>16</v>
      </c>
      <c r="K142" s="272" t="n"/>
      <c r="L142" s="272" t="n"/>
      <c r="M142" s="272" t="n"/>
      <c r="N142" s="272" t="n"/>
      <c r="O142" s="272" t="n"/>
      <c r="P142" s="272" t="n"/>
      <c r="Q142" s="272" t="n"/>
      <c r="R142" s="272">
        <f>J142+M142+Q142</f>
        <v/>
      </c>
      <c r="S142" s="272">
        <f>IF(OR(C142="CEDULAS DE IDENTIDAD",C142="CÉDULA DE IDENTIDAD DS4924"),(J142*17),0)</f>
        <v/>
      </c>
      <c r="T142" s="279">
        <f>IF(N142="ERROR HUMANO",(M142*3),0)</f>
        <v/>
      </c>
    </row>
    <row r="143">
      <c r="A143" s="280" t="n">
        <v>2</v>
      </c>
      <c r="B143" s="250" t="inlineStr">
        <is>
          <t>ANELY CACERES PECHO</t>
        </is>
      </c>
      <c r="C143" s="250" t="inlineStr">
        <is>
          <t>LAMINAS PLASTICAS TIPO FUNDA -POUCHE</t>
        </is>
      </c>
      <c r="D143" s="250" t="inlineStr">
        <is>
          <t>H5-P1</t>
        </is>
      </c>
      <c r="E143" s="250" t="n">
        <v>1126533</v>
      </c>
      <c r="F143" s="250" t="n">
        <v>1126579</v>
      </c>
      <c r="G143" s="250" t="n">
        <v>47</v>
      </c>
      <c r="H143" s="250" t="n">
        <v>1126533</v>
      </c>
      <c r="I143" s="250" t="n">
        <v>1126579</v>
      </c>
      <c r="J143" s="250" t="n">
        <v>47</v>
      </c>
      <c r="K143" s="250" t="n"/>
      <c r="L143" s="250" t="n"/>
      <c r="M143" s="250" t="n"/>
      <c r="N143" s="250" t="n"/>
      <c r="O143" s="250" t="n"/>
      <c r="P143" s="250" t="n"/>
      <c r="Q143" s="250" t="n"/>
      <c r="R143" s="250">
        <f>J143+M143+Q143</f>
        <v/>
      </c>
      <c r="S143" s="250">
        <f>IF(OR(C143="CEDULAS DE IDENTIDAD",C143="CÉDULA DE IDENTIDAD DS4924"),(J143*17),0)</f>
        <v/>
      </c>
      <c r="T143" s="281">
        <f>IF(N143="ERROR HUMANO",(M143*3),0)</f>
        <v/>
      </c>
    </row>
    <row r="144">
      <c r="A144" s="280" t="n">
        <v>2</v>
      </c>
      <c r="B144" s="250" t="inlineStr">
        <is>
          <t>ANELY CACERES PECHO</t>
        </is>
      </c>
      <c r="C144" s="250" t="inlineStr">
        <is>
          <t>LAMINAS PLASTICAS TIPO FUNDA -POUCHE</t>
        </is>
      </c>
      <c r="D144" s="250" t="inlineStr">
        <is>
          <t>H5-P1</t>
        </is>
      </c>
      <c r="E144" s="250" t="n">
        <v>1126580</v>
      </c>
      <c r="F144" s="250" t="n">
        <v>1126592</v>
      </c>
      <c r="G144" s="250" t="n">
        <v>13</v>
      </c>
      <c r="H144" s="250" t="n"/>
      <c r="I144" s="250" t="n"/>
      <c r="J144" s="250" t="n"/>
      <c r="K144" s="250" t="n"/>
      <c r="L144" s="250" t="n"/>
      <c r="M144" s="250" t="n"/>
      <c r="N144" s="250" t="n"/>
      <c r="O144" s="250" t="n">
        <v>1126580</v>
      </c>
      <c r="P144" s="250" t="n">
        <v>1126592</v>
      </c>
      <c r="Q144" s="250" t="n">
        <v>13</v>
      </c>
      <c r="R144" s="250">
        <f>J144+M144+Q144</f>
        <v/>
      </c>
      <c r="S144" s="250">
        <f>IF(OR(C144="CEDULAS DE IDENTIDAD",C144="CÉDULA DE IDENTIDAD DS4924"),(J144*17),0)</f>
        <v/>
      </c>
      <c r="T144" s="281">
        <f>IF(N144="ERROR HUMANO",(M144*3),0)</f>
        <v/>
      </c>
    </row>
    <row r="145">
      <c r="A145" s="280" t="n">
        <v>2</v>
      </c>
      <c r="B145" s="250" t="inlineStr">
        <is>
          <t>ANELY CACERES PECHO</t>
        </is>
      </c>
      <c r="C145" s="250" t="inlineStr">
        <is>
          <t>CÉDULA DE IDENTIDAD DS4924</t>
        </is>
      </c>
      <c r="D145" s="250" t="inlineStr">
        <is>
          <t>LA</t>
        </is>
      </c>
      <c r="E145" s="250" t="n">
        <v>584153</v>
      </c>
      <c r="F145" s="250" t="n">
        <v>584168</v>
      </c>
      <c r="G145" s="250" t="n">
        <v>16</v>
      </c>
      <c r="H145" s="250" t="n">
        <v>584153</v>
      </c>
      <c r="I145" s="250" t="n">
        <v>584168</v>
      </c>
      <c r="J145" s="250" t="n">
        <v>16</v>
      </c>
      <c r="K145" s="250" t="n"/>
      <c r="L145" s="250" t="n"/>
      <c r="M145" s="250" t="n"/>
      <c r="N145" s="250" t="n"/>
      <c r="O145" s="250" t="n"/>
      <c r="P145" s="250" t="n"/>
      <c r="Q145" s="250" t="n"/>
      <c r="R145" s="250">
        <f>J145+M145+Q145</f>
        <v/>
      </c>
      <c r="S145" s="250">
        <f>IF(OR(C145="CEDULAS DE IDENTIDAD",C145="CÉDULA DE IDENTIDAD DS4924"),(J145*17),0)</f>
        <v/>
      </c>
      <c r="T145" s="281">
        <f>IF(N145="ERROR HUMANO",(M145*3),0)</f>
        <v/>
      </c>
    </row>
    <row r="146">
      <c r="A146" s="280" t="n">
        <v>2</v>
      </c>
      <c r="B146" s="250" t="inlineStr">
        <is>
          <t>ANELY CACERES PECHO</t>
        </is>
      </c>
      <c r="C146" s="250" t="inlineStr">
        <is>
          <t>CÉDULA DE IDENTIDAD DS4924</t>
        </is>
      </c>
      <c r="D146" s="250" t="inlineStr">
        <is>
          <t>LA</t>
        </is>
      </c>
      <c r="E146" s="250" t="n">
        <v>584353</v>
      </c>
      <c r="F146" s="250" t="n">
        <v>584399</v>
      </c>
      <c r="G146" s="250" t="n">
        <v>47</v>
      </c>
      <c r="H146" s="250" t="n">
        <v>584353</v>
      </c>
      <c r="I146" s="250" t="n">
        <v>584399</v>
      </c>
      <c r="J146" s="250" t="n">
        <v>47</v>
      </c>
      <c r="K146" s="250" t="n"/>
      <c r="L146" s="250" t="n"/>
      <c r="M146" s="250" t="n"/>
      <c r="N146" s="250" t="n"/>
      <c r="O146" s="250" t="n"/>
      <c r="P146" s="250" t="n"/>
      <c r="Q146" s="250" t="n"/>
      <c r="R146" s="250">
        <f>J146+M146+Q146</f>
        <v/>
      </c>
      <c r="S146" s="250">
        <f>IF(OR(C146="CEDULAS DE IDENTIDAD",C146="CÉDULA DE IDENTIDAD DS4924"),(J146*17),0)</f>
        <v/>
      </c>
      <c r="T146" s="281">
        <f>IF(N146="ERROR HUMANO",(M146*3),0)</f>
        <v/>
      </c>
    </row>
    <row r="147">
      <c r="A147" s="280" t="n">
        <v>2</v>
      </c>
      <c r="B147" s="250" t="inlineStr">
        <is>
          <t>ANELY CACERES PECHO</t>
        </is>
      </c>
      <c r="C147" s="250" t="inlineStr">
        <is>
          <t>CÉDULA DE IDENTIDAD DS4924</t>
        </is>
      </c>
      <c r="D147" s="250" t="inlineStr">
        <is>
          <t>LA</t>
        </is>
      </c>
      <c r="E147" s="250" t="n">
        <v>584400</v>
      </c>
      <c r="F147" s="250" t="n">
        <v>584412</v>
      </c>
      <c r="G147" s="250" t="n">
        <v>13</v>
      </c>
      <c r="H147" s="250" t="n"/>
      <c r="I147" s="250" t="n"/>
      <c r="J147" s="250" t="n"/>
      <c r="K147" s="250" t="n"/>
      <c r="L147" s="250" t="n"/>
      <c r="M147" s="250" t="n"/>
      <c r="N147" s="250" t="n"/>
      <c r="O147" s="250" t="n">
        <v>584400</v>
      </c>
      <c r="P147" s="250" t="n">
        <v>584412</v>
      </c>
      <c r="Q147" s="250" t="n">
        <v>13</v>
      </c>
      <c r="R147" s="250">
        <f>J147+M147+Q147</f>
        <v/>
      </c>
      <c r="S147" s="250">
        <f>IF(OR(C147="CEDULAS DE IDENTIDAD",C147="CÉDULA DE IDENTIDAD DS4924"),(J147*17),0)</f>
        <v/>
      </c>
      <c r="T147" s="281">
        <f>IF(N147="ERROR HUMANO",(M147*3),0)</f>
        <v/>
      </c>
    </row>
    <row r="148">
      <c r="A148" s="282" t="n">
        <v>7</v>
      </c>
      <c r="B148" s="251" t="inlineStr">
        <is>
          <t>BOLIVIA MAR PALMERO TILILA</t>
        </is>
      </c>
      <c r="C148" s="251" t="inlineStr">
        <is>
          <t>CEDULAS DE IDENTIDAD</t>
        </is>
      </c>
      <c r="D148" s="251" t="inlineStr">
        <is>
          <t>H5-P1</t>
        </is>
      </c>
      <c r="E148" s="251" t="n">
        <v>2743120</v>
      </c>
      <c r="F148" s="251" t="n">
        <v>2743152</v>
      </c>
      <c r="G148" s="251" t="n">
        <v>33</v>
      </c>
      <c r="H148" s="251" t="n">
        <v>2743120</v>
      </c>
      <c r="I148" s="251" t="n">
        <v>2743152</v>
      </c>
      <c r="J148" s="251" t="n">
        <v>33</v>
      </c>
      <c r="K148" s="251" t="n"/>
      <c r="L148" s="251" t="n"/>
      <c r="M148" s="251" t="n"/>
      <c r="N148" s="251" t="n"/>
      <c r="O148" s="251" t="n"/>
      <c r="P148" s="251" t="n"/>
      <c r="Q148" s="251" t="n"/>
      <c r="R148" s="251">
        <f>J148+M148+Q148</f>
        <v/>
      </c>
      <c r="S148" s="251">
        <f>IF(OR(C148="CEDULAS DE IDENTIDAD",C148="CÉDULA DE IDENTIDAD DS4924"),(J148*17),0)</f>
        <v/>
      </c>
      <c r="T148" s="283">
        <f>IF(N148="ERROR HUMANO",(M148*3),0)</f>
        <v/>
      </c>
    </row>
    <row r="149">
      <c r="A149" s="282" t="n">
        <v>7</v>
      </c>
      <c r="B149" s="251" t="inlineStr">
        <is>
          <t>BOLIVIA MAR PALMERO TILILA</t>
        </is>
      </c>
      <c r="C149" s="251" t="inlineStr">
        <is>
          <t>CEDULAS DE IDENTIDAD</t>
        </is>
      </c>
      <c r="D149" s="251" t="inlineStr">
        <is>
          <t>H5-P1</t>
        </is>
      </c>
      <c r="E149" s="251" t="n">
        <v>2743205</v>
      </c>
      <c r="F149" s="251" t="n">
        <v>2743216</v>
      </c>
      <c r="G149" s="251" t="n">
        <v>12</v>
      </c>
      <c r="H149" s="251" t="n">
        <v>2743205</v>
      </c>
      <c r="I149" s="251" t="n">
        <v>2743216</v>
      </c>
      <c r="J149" s="251" t="n">
        <v>12</v>
      </c>
      <c r="K149" s="251" t="n"/>
      <c r="L149" s="251" t="n"/>
      <c r="M149" s="251" t="n"/>
      <c r="N149" s="251" t="n"/>
      <c r="O149" s="251" t="n"/>
      <c r="P149" s="251" t="n"/>
      <c r="Q149" s="251" t="n"/>
      <c r="R149" s="251">
        <f>J149+M149+Q149</f>
        <v/>
      </c>
      <c r="S149" s="251">
        <f>IF(OR(C149="CEDULAS DE IDENTIDAD",C149="CÉDULA DE IDENTIDAD DS4924"),(J149*17),0)</f>
        <v/>
      </c>
      <c r="T149" s="283">
        <f>IF(N149="ERROR HUMANO",(M149*3),0)</f>
        <v/>
      </c>
    </row>
    <row r="150">
      <c r="A150" s="282" t="n">
        <v>7</v>
      </c>
      <c r="B150" s="251" t="inlineStr">
        <is>
          <t>BOLIVIA MAR PALMERO TILILA</t>
        </is>
      </c>
      <c r="C150" s="251" t="inlineStr">
        <is>
          <t>CEDULAS DE IDENTIDAD</t>
        </is>
      </c>
      <c r="D150" s="251" t="inlineStr">
        <is>
          <t>H5-P1</t>
        </is>
      </c>
      <c r="E150" s="251" t="n">
        <v>2743217</v>
      </c>
      <c r="F150" s="251" t="n">
        <v>2743236</v>
      </c>
      <c r="G150" s="251" t="n">
        <v>20</v>
      </c>
      <c r="H150" s="251" t="n"/>
      <c r="I150" s="251" t="n"/>
      <c r="J150" s="251" t="n"/>
      <c r="K150" s="251" t="n"/>
      <c r="L150" s="251" t="n"/>
      <c r="M150" s="251" t="n"/>
      <c r="N150" s="251" t="n"/>
      <c r="O150" s="251" t="n">
        <v>2743217</v>
      </c>
      <c r="P150" s="251" t="n">
        <v>2743236</v>
      </c>
      <c r="Q150" s="251" t="n">
        <v>20</v>
      </c>
      <c r="R150" s="251">
        <f>J150+M150+Q150</f>
        <v/>
      </c>
      <c r="S150" s="251">
        <f>IF(OR(C150="CEDULAS DE IDENTIDAD",C150="CÉDULA DE IDENTIDAD DS4924"),(J150*17),0)</f>
        <v/>
      </c>
      <c r="T150" s="283">
        <f>IF(N150="ERROR HUMANO",(M150*3),0)</f>
        <v/>
      </c>
    </row>
    <row r="151">
      <c r="A151" s="282" t="n">
        <v>7</v>
      </c>
      <c r="B151" s="251" t="inlineStr">
        <is>
          <t>BOLIVIA MAR PALMERO TILILA</t>
        </is>
      </c>
      <c r="C151" s="251" t="inlineStr">
        <is>
          <t>LAMINAS PLASTICAS TIPO FUNDA -POUCHE</t>
        </is>
      </c>
      <c r="D151" s="251" t="inlineStr">
        <is>
          <t>H5-P1</t>
        </is>
      </c>
      <c r="E151" s="251" t="n">
        <v>1126377</v>
      </c>
      <c r="F151" s="251" t="n">
        <v>1126409</v>
      </c>
      <c r="G151" s="251" t="n">
        <v>33</v>
      </c>
      <c r="H151" s="251" t="n">
        <v>1126377</v>
      </c>
      <c r="I151" s="251" t="n">
        <v>1126409</v>
      </c>
      <c r="J151" s="251" t="n">
        <v>33</v>
      </c>
      <c r="K151" s="251" t="n"/>
      <c r="L151" s="251" t="n"/>
      <c r="M151" s="251" t="n"/>
      <c r="N151" s="251" t="n"/>
      <c r="O151" s="251" t="n"/>
      <c r="P151" s="251" t="n"/>
      <c r="Q151" s="251" t="n"/>
      <c r="R151" s="251">
        <f>J151+M151+Q151</f>
        <v/>
      </c>
      <c r="S151" s="251">
        <f>IF(OR(C151="CEDULAS DE IDENTIDAD",C151="CÉDULA DE IDENTIDAD DS4924"),(J151*17),0)</f>
        <v/>
      </c>
      <c r="T151" s="283">
        <f>IF(N151="ERROR HUMANO",(M151*3),0)</f>
        <v/>
      </c>
    </row>
    <row r="152">
      <c r="A152" s="282" t="n">
        <v>7</v>
      </c>
      <c r="B152" s="251" t="inlineStr">
        <is>
          <t>BOLIVIA MAR PALMERO TILILA</t>
        </is>
      </c>
      <c r="C152" s="251" t="inlineStr">
        <is>
          <t>LAMINAS PLASTICAS TIPO FUNDA -POUCHE</t>
        </is>
      </c>
      <c r="D152" s="251" t="inlineStr">
        <is>
          <t>H5-P1</t>
        </is>
      </c>
      <c r="E152" s="251" t="n">
        <v>1126745</v>
      </c>
      <c r="F152" s="251" t="n">
        <v>1126756</v>
      </c>
      <c r="G152" s="251" t="n">
        <v>12</v>
      </c>
      <c r="H152" s="251" t="n">
        <v>1126745</v>
      </c>
      <c r="I152" s="251" t="n">
        <v>1126756</v>
      </c>
      <c r="J152" s="251" t="n">
        <v>12</v>
      </c>
      <c r="K152" s="251" t="n"/>
      <c r="L152" s="251" t="n"/>
      <c r="M152" s="251" t="n"/>
      <c r="N152" s="251" t="n"/>
      <c r="O152" s="251" t="n"/>
      <c r="P152" s="251" t="n"/>
      <c r="Q152" s="251" t="n"/>
      <c r="R152" s="251">
        <f>J152+M152+Q152</f>
        <v/>
      </c>
      <c r="S152" s="251">
        <f>IF(OR(C152="CEDULAS DE IDENTIDAD",C152="CÉDULA DE IDENTIDAD DS4924"),(J152*17),0)</f>
        <v/>
      </c>
      <c r="T152" s="283">
        <f>IF(N152="ERROR HUMANO",(M152*3),0)</f>
        <v/>
      </c>
    </row>
    <row r="153">
      <c r="A153" s="282" t="n">
        <v>7</v>
      </c>
      <c r="B153" s="251" t="inlineStr">
        <is>
          <t>BOLIVIA MAR PALMERO TILILA</t>
        </is>
      </c>
      <c r="C153" s="251" t="inlineStr">
        <is>
          <t>LAMINAS PLASTICAS TIPO FUNDA -POUCHE</t>
        </is>
      </c>
      <c r="D153" s="251" t="inlineStr">
        <is>
          <t>H5-P1</t>
        </is>
      </c>
      <c r="E153" s="251" t="n">
        <v>1126757</v>
      </c>
      <c r="F153" s="251" t="n">
        <v>1126776</v>
      </c>
      <c r="G153" s="251" t="n">
        <v>20</v>
      </c>
      <c r="H153" s="251" t="n"/>
      <c r="I153" s="251" t="n"/>
      <c r="J153" s="251" t="n"/>
      <c r="K153" s="251" t="n"/>
      <c r="L153" s="251" t="n"/>
      <c r="M153" s="251" t="n"/>
      <c r="N153" s="251" t="n"/>
      <c r="O153" s="251" t="n">
        <v>1126757</v>
      </c>
      <c r="P153" s="251" t="n">
        <v>1126776</v>
      </c>
      <c r="Q153" s="251" t="n">
        <v>20</v>
      </c>
      <c r="R153" s="251">
        <f>J153+M153+Q153</f>
        <v/>
      </c>
      <c r="S153" s="251">
        <f>IF(OR(C153="CEDULAS DE IDENTIDAD",C153="CÉDULA DE IDENTIDAD DS4924"),(J153*17),0)</f>
        <v/>
      </c>
      <c r="T153" s="283">
        <f>IF(N153="ERROR HUMANO",(M153*3),0)</f>
        <v/>
      </c>
    </row>
    <row r="154">
      <c r="A154" s="280" t="n">
        <v>3</v>
      </c>
      <c r="B154" s="250" t="inlineStr">
        <is>
          <t>IVAR LIMBERT FLORES AYAVIRI</t>
        </is>
      </c>
      <c r="C154" s="250" t="inlineStr">
        <is>
          <t>CEDULAS DE IDENTIDAD</t>
        </is>
      </c>
      <c r="D154" s="250" t="inlineStr">
        <is>
          <t>H5-P1</t>
        </is>
      </c>
      <c r="E154" s="250" t="n">
        <v>2743075</v>
      </c>
      <c r="F154" s="250" t="n">
        <v>2743092</v>
      </c>
      <c r="G154" s="250" t="n">
        <v>18</v>
      </c>
      <c r="H154" s="250" t="n">
        <v>2743075</v>
      </c>
      <c r="I154" s="250" t="n">
        <v>2743092</v>
      </c>
      <c r="J154" s="250" t="n">
        <v>18</v>
      </c>
      <c r="K154" s="250" t="n"/>
      <c r="L154" s="250" t="n"/>
      <c r="M154" s="250" t="n"/>
      <c r="N154" s="250" t="n"/>
      <c r="O154" s="250" t="n"/>
      <c r="P154" s="250" t="n"/>
      <c r="Q154" s="250" t="n"/>
      <c r="R154" s="250">
        <f>J154+M154+Q154</f>
        <v/>
      </c>
      <c r="S154" s="250">
        <f>IF(OR(C154="CEDULAS DE IDENTIDAD",C154="CÉDULA DE IDENTIDAD DS4924"),(J154*17),0)</f>
        <v/>
      </c>
      <c r="T154" s="281">
        <f>IF(N154="ERROR HUMANO",(M154*3),0)</f>
        <v/>
      </c>
    </row>
    <row r="155">
      <c r="A155" s="280" t="n">
        <v>3</v>
      </c>
      <c r="B155" s="250" t="inlineStr">
        <is>
          <t>IVAR LIMBERT FLORES AYAVIRI</t>
        </is>
      </c>
      <c r="C155" s="250" t="inlineStr">
        <is>
          <t>CEDULAS DE IDENTIDAD</t>
        </is>
      </c>
      <c r="D155" s="250" t="inlineStr">
        <is>
          <t>H5-P1</t>
        </is>
      </c>
      <c r="E155" s="250" t="n">
        <v>2743153</v>
      </c>
      <c r="F155" s="250" t="n">
        <v>2743180</v>
      </c>
      <c r="G155" s="250" t="n">
        <v>28</v>
      </c>
      <c r="H155" s="250" t="n">
        <v>2743153</v>
      </c>
      <c r="I155" s="250" t="n">
        <v>2743180</v>
      </c>
      <c r="J155" s="250" t="n">
        <v>28</v>
      </c>
      <c r="K155" s="250" t="n"/>
      <c r="L155" s="250" t="n"/>
      <c r="M155" s="250" t="n"/>
      <c r="N155" s="250" t="n"/>
      <c r="O155" s="250" t="n"/>
      <c r="P155" s="250" t="n"/>
      <c r="Q155" s="250" t="n"/>
      <c r="R155" s="250">
        <f>J155+M155+Q155</f>
        <v/>
      </c>
      <c r="S155" s="250">
        <f>IF(OR(C155="CEDULAS DE IDENTIDAD",C155="CÉDULA DE IDENTIDAD DS4924"),(J155*17),0)</f>
        <v/>
      </c>
      <c r="T155" s="281">
        <f>IF(N155="ERROR HUMANO",(M155*3),0)</f>
        <v/>
      </c>
    </row>
    <row r="156">
      <c r="A156" s="280" t="n">
        <v>3</v>
      </c>
      <c r="B156" s="250" t="inlineStr">
        <is>
          <t>IVAR LIMBERT FLORES AYAVIRI</t>
        </is>
      </c>
      <c r="C156" s="250" t="inlineStr">
        <is>
          <t>CEDULAS DE IDENTIDAD</t>
        </is>
      </c>
      <c r="D156" s="250" t="inlineStr">
        <is>
          <t>H5-P1</t>
        </is>
      </c>
      <c r="E156" s="250" t="n">
        <v>2743181</v>
      </c>
      <c r="F156" s="250" t="n">
        <v>2743204</v>
      </c>
      <c r="G156" s="250" t="n">
        <v>24</v>
      </c>
      <c r="H156" s="250" t="n"/>
      <c r="I156" s="250" t="n"/>
      <c r="J156" s="250" t="n"/>
      <c r="K156" s="250" t="n"/>
      <c r="L156" s="250" t="n"/>
      <c r="M156" s="250" t="n"/>
      <c r="N156" s="250" t="n"/>
      <c r="O156" s="250" t="n">
        <v>2743181</v>
      </c>
      <c r="P156" s="250" t="n">
        <v>2743204</v>
      </c>
      <c r="Q156" s="250" t="n">
        <v>24</v>
      </c>
      <c r="R156" s="250">
        <f>J156+M156+Q156</f>
        <v/>
      </c>
      <c r="S156" s="250">
        <f>IF(OR(C156="CEDULAS DE IDENTIDAD",C156="CÉDULA DE IDENTIDAD DS4924"),(J156*17),0)</f>
        <v/>
      </c>
      <c r="T156" s="281">
        <f>IF(N156="ERROR HUMANO",(M156*3),0)</f>
        <v/>
      </c>
    </row>
    <row r="157">
      <c r="A157" s="280" t="n">
        <v>3</v>
      </c>
      <c r="B157" s="250" t="inlineStr">
        <is>
          <t>IVAR LIMBERT FLORES AYAVIRI</t>
        </is>
      </c>
      <c r="C157" s="250" t="inlineStr">
        <is>
          <t>LAMINAS PLASTICAS TIPO FUNDA -POUCHE</t>
        </is>
      </c>
      <c r="D157" s="250" t="inlineStr">
        <is>
          <t>H5-P1</t>
        </is>
      </c>
      <c r="E157" s="250" t="n">
        <v>1126272</v>
      </c>
      <c r="F157" s="250" t="n">
        <v>1126289</v>
      </c>
      <c r="G157" s="250" t="n">
        <v>18</v>
      </c>
      <c r="H157" s="250" t="n">
        <v>1126272</v>
      </c>
      <c r="I157" s="250" t="n">
        <v>1126289</v>
      </c>
      <c r="J157" s="250" t="n">
        <v>18</v>
      </c>
      <c r="K157" s="250" t="n"/>
      <c r="L157" s="250" t="n"/>
      <c r="M157" s="250" t="n"/>
      <c r="N157" s="250" t="n"/>
      <c r="O157" s="250" t="n"/>
      <c r="P157" s="250" t="n"/>
      <c r="Q157" s="250" t="n"/>
      <c r="R157" s="250">
        <f>J157+M157+Q157</f>
        <v/>
      </c>
      <c r="S157" s="250">
        <f>IF(OR(C157="CEDULAS DE IDENTIDAD",C157="CÉDULA DE IDENTIDAD DS4924"),(J157*17),0)</f>
        <v/>
      </c>
      <c r="T157" s="281">
        <f>IF(N157="ERROR HUMANO",(M157*3),0)</f>
        <v/>
      </c>
    </row>
    <row r="158">
      <c r="A158" s="280" t="n">
        <v>3</v>
      </c>
      <c r="B158" s="250" t="inlineStr">
        <is>
          <t>IVAR LIMBERT FLORES AYAVIRI</t>
        </is>
      </c>
      <c r="C158" s="250" t="inlineStr">
        <is>
          <t>LAMINAS PLASTICAS TIPO FUNDA -POUCHE</t>
        </is>
      </c>
      <c r="D158" s="250" t="inlineStr">
        <is>
          <t>H5-P1</t>
        </is>
      </c>
      <c r="E158" s="250" t="n">
        <v>1126593</v>
      </c>
      <c r="F158" s="250" t="n">
        <v>1126620</v>
      </c>
      <c r="G158" s="250" t="n">
        <v>28</v>
      </c>
      <c r="H158" s="250" t="n">
        <v>1126593</v>
      </c>
      <c r="I158" s="250" t="n">
        <v>1126620</v>
      </c>
      <c r="J158" s="250" t="n">
        <v>28</v>
      </c>
      <c r="K158" s="250" t="n"/>
      <c r="L158" s="250" t="n"/>
      <c r="M158" s="250" t="n"/>
      <c r="N158" s="250" t="n"/>
      <c r="O158" s="250" t="n"/>
      <c r="P158" s="250" t="n"/>
      <c r="Q158" s="250" t="n"/>
      <c r="R158" s="250">
        <f>J158+M158+Q158</f>
        <v/>
      </c>
      <c r="S158" s="250">
        <f>IF(OR(C158="CEDULAS DE IDENTIDAD",C158="CÉDULA DE IDENTIDAD DS4924"),(J158*17),0)</f>
        <v/>
      </c>
      <c r="T158" s="281">
        <f>IF(N158="ERROR HUMANO",(M158*3),0)</f>
        <v/>
      </c>
    </row>
    <row r="159">
      <c r="A159" s="280" t="n">
        <v>3</v>
      </c>
      <c r="B159" s="250" t="inlineStr">
        <is>
          <t>IVAR LIMBERT FLORES AYAVIRI</t>
        </is>
      </c>
      <c r="C159" s="250" t="inlineStr">
        <is>
          <t>LAMINAS PLASTICAS TIPO FUNDA -POUCHE</t>
        </is>
      </c>
      <c r="D159" s="250" t="inlineStr">
        <is>
          <t>H5-P1</t>
        </is>
      </c>
      <c r="E159" s="250" t="n">
        <v>1126621</v>
      </c>
      <c r="F159" s="250" t="n">
        <v>1126644</v>
      </c>
      <c r="G159" s="250" t="n">
        <v>24</v>
      </c>
      <c r="H159" s="250" t="n"/>
      <c r="I159" s="250" t="n"/>
      <c r="J159" s="250" t="n"/>
      <c r="K159" s="250" t="n"/>
      <c r="L159" s="250" t="n"/>
      <c r="M159" s="250" t="n"/>
      <c r="N159" s="250" t="n"/>
      <c r="O159" s="250" t="n">
        <v>1126621</v>
      </c>
      <c r="P159" s="250" t="n">
        <v>1126644</v>
      </c>
      <c r="Q159" s="250" t="n">
        <v>24</v>
      </c>
      <c r="R159" s="250">
        <f>J159+M159+Q159</f>
        <v/>
      </c>
      <c r="S159" s="250">
        <f>IF(OR(C159="CEDULAS DE IDENTIDAD",C159="CÉDULA DE IDENTIDAD DS4924"),(J159*17),0)</f>
        <v/>
      </c>
      <c r="T159" s="281">
        <f>IF(N159="ERROR HUMANO",(M159*3),0)</f>
        <v/>
      </c>
    </row>
    <row r="160">
      <c r="A160" s="282" t="n">
        <v>4</v>
      </c>
      <c r="B160" s="251" t="inlineStr">
        <is>
          <t>MIGUEL VILLARPANDO MIRANDA</t>
        </is>
      </c>
      <c r="C160" s="251" t="inlineStr">
        <is>
          <t>LAMINAS PLASTICAS TIPO FUNDA -POUCHE</t>
        </is>
      </c>
      <c r="D160" s="251" t="inlineStr">
        <is>
          <t>H5-P1</t>
        </is>
      </c>
      <c r="E160" s="251" t="n">
        <v>1126329</v>
      </c>
      <c r="F160" s="251" t="n">
        <v>1126349</v>
      </c>
      <c r="G160" s="251" t="n">
        <v>21</v>
      </c>
      <c r="H160" s="251" t="n">
        <v>1126329</v>
      </c>
      <c r="I160" s="251" t="n">
        <v>1126349</v>
      </c>
      <c r="J160" s="251" t="n">
        <v>21</v>
      </c>
      <c r="K160" s="251" t="n"/>
      <c r="L160" s="251" t="n"/>
      <c r="M160" s="251" t="n"/>
      <c r="N160" s="251" t="n"/>
      <c r="O160" s="251" t="n"/>
      <c r="P160" s="251" t="n"/>
      <c r="Q160" s="251" t="n"/>
      <c r="R160" s="251">
        <f>J160+M160+Q160</f>
        <v/>
      </c>
      <c r="S160" s="251">
        <f>IF(OR(C160="CEDULAS DE IDENTIDAD",C160="CÉDULA DE IDENTIDAD DS4924"),(J160*17),0)</f>
        <v/>
      </c>
      <c r="T160" s="283">
        <f>IF(N160="ERROR HUMANO",(M160*3),0)</f>
        <v/>
      </c>
    </row>
    <row r="161">
      <c r="A161" s="282" t="n">
        <v>4</v>
      </c>
      <c r="B161" s="251" t="inlineStr">
        <is>
          <t>MIGUEL VILLARPANDO MIRANDA</t>
        </is>
      </c>
      <c r="C161" s="251" t="inlineStr">
        <is>
          <t>LAMINAS PLASTICAS TIPO FUNDA -POUCHE</t>
        </is>
      </c>
      <c r="D161" s="251" t="inlineStr">
        <is>
          <t>H5-P1</t>
        </is>
      </c>
      <c r="E161" s="251" t="n">
        <v>1126645</v>
      </c>
      <c r="F161" s="251" t="n">
        <v>1126671</v>
      </c>
      <c r="G161" s="251" t="n">
        <v>27</v>
      </c>
      <c r="H161" s="251" t="n">
        <v>1126645</v>
      </c>
      <c r="I161" s="251" t="n">
        <v>1126671</v>
      </c>
      <c r="J161" s="251" t="n">
        <v>27</v>
      </c>
      <c r="K161" s="251" t="n"/>
      <c r="L161" s="251" t="n"/>
      <c r="M161" s="251" t="n"/>
      <c r="N161" s="251" t="n"/>
      <c r="O161" s="251" t="n"/>
      <c r="P161" s="251" t="n"/>
      <c r="Q161" s="251" t="n"/>
      <c r="R161" s="251">
        <f>J161+M161+Q161</f>
        <v/>
      </c>
      <c r="S161" s="251">
        <f>IF(OR(C161="CEDULAS DE IDENTIDAD",C161="CÉDULA DE IDENTIDAD DS4924"),(J161*17),0)</f>
        <v/>
      </c>
      <c r="T161" s="283">
        <f>IF(N161="ERROR HUMANO",(M161*3),0)</f>
        <v/>
      </c>
    </row>
    <row r="162">
      <c r="A162" s="282" t="n">
        <v>4</v>
      </c>
      <c r="B162" s="251" t="inlineStr">
        <is>
          <t>MIGUEL VILLARPANDO MIRANDA</t>
        </is>
      </c>
      <c r="C162" s="251" t="inlineStr">
        <is>
          <t>LAMINAS PLASTICAS TIPO FUNDA -POUCHE</t>
        </is>
      </c>
      <c r="D162" s="251" t="inlineStr">
        <is>
          <t>H5-P1</t>
        </is>
      </c>
      <c r="E162" s="251" t="n">
        <v>1126672</v>
      </c>
      <c r="F162" s="251" t="n">
        <v>1126694</v>
      </c>
      <c r="G162" s="251" t="n">
        <v>23</v>
      </c>
      <c r="H162" s="251" t="n"/>
      <c r="I162" s="251" t="n"/>
      <c r="J162" s="251" t="n"/>
      <c r="K162" s="251" t="n"/>
      <c r="L162" s="251" t="n"/>
      <c r="M162" s="251" t="n"/>
      <c r="N162" s="251" t="n"/>
      <c r="O162" s="251" t="n">
        <v>1126672</v>
      </c>
      <c r="P162" s="251" t="n">
        <v>1126694</v>
      </c>
      <c r="Q162" s="251" t="n">
        <v>23</v>
      </c>
      <c r="R162" s="251">
        <f>J162+M162+Q162</f>
        <v/>
      </c>
      <c r="S162" s="251">
        <f>IF(OR(C162="CEDULAS DE IDENTIDAD",C162="CÉDULA DE IDENTIDAD DS4924"),(J162*17),0)</f>
        <v/>
      </c>
      <c r="T162" s="283">
        <f>IF(N162="ERROR HUMANO",(M162*3),0)</f>
        <v/>
      </c>
    </row>
    <row r="163">
      <c r="A163" s="282" t="n">
        <v>4</v>
      </c>
      <c r="B163" s="251" t="inlineStr">
        <is>
          <t>MIGUEL VILLARPANDO MIRANDA</t>
        </is>
      </c>
      <c r="C163" s="251" t="inlineStr">
        <is>
          <t>CÉDULA DE IDENTIDAD DS4924</t>
        </is>
      </c>
      <c r="D163" s="251" t="inlineStr">
        <is>
          <t>LA</t>
        </is>
      </c>
      <c r="E163" s="251" t="n">
        <v>584210</v>
      </c>
      <c r="F163" s="251" t="n">
        <v>584228</v>
      </c>
      <c r="G163" s="251" t="n">
        <v>19</v>
      </c>
      <c r="H163" s="251" t="n">
        <v>584210</v>
      </c>
      <c r="I163" s="251" t="n">
        <v>584228</v>
      </c>
      <c r="J163" s="251" t="n">
        <v>19</v>
      </c>
      <c r="K163" s="251" t="n"/>
      <c r="L163" s="251" t="n"/>
      <c r="M163" s="251" t="n"/>
      <c r="N163" s="251" t="n"/>
      <c r="O163" s="251" t="n"/>
      <c r="P163" s="251" t="n"/>
      <c r="Q163" s="251" t="n"/>
      <c r="R163" s="251">
        <f>J163+M163+Q163</f>
        <v/>
      </c>
      <c r="S163" s="251">
        <f>IF(OR(C163="CEDULAS DE IDENTIDAD",C163="CÉDULA DE IDENTIDAD DS4924"),(J163*17),0)</f>
        <v/>
      </c>
      <c r="T163" s="283">
        <f>IF(N163="ERROR HUMANO",(M163*3),0)</f>
        <v/>
      </c>
    </row>
    <row r="164">
      <c r="A164" s="282" t="n">
        <v>4</v>
      </c>
      <c r="B164" s="251" t="inlineStr">
        <is>
          <t>MIGUEL VILLARPANDO MIRANDA</t>
        </is>
      </c>
      <c r="C164" s="251" t="inlineStr">
        <is>
          <t>CÉDULA DE IDENTIDAD DS4924</t>
        </is>
      </c>
      <c r="D164" s="251" t="inlineStr">
        <is>
          <t>LA</t>
        </is>
      </c>
      <c r="E164" s="251" t="n">
        <v>584413</v>
      </c>
      <c r="F164" s="251" t="n">
        <v>584418</v>
      </c>
      <c r="G164" s="251" t="n">
        <v>6</v>
      </c>
      <c r="H164" s="251" t="n">
        <v>584413</v>
      </c>
      <c r="I164" s="251" t="n">
        <v>584418</v>
      </c>
      <c r="J164" s="251" t="n">
        <v>6</v>
      </c>
      <c r="K164" s="251" t="n"/>
      <c r="L164" s="251" t="n"/>
      <c r="M164" s="251" t="n"/>
      <c r="N164" s="251" t="n"/>
      <c r="O164" s="251" t="n"/>
      <c r="P164" s="251" t="n"/>
      <c r="Q164" s="251" t="n"/>
      <c r="R164" s="251">
        <f>J164+M164+Q164</f>
        <v/>
      </c>
      <c r="S164" s="251">
        <f>IF(OR(C164="CEDULAS DE IDENTIDAD",C164="CÉDULA DE IDENTIDAD DS4924"),(J164*17),0)</f>
        <v/>
      </c>
      <c r="T164" s="283">
        <f>IF(N164="ERROR HUMANO",(M164*3),0)</f>
        <v/>
      </c>
    </row>
    <row r="165">
      <c r="A165" s="282" t="n">
        <v>4</v>
      </c>
      <c r="B165" s="251" t="inlineStr">
        <is>
          <t>MIGUEL VILLARPANDO MIRANDA</t>
        </is>
      </c>
      <c r="C165" s="251" t="inlineStr">
        <is>
          <t>CÉDULA DE IDENTIDAD DS4924</t>
        </is>
      </c>
      <c r="D165" s="251" t="inlineStr">
        <is>
          <t>LA</t>
        </is>
      </c>
      <c r="E165" s="251" t="n">
        <v>584419</v>
      </c>
      <c r="F165" s="251" t="n">
        <v>584419</v>
      </c>
      <c r="G165" s="251" t="n">
        <v>1</v>
      </c>
      <c r="H165" s="251" t="n"/>
      <c r="I165" s="251" t="n"/>
      <c r="J165" s="251" t="n"/>
      <c r="K165" s="251" t="n">
        <v>584419</v>
      </c>
      <c r="L165" s="251" t="n">
        <v>584419</v>
      </c>
      <c r="M165" s="251" t="n">
        <v>1</v>
      </c>
      <c r="N165" s="251" t="inlineStr">
        <is>
          <t>ERROR DE IMPRESIÓN</t>
        </is>
      </c>
      <c r="O165" s="251" t="n"/>
      <c r="P165" s="251" t="n"/>
      <c r="Q165" s="251" t="n"/>
      <c r="R165" s="251">
        <f>J165+M165+Q165</f>
        <v/>
      </c>
      <c r="S165" s="251">
        <f>IF(OR(C165="CEDULAS DE IDENTIDAD",C165="CÉDULA DE IDENTIDAD DS4924"),(J165*17),0)</f>
        <v/>
      </c>
      <c r="T165" s="283">
        <f>IF(N165="ERROR HUMANO",(M165*3),0)</f>
        <v/>
      </c>
    </row>
    <row r="166">
      <c r="A166" s="282" t="n">
        <v>4</v>
      </c>
      <c r="B166" s="251" t="inlineStr">
        <is>
          <t>MIGUEL VILLARPANDO MIRANDA</t>
        </is>
      </c>
      <c r="C166" s="251" t="inlineStr">
        <is>
          <t>CÉDULA DE IDENTIDAD DS4924</t>
        </is>
      </c>
      <c r="D166" s="251" t="inlineStr">
        <is>
          <t>LA</t>
        </is>
      </c>
      <c r="E166" s="251" t="n">
        <v>584420</v>
      </c>
      <c r="F166" s="251" t="n">
        <v>584425</v>
      </c>
      <c r="G166" s="251" t="n">
        <v>6</v>
      </c>
      <c r="H166" s="251" t="n">
        <v>584420</v>
      </c>
      <c r="I166" s="251" t="n">
        <v>584425</v>
      </c>
      <c r="J166" s="251" t="n">
        <v>6</v>
      </c>
      <c r="K166" s="251" t="n"/>
      <c r="L166" s="251" t="n"/>
      <c r="M166" s="251" t="n"/>
      <c r="N166" s="251" t="n"/>
      <c r="O166" s="251" t="n"/>
      <c r="P166" s="251" t="n"/>
      <c r="Q166" s="251" t="n"/>
      <c r="R166" s="251">
        <f>J166+M166+Q166</f>
        <v/>
      </c>
      <c r="S166" s="251">
        <f>IF(OR(C166="CEDULAS DE IDENTIDAD",C166="CÉDULA DE IDENTIDAD DS4924"),(J166*17),0)</f>
        <v/>
      </c>
      <c r="T166" s="283">
        <f>IF(N166="ERROR HUMANO",(M166*3),0)</f>
        <v/>
      </c>
    </row>
    <row r="167">
      <c r="A167" s="282" t="n">
        <v>4</v>
      </c>
      <c r="B167" s="251" t="inlineStr">
        <is>
          <t>MIGUEL VILLARPANDO MIRANDA</t>
        </is>
      </c>
      <c r="C167" s="251" t="inlineStr">
        <is>
          <t>CÉDULA DE IDENTIDAD DS4924</t>
        </is>
      </c>
      <c r="D167" s="251" t="inlineStr">
        <is>
          <t>LA</t>
        </is>
      </c>
      <c r="E167" s="251" t="n">
        <v>584426</v>
      </c>
      <c r="F167" s="251" t="n">
        <v>584426</v>
      </c>
      <c r="G167" s="251" t="n">
        <v>1</v>
      </c>
      <c r="H167" s="251" t="n"/>
      <c r="I167" s="251" t="n"/>
      <c r="J167" s="251" t="n"/>
      <c r="K167" s="251" t="n">
        <v>584426</v>
      </c>
      <c r="L167" s="251" t="n">
        <v>584426</v>
      </c>
      <c r="M167" s="251" t="n">
        <v>1</v>
      </c>
      <c r="N167" s="251" t="inlineStr">
        <is>
          <t>ERROR DE IMPRESIÓN</t>
        </is>
      </c>
      <c r="O167" s="251" t="n"/>
      <c r="P167" s="251" t="n"/>
      <c r="Q167" s="251" t="n"/>
      <c r="R167" s="251">
        <f>J167+M167+Q167</f>
        <v/>
      </c>
      <c r="S167" s="251">
        <f>IF(OR(C167="CEDULAS DE IDENTIDAD",C167="CÉDULA DE IDENTIDAD DS4924"),(J167*17),0)</f>
        <v/>
      </c>
      <c r="T167" s="283">
        <f>IF(N167="ERROR HUMANO",(M167*3),0)</f>
        <v/>
      </c>
    </row>
    <row r="168">
      <c r="A168" s="282" t="n">
        <v>4</v>
      </c>
      <c r="B168" s="251" t="inlineStr">
        <is>
          <t>MIGUEL VILLARPANDO MIRANDA</t>
        </is>
      </c>
      <c r="C168" s="251" t="inlineStr">
        <is>
          <t>CÉDULA DE IDENTIDAD DS4924</t>
        </is>
      </c>
      <c r="D168" s="251" t="inlineStr">
        <is>
          <t>LA</t>
        </is>
      </c>
      <c r="E168" s="251" t="n">
        <v>584427</v>
      </c>
      <c r="F168" s="251" t="n">
        <v>584434</v>
      </c>
      <c r="G168" s="251" t="n">
        <v>8</v>
      </c>
      <c r="H168" s="251" t="n">
        <v>584427</v>
      </c>
      <c r="I168" s="251" t="n">
        <v>584434</v>
      </c>
      <c r="J168" s="251" t="n">
        <v>8</v>
      </c>
      <c r="K168" s="251" t="n"/>
      <c r="L168" s="251" t="n"/>
      <c r="M168" s="251" t="n"/>
      <c r="N168" s="251" t="n"/>
      <c r="O168" s="251" t="n"/>
      <c r="P168" s="251" t="n"/>
      <c r="Q168" s="251" t="n"/>
      <c r="R168" s="251">
        <f>J168+M168+Q168</f>
        <v/>
      </c>
      <c r="S168" s="251">
        <f>IF(OR(C168="CEDULAS DE IDENTIDAD",C168="CÉDULA DE IDENTIDAD DS4924"),(J168*17),0)</f>
        <v/>
      </c>
      <c r="T168" s="283">
        <f>IF(N168="ERROR HUMANO",(M168*3),0)</f>
        <v/>
      </c>
    </row>
    <row r="169">
      <c r="A169" s="282" t="n">
        <v>4</v>
      </c>
      <c r="B169" s="251" t="inlineStr">
        <is>
          <t>MIGUEL VILLARPANDO MIRANDA</t>
        </is>
      </c>
      <c r="C169" s="251" t="inlineStr">
        <is>
          <t>CÉDULA DE IDENTIDAD DS4924</t>
        </is>
      </c>
      <c r="D169" s="251" t="inlineStr">
        <is>
          <t>LA</t>
        </is>
      </c>
      <c r="E169" s="251" t="n">
        <v>584435</v>
      </c>
      <c r="F169" s="251" t="n">
        <v>584435</v>
      </c>
      <c r="G169" s="251" t="n">
        <v>1</v>
      </c>
      <c r="H169" s="251" t="n"/>
      <c r="I169" s="251" t="n"/>
      <c r="J169" s="251" t="n"/>
      <c r="K169" s="251" t="n">
        <v>584435</v>
      </c>
      <c r="L169" s="251" t="n">
        <v>584435</v>
      </c>
      <c r="M169" s="251" t="n">
        <v>1</v>
      </c>
      <c r="N169" s="251" t="inlineStr">
        <is>
          <t>ERROR DE SISTEMA</t>
        </is>
      </c>
      <c r="O169" s="251" t="n"/>
      <c r="P169" s="251" t="n"/>
      <c r="Q169" s="251" t="n"/>
      <c r="R169" s="251">
        <f>J169+M169+Q169</f>
        <v/>
      </c>
      <c r="S169" s="251">
        <f>IF(OR(C169="CEDULAS DE IDENTIDAD",C169="CÉDULA DE IDENTIDAD DS4924"),(J169*17),0)</f>
        <v/>
      </c>
      <c r="T169" s="283">
        <f>IF(N169="ERROR HUMANO",(M169*3),0)</f>
        <v/>
      </c>
    </row>
    <row r="170">
      <c r="A170" s="282" t="n">
        <v>4</v>
      </c>
      <c r="B170" s="251" t="inlineStr">
        <is>
          <t>MIGUEL VILLARPANDO MIRANDA</t>
        </is>
      </c>
      <c r="C170" s="251" t="inlineStr">
        <is>
          <t>CÉDULA DE IDENTIDAD DS4924</t>
        </is>
      </c>
      <c r="D170" s="251" t="inlineStr">
        <is>
          <t>LA</t>
        </is>
      </c>
      <c r="E170" s="251" t="n">
        <v>584436</v>
      </c>
      <c r="F170" s="251" t="n">
        <v>584444</v>
      </c>
      <c r="G170" s="251" t="n">
        <v>9</v>
      </c>
      <c r="H170" s="251" t="n">
        <v>584436</v>
      </c>
      <c r="I170" s="251" t="n">
        <v>584444</v>
      </c>
      <c r="J170" s="251" t="n">
        <v>9</v>
      </c>
      <c r="K170" s="251" t="n"/>
      <c r="L170" s="251" t="n"/>
      <c r="M170" s="251" t="n"/>
      <c r="N170" s="251" t="n"/>
      <c r="O170" s="251" t="n"/>
      <c r="P170" s="251" t="n"/>
      <c r="Q170" s="251" t="n"/>
      <c r="R170" s="251">
        <f>J170+M170+Q170</f>
        <v/>
      </c>
      <c r="S170" s="251">
        <f>IF(OR(C170="CEDULAS DE IDENTIDAD",C170="CÉDULA DE IDENTIDAD DS4924"),(J170*17),0)</f>
        <v/>
      </c>
      <c r="T170" s="283">
        <f>IF(N170="ERROR HUMANO",(M170*3),0)</f>
        <v/>
      </c>
    </row>
    <row r="171">
      <c r="A171" s="282" t="n">
        <v>4</v>
      </c>
      <c r="B171" s="251" t="inlineStr">
        <is>
          <t>MIGUEL VILLARPANDO MIRANDA</t>
        </is>
      </c>
      <c r="C171" s="251" t="inlineStr">
        <is>
          <t>CÉDULA DE IDENTIDAD DS4924</t>
        </is>
      </c>
      <c r="D171" s="251" t="inlineStr">
        <is>
          <t>LA</t>
        </is>
      </c>
      <c r="E171" s="251" t="n">
        <v>584445</v>
      </c>
      <c r="F171" s="251" t="n">
        <v>584464</v>
      </c>
      <c r="G171" s="251" t="n">
        <v>20</v>
      </c>
      <c r="H171" s="251" t="n"/>
      <c r="I171" s="251" t="n"/>
      <c r="J171" s="251" t="n"/>
      <c r="K171" s="251" t="n"/>
      <c r="L171" s="251" t="n"/>
      <c r="M171" s="251" t="n"/>
      <c r="N171" s="251" t="n"/>
      <c r="O171" s="251" t="n">
        <v>584445</v>
      </c>
      <c r="P171" s="251" t="n">
        <v>584464</v>
      </c>
      <c r="Q171" s="251" t="n">
        <v>20</v>
      </c>
      <c r="R171" s="251">
        <f>J171+M171+Q171</f>
        <v/>
      </c>
      <c r="S171" s="251">
        <f>IF(OR(C171="CEDULAS DE IDENTIDAD",C171="CÉDULA DE IDENTIDAD DS4924"),(J171*17),0)</f>
        <v/>
      </c>
      <c r="T171" s="283">
        <f>IF(N171="ERROR HUMANO",(M171*3),0)</f>
        <v/>
      </c>
    </row>
    <row r="172">
      <c r="A172" s="280" t="n">
        <v>1</v>
      </c>
      <c r="B172" s="250" t="inlineStr">
        <is>
          <t>VERONICA MEDRANO ARIAS</t>
        </is>
      </c>
      <c r="C172" s="250" t="inlineStr">
        <is>
          <t>LAMINAS PLASTICAS TIPO FUNDA -POUCHE</t>
        </is>
      </c>
      <c r="D172" s="250" t="inlineStr">
        <is>
          <t>H5-P1</t>
        </is>
      </c>
      <c r="E172" s="250" t="n">
        <v>1126451</v>
      </c>
      <c r="F172" s="250" t="n">
        <v>1126480</v>
      </c>
      <c r="G172" s="250" t="n">
        <v>30</v>
      </c>
      <c r="H172" s="250" t="n">
        <v>1126451</v>
      </c>
      <c r="I172" s="250" t="n">
        <v>1126480</v>
      </c>
      <c r="J172" s="250" t="n">
        <v>30</v>
      </c>
      <c r="K172" s="250" t="n"/>
      <c r="L172" s="250" t="n"/>
      <c r="M172" s="250" t="n"/>
      <c r="N172" s="250" t="n"/>
      <c r="O172" s="250" t="n"/>
      <c r="P172" s="250" t="n"/>
      <c r="Q172" s="250" t="n"/>
      <c r="R172" s="250">
        <f>J172+M172+Q172</f>
        <v/>
      </c>
      <c r="S172" s="250">
        <f>IF(OR(C172="CEDULAS DE IDENTIDAD",C172="CÉDULA DE IDENTIDAD DS4924"),(J172*17),0)</f>
        <v/>
      </c>
      <c r="T172" s="281">
        <f>IF(N172="ERROR HUMANO",(M172*3),0)</f>
        <v/>
      </c>
    </row>
    <row r="173">
      <c r="A173" s="280" t="n">
        <v>1</v>
      </c>
      <c r="B173" s="250" t="inlineStr">
        <is>
          <t>VERONICA MEDRANO ARIAS</t>
        </is>
      </c>
      <c r="C173" s="250" t="inlineStr">
        <is>
          <t>LAMINAS PLASTICAS TIPO FUNDA -POUCHE</t>
        </is>
      </c>
      <c r="D173" s="250" t="inlineStr">
        <is>
          <t>H5-P1</t>
        </is>
      </c>
      <c r="E173" s="250" t="n">
        <v>1126481</v>
      </c>
      <c r="F173" s="250" t="n">
        <v>1126527</v>
      </c>
      <c r="G173" s="250" t="n">
        <v>47</v>
      </c>
      <c r="H173" s="250" t="n">
        <v>1126481</v>
      </c>
      <c r="I173" s="250" t="n">
        <v>1126527</v>
      </c>
      <c r="J173" s="250" t="n">
        <v>47</v>
      </c>
      <c r="K173" s="250" t="n"/>
      <c r="L173" s="250" t="n"/>
      <c r="M173" s="250" t="n"/>
      <c r="N173" s="250" t="n"/>
      <c r="O173" s="250" t="n"/>
      <c r="P173" s="250" t="n"/>
      <c r="Q173" s="250" t="n"/>
      <c r="R173" s="250">
        <f>J173+M173+Q173</f>
        <v/>
      </c>
      <c r="S173" s="250">
        <f>IF(OR(C173="CEDULAS DE IDENTIDAD",C173="CÉDULA DE IDENTIDAD DS4924"),(J173*17),0)</f>
        <v/>
      </c>
      <c r="T173" s="281">
        <f>IF(N173="ERROR HUMANO",(M173*3),0)</f>
        <v/>
      </c>
    </row>
    <row r="174">
      <c r="A174" s="280" t="n">
        <v>1</v>
      </c>
      <c r="B174" s="250" t="inlineStr">
        <is>
          <t>VERONICA MEDRANO ARIAS</t>
        </is>
      </c>
      <c r="C174" s="250" t="inlineStr">
        <is>
          <t>LAMINAS PLASTICAS TIPO FUNDA -POUCHE</t>
        </is>
      </c>
      <c r="D174" s="250" t="inlineStr">
        <is>
          <t>H5-P1</t>
        </is>
      </c>
      <c r="E174" s="250" t="n">
        <v>1126528</v>
      </c>
      <c r="F174" s="250" t="n">
        <v>1126532</v>
      </c>
      <c r="G174" s="250" t="n">
        <v>5</v>
      </c>
      <c r="H174" s="250" t="n"/>
      <c r="I174" s="250" t="n"/>
      <c r="J174" s="250" t="n"/>
      <c r="K174" s="250" t="n"/>
      <c r="L174" s="250" t="n"/>
      <c r="M174" s="250" t="n"/>
      <c r="N174" s="250" t="n"/>
      <c r="O174" s="250" t="n">
        <v>1126528</v>
      </c>
      <c r="P174" s="250" t="n">
        <v>1126532</v>
      </c>
      <c r="Q174" s="250" t="n">
        <v>5</v>
      </c>
      <c r="R174" s="250">
        <f>J174+M174+Q174</f>
        <v/>
      </c>
      <c r="S174" s="250">
        <f>IF(OR(C174="CEDULAS DE IDENTIDAD",C174="CÉDULA DE IDENTIDAD DS4924"),(J174*17),0)</f>
        <v/>
      </c>
      <c r="T174" s="281">
        <f>IF(N174="ERROR HUMANO",(M174*3),0)</f>
        <v/>
      </c>
    </row>
    <row r="175">
      <c r="A175" s="280" t="n">
        <v>1</v>
      </c>
      <c r="B175" s="250" t="inlineStr">
        <is>
          <t>VERONICA MEDRANO ARIAS</t>
        </is>
      </c>
      <c r="C175" s="250" t="inlineStr">
        <is>
          <t>CÉDULA DE IDENTIDAD DS4924</t>
        </is>
      </c>
      <c r="D175" s="250" t="inlineStr">
        <is>
          <t>LA</t>
        </is>
      </c>
      <c r="E175" s="250" t="n">
        <v>584271</v>
      </c>
      <c r="F175" s="250" t="n">
        <v>584300</v>
      </c>
      <c r="G175" s="250" t="n">
        <v>30</v>
      </c>
      <c r="H175" s="250" t="n">
        <v>584271</v>
      </c>
      <c r="I175" s="250" t="n">
        <v>584300</v>
      </c>
      <c r="J175" s="250" t="n">
        <v>30</v>
      </c>
      <c r="K175" s="250" t="n"/>
      <c r="L175" s="250" t="n"/>
      <c r="M175" s="250" t="n"/>
      <c r="N175" s="250" t="n"/>
      <c r="O175" s="250" t="n"/>
      <c r="P175" s="250" t="n"/>
      <c r="Q175" s="250" t="n"/>
      <c r="R175" s="250">
        <f>J175+M175+Q175</f>
        <v/>
      </c>
      <c r="S175" s="250">
        <f>IF(OR(C175="CEDULAS DE IDENTIDAD",C175="CÉDULA DE IDENTIDAD DS4924"),(J175*17),0)</f>
        <v/>
      </c>
      <c r="T175" s="281">
        <f>IF(N175="ERROR HUMANO",(M175*3),0)</f>
        <v/>
      </c>
    </row>
    <row r="176">
      <c r="A176" s="280" t="n">
        <v>1</v>
      </c>
      <c r="B176" s="250" t="inlineStr">
        <is>
          <t>VERONICA MEDRANO ARIAS</t>
        </is>
      </c>
      <c r="C176" s="250" t="inlineStr">
        <is>
          <t>CÉDULA DE IDENTIDAD DS4924</t>
        </is>
      </c>
      <c r="D176" s="250" t="inlineStr">
        <is>
          <t>LA</t>
        </is>
      </c>
      <c r="E176" s="250" t="n">
        <v>584301</v>
      </c>
      <c r="F176" s="250" t="n">
        <v>584347</v>
      </c>
      <c r="G176" s="250" t="n">
        <v>47</v>
      </c>
      <c r="H176" s="250" t="n">
        <v>584301</v>
      </c>
      <c r="I176" s="250" t="n">
        <v>584347</v>
      </c>
      <c r="J176" s="250" t="n">
        <v>47</v>
      </c>
      <c r="K176" s="250" t="n"/>
      <c r="L176" s="250" t="n"/>
      <c r="M176" s="250" t="n"/>
      <c r="N176" s="250" t="n"/>
      <c r="O176" s="250" t="n"/>
      <c r="P176" s="250" t="n"/>
      <c r="Q176" s="250" t="n"/>
      <c r="R176" s="250">
        <f>J176+M176+Q176</f>
        <v/>
      </c>
      <c r="S176" s="250">
        <f>IF(OR(C176="CEDULAS DE IDENTIDAD",C176="CÉDULA DE IDENTIDAD DS4924"),(J176*17),0)</f>
        <v/>
      </c>
      <c r="T176" s="281">
        <f>IF(N176="ERROR HUMANO",(M176*3),0)</f>
        <v/>
      </c>
    </row>
    <row r="177">
      <c r="A177" s="280" t="n">
        <v>1</v>
      </c>
      <c r="B177" s="250" t="inlineStr">
        <is>
          <t>VERONICA MEDRANO ARIAS</t>
        </is>
      </c>
      <c r="C177" s="250" t="inlineStr">
        <is>
          <t>CÉDULA DE IDENTIDAD DS4924</t>
        </is>
      </c>
      <c r="D177" s="250" t="inlineStr">
        <is>
          <t>LA</t>
        </is>
      </c>
      <c r="E177" s="250" t="n">
        <v>584348</v>
      </c>
      <c r="F177" s="250" t="n">
        <v>584352</v>
      </c>
      <c r="G177" s="250" t="n">
        <v>5</v>
      </c>
      <c r="H177" s="250" t="n"/>
      <c r="I177" s="250" t="n"/>
      <c r="J177" s="250" t="n"/>
      <c r="K177" s="250" t="n"/>
      <c r="L177" s="250" t="n"/>
      <c r="M177" s="250" t="n"/>
      <c r="N177" s="250" t="n"/>
      <c r="O177" s="250" t="n">
        <v>584348</v>
      </c>
      <c r="P177" s="250" t="n">
        <v>584352</v>
      </c>
      <c r="Q177" s="250" t="n">
        <v>5</v>
      </c>
      <c r="R177" s="250">
        <f>J177+M177+Q177</f>
        <v/>
      </c>
      <c r="S177" s="250">
        <f>IF(OR(C177="CEDULAS DE IDENTIDAD",C177="CÉDULA DE IDENTIDAD DS4924"),(J177*17),0)</f>
        <v/>
      </c>
      <c r="T177" s="281">
        <f>IF(N177="ERROR HUMANO",(M177*3),0)</f>
        <v/>
      </c>
    </row>
    <row r="178">
      <c r="A178" s="282" t="n">
        <v>5</v>
      </c>
      <c r="B178" s="251" t="inlineStr">
        <is>
          <t>WILSON SOLETO LAVAIN</t>
        </is>
      </c>
      <c r="C178" s="251" t="inlineStr">
        <is>
          <t>LAMINAS PLASTICAS TIPO FUNDA -POUCHE</t>
        </is>
      </c>
      <c r="D178" s="251" t="inlineStr">
        <is>
          <t>H5-P1</t>
        </is>
      </c>
      <c r="E178" s="251" t="n">
        <v>1126059</v>
      </c>
      <c r="F178" s="251" t="n">
        <v>1126076</v>
      </c>
      <c r="G178" s="251" t="n">
        <v>18</v>
      </c>
      <c r="H178" s="251" t="n">
        <v>1126059</v>
      </c>
      <c r="I178" s="251" t="n">
        <v>1126076</v>
      </c>
      <c r="J178" s="251" t="n">
        <v>18</v>
      </c>
      <c r="K178" s="251" t="n"/>
      <c r="L178" s="251" t="n"/>
      <c r="M178" s="251" t="n"/>
      <c r="N178" s="251" t="n"/>
      <c r="O178" s="251" t="n"/>
      <c r="P178" s="251" t="n"/>
      <c r="Q178" s="251" t="n"/>
      <c r="R178" s="251">
        <f>J178+M178+Q178</f>
        <v/>
      </c>
      <c r="S178" s="251">
        <f>IF(OR(C178="CEDULAS DE IDENTIDAD",C178="CÉDULA DE IDENTIDAD DS4924"),(J178*17),0)</f>
        <v/>
      </c>
      <c r="T178" s="283">
        <f>IF(N178="ERROR HUMANO",(M178*3),0)</f>
        <v/>
      </c>
    </row>
    <row r="179">
      <c r="A179" s="282" t="n">
        <v>5</v>
      </c>
      <c r="B179" s="251" t="inlineStr">
        <is>
          <t>WILSON SOLETO LAVAIN</t>
        </is>
      </c>
      <c r="C179" s="251" t="inlineStr">
        <is>
          <t>LAMINAS PLASTICAS TIPO FUNDA -POUCHE</t>
        </is>
      </c>
      <c r="D179" s="251" t="inlineStr">
        <is>
          <t>H5-P1</t>
        </is>
      </c>
      <c r="E179" s="251" t="n">
        <v>1126695</v>
      </c>
      <c r="F179" s="251" t="n">
        <v>1126741</v>
      </c>
      <c r="G179" s="251" t="n">
        <v>47</v>
      </c>
      <c r="H179" s="251" t="n">
        <v>1126695</v>
      </c>
      <c r="I179" s="251" t="n">
        <v>1126741</v>
      </c>
      <c r="J179" s="251" t="n">
        <v>47</v>
      </c>
      <c r="K179" s="251" t="n"/>
      <c r="L179" s="251" t="n"/>
      <c r="M179" s="251" t="n"/>
      <c r="N179" s="251" t="n"/>
      <c r="O179" s="251" t="n"/>
      <c r="P179" s="251" t="n"/>
      <c r="Q179" s="251" t="n"/>
      <c r="R179" s="251">
        <f>J179+M179+Q179</f>
        <v/>
      </c>
      <c r="S179" s="251">
        <f>IF(OR(C179="CEDULAS DE IDENTIDAD",C179="CÉDULA DE IDENTIDAD DS4924"),(J179*17),0)</f>
        <v/>
      </c>
      <c r="T179" s="283">
        <f>IF(N179="ERROR HUMANO",(M179*3),0)</f>
        <v/>
      </c>
    </row>
    <row r="180">
      <c r="A180" s="282" t="n">
        <v>5</v>
      </c>
      <c r="B180" s="251" t="inlineStr">
        <is>
          <t>WILSON SOLETO LAVAIN</t>
        </is>
      </c>
      <c r="C180" s="251" t="inlineStr">
        <is>
          <t>LAMINAS PLASTICAS TIPO FUNDA -POUCHE</t>
        </is>
      </c>
      <c r="D180" s="251" t="inlineStr">
        <is>
          <t>H5-P1</t>
        </is>
      </c>
      <c r="E180" s="251" t="n">
        <v>1126742</v>
      </c>
      <c r="F180" s="251" t="n">
        <v>1126744</v>
      </c>
      <c r="G180" s="251" t="n">
        <v>3</v>
      </c>
      <c r="H180" s="251" t="n"/>
      <c r="I180" s="251" t="n"/>
      <c r="J180" s="251" t="n"/>
      <c r="K180" s="251" t="n"/>
      <c r="L180" s="251" t="n"/>
      <c r="M180" s="251" t="n"/>
      <c r="N180" s="251" t="n"/>
      <c r="O180" s="251" t="n">
        <v>1126742</v>
      </c>
      <c r="P180" s="251" t="n">
        <v>1126744</v>
      </c>
      <c r="Q180" s="251" t="n">
        <v>3</v>
      </c>
      <c r="R180" s="251">
        <f>J180+M180+Q180</f>
        <v/>
      </c>
      <c r="S180" s="251">
        <f>IF(OR(C180="CEDULAS DE IDENTIDAD",C180="CÉDULA DE IDENTIDAD DS4924"),(J180*17),0)</f>
        <v/>
      </c>
      <c r="T180" s="283">
        <f>IF(N180="ERROR HUMANO",(M180*3),0)</f>
        <v/>
      </c>
    </row>
    <row r="181">
      <c r="A181" s="282" t="n">
        <v>5</v>
      </c>
      <c r="B181" s="251" t="inlineStr">
        <is>
          <t>WILSON SOLETO LAVAIN</t>
        </is>
      </c>
      <c r="C181" s="251" t="inlineStr">
        <is>
          <t>CÉDULA DE IDENTIDAD DS4924</t>
        </is>
      </c>
      <c r="D181" s="251" t="inlineStr">
        <is>
          <t>LA</t>
        </is>
      </c>
      <c r="E181" s="251" t="n">
        <v>584253</v>
      </c>
      <c r="F181" s="251" t="n">
        <v>584268</v>
      </c>
      <c r="G181" s="251" t="n">
        <v>16</v>
      </c>
      <c r="H181" s="251" t="n">
        <v>584253</v>
      </c>
      <c r="I181" s="251" t="n">
        <v>584268</v>
      </c>
      <c r="J181" s="251" t="n">
        <v>16</v>
      </c>
      <c r="K181" s="251" t="n"/>
      <c r="L181" s="251" t="n"/>
      <c r="M181" s="251" t="n"/>
      <c r="N181" s="251" t="n"/>
      <c r="O181" s="251" t="n"/>
      <c r="P181" s="251" t="n"/>
      <c r="Q181" s="251" t="n"/>
      <c r="R181" s="251">
        <f>J181+M181+Q181</f>
        <v/>
      </c>
      <c r="S181" s="251">
        <f>IF(OR(C181="CEDULAS DE IDENTIDAD",C181="CÉDULA DE IDENTIDAD DS4924"),(J181*17),0)</f>
        <v/>
      </c>
      <c r="T181" s="283">
        <f>IF(N181="ERROR HUMANO",(M181*3),0)</f>
        <v/>
      </c>
    </row>
    <row r="182">
      <c r="A182" s="282" t="n">
        <v>5</v>
      </c>
      <c r="B182" s="251" t="inlineStr">
        <is>
          <t>WILSON SOLETO LAVAIN</t>
        </is>
      </c>
      <c r="C182" s="251" t="inlineStr">
        <is>
          <t>CÉDULA DE IDENTIDAD DS4924</t>
        </is>
      </c>
      <c r="D182" s="251" t="inlineStr">
        <is>
          <t>LA</t>
        </is>
      </c>
      <c r="E182" s="251" t="n">
        <v>584465</v>
      </c>
      <c r="F182" s="251" t="n">
        <v>584513</v>
      </c>
      <c r="G182" s="251" t="n">
        <v>49</v>
      </c>
      <c r="H182" s="251" t="n">
        <v>584465</v>
      </c>
      <c r="I182" s="251" t="n">
        <v>584513</v>
      </c>
      <c r="J182" s="251" t="n">
        <v>49</v>
      </c>
      <c r="K182" s="251" t="n"/>
      <c r="L182" s="251" t="n"/>
      <c r="M182" s="251" t="n"/>
      <c r="N182" s="251" t="n"/>
      <c r="O182" s="251" t="n"/>
      <c r="P182" s="251" t="n"/>
      <c r="Q182" s="251" t="n"/>
      <c r="R182" s="251">
        <f>J182+M182+Q182</f>
        <v/>
      </c>
      <c r="S182" s="251">
        <f>IF(OR(C182="CEDULAS DE IDENTIDAD",C182="CÉDULA DE IDENTIDAD DS4924"),(J182*17),0)</f>
        <v/>
      </c>
      <c r="T182" s="283">
        <f>IF(N182="ERROR HUMANO",(M182*3),0)</f>
        <v/>
      </c>
    </row>
    <row r="183">
      <c r="A183" s="282" t="n">
        <v>5</v>
      </c>
      <c r="B183" s="251" t="inlineStr">
        <is>
          <t>WILSON SOLETO LAVAIN</t>
        </is>
      </c>
      <c r="C183" s="251" t="inlineStr">
        <is>
          <t>CÉDULA DE IDENTIDAD DS4924</t>
        </is>
      </c>
      <c r="D183" s="251" t="inlineStr">
        <is>
          <t>LA</t>
        </is>
      </c>
      <c r="E183" s="251" t="n">
        <v>584514</v>
      </c>
      <c r="F183" s="251" t="n">
        <v>584516</v>
      </c>
      <c r="G183" s="251" t="n">
        <v>3</v>
      </c>
      <c r="H183" s="251" t="n"/>
      <c r="I183" s="251" t="n"/>
      <c r="J183" s="251" t="n"/>
      <c r="K183" s="251" t="n"/>
      <c r="L183" s="251" t="n"/>
      <c r="M183" s="251" t="n"/>
      <c r="N183" s="251" t="n"/>
      <c r="O183" s="251" t="n">
        <v>584514</v>
      </c>
      <c r="P183" s="251" t="n">
        <v>584516</v>
      </c>
      <c r="Q183" s="251" t="n">
        <v>3</v>
      </c>
      <c r="R183" s="251">
        <f>J183+M183+Q183</f>
        <v/>
      </c>
      <c r="S183" s="251">
        <f>IF(OR(C183="CEDULAS DE IDENTIDAD",C183="CÉDULA DE IDENTIDAD DS4924"),(J183*17),0)</f>
        <v/>
      </c>
      <c r="T183" s="283">
        <f>IF(N183="ERROR HUMANO",(M183*3),0)</f>
        <v/>
      </c>
    </row>
    <row r="184" ht="15" customHeight="1" s="335">
      <c r="A184" s="417" t="inlineStr">
        <is>
          <t>TOTALES:</t>
        </is>
      </c>
      <c r="B184" s="408" t="n"/>
      <c r="C184" s="408" t="n"/>
      <c r="D184" s="408" t="n"/>
      <c r="E184" s="162" t="n"/>
      <c r="F184" s="163" t="n"/>
      <c r="G184" s="164">
        <f>SUM(G142:G183)</f>
        <v/>
      </c>
      <c r="H184" s="162" t="n"/>
      <c r="I184" s="163" t="n"/>
      <c r="J184" s="165">
        <f>SUM(J142:J183)</f>
        <v/>
      </c>
      <c r="K184" s="162" t="n"/>
      <c r="L184" s="163" t="n"/>
      <c r="M184" s="165">
        <f>SUM(M142:M183)</f>
        <v/>
      </c>
      <c r="N184" s="166" t="n"/>
      <c r="O184" s="162" t="n"/>
      <c r="P184" s="163" t="n"/>
      <c r="Q184" s="165">
        <f>SUM(Q142:Q183)</f>
        <v/>
      </c>
      <c r="R184" s="167">
        <f>SUM(R142:R183)</f>
        <v/>
      </c>
      <c r="S184" s="168">
        <f>SUM(S142:S183)</f>
        <v/>
      </c>
      <c r="T184" s="165">
        <f>SUM(T142:T183)</f>
        <v/>
      </c>
    </row>
    <row r="185" ht="15.75" customHeight="1" s="335">
      <c r="A185" s="409" t="inlineStr">
        <is>
          <t>TOTAL BOLETAS DE DEPOSITO BANCARIO</t>
        </is>
      </c>
      <c r="B185" s="408" t="n"/>
      <c r="C185" s="408" t="n"/>
      <c r="D185" s="408" t="n"/>
      <c r="E185" s="408" t="n"/>
      <c r="F185" s="408" t="n"/>
      <c r="G185" s="408" t="n"/>
      <c r="H185" s="337" t="n"/>
      <c r="I185" s="416">
        <f>J184/2</f>
        <v/>
      </c>
      <c r="J185" s="337" t="n"/>
      <c r="K185" s="409" t="inlineStr">
        <is>
          <t>INGRESO TOTAL BOLIVIANOS</t>
        </is>
      </c>
      <c r="L185" s="408" t="n"/>
      <c r="M185" s="408" t="n"/>
      <c r="N185" s="408" t="n"/>
      <c r="O185" s="408" t="n"/>
      <c r="P185" s="408" t="n"/>
      <c r="Q185" s="337" t="n"/>
      <c r="R185" s="416">
        <f>S184+T184</f>
        <v/>
      </c>
      <c r="S185" s="408" t="n"/>
      <c r="T185" s="337" t="n"/>
    </row>
    <row r="187" ht="15" customHeight="1" s="335">
      <c r="A187" s="275" t="n"/>
      <c r="B187" s="276" t="n"/>
      <c r="C187" s="276" t="n"/>
      <c r="D187" s="276" t="n"/>
      <c r="E187" s="276" t="n"/>
      <c r="F187" s="276" t="n"/>
      <c r="G187" s="276" t="n"/>
      <c r="H187" s="276" t="n"/>
      <c r="I187" s="276" t="n"/>
      <c r="J187" s="276" t="n"/>
      <c r="K187" s="276" t="n"/>
      <c r="L187" s="276" t="n"/>
      <c r="M187" s="276" t="n"/>
      <c r="N187" s="276" t="n"/>
      <c r="O187" s="418" t="inlineStr">
        <is>
          <t>Correlativo-Form.:   SEGIP/DDSC/MONT/005/2024</t>
        </is>
      </c>
      <c r="P187" s="411" t="n"/>
      <c r="Q187" s="411" t="n"/>
      <c r="R187" s="411" t="n"/>
      <c r="S187" s="411" t="n"/>
      <c r="T187" s="412" t="n"/>
    </row>
    <row r="188" ht="22.5" customHeight="1" s="335">
      <c r="A188" s="433" t="inlineStr">
        <is>
          <t xml:space="preserve">SERVICIO GENERAL DE IDENTIFICACION PERSONAL </t>
        </is>
      </c>
      <c r="T188" s="422" t="n"/>
    </row>
    <row r="189" ht="15" customHeight="1" s="335">
      <c r="A189" s="432" t="inlineStr">
        <is>
          <t>LEY N° 0145 DEL 27 DE JUNIO DEL 2011</t>
        </is>
      </c>
      <c r="T189" s="422" t="n"/>
    </row>
    <row r="190" ht="24.75" customHeight="1" s="335">
      <c r="A190" s="430" t="inlineStr">
        <is>
          <t xml:space="preserve">FORMULARIO AV-4 (ADMINISTRACION DE MATERIAL VALORADO: CEDULAS Y PLASTICOS) </t>
        </is>
      </c>
      <c r="B190" s="411" t="n"/>
      <c r="C190" s="411" t="n"/>
      <c r="D190" s="411" t="n"/>
      <c r="E190" s="411" t="n"/>
      <c r="F190" s="411" t="n"/>
      <c r="G190" s="411" t="n"/>
      <c r="H190" s="411" t="n"/>
      <c r="I190" s="411" t="n"/>
      <c r="J190" s="411" t="n"/>
      <c r="K190" s="411" t="n"/>
      <c r="L190" s="411" t="n"/>
      <c r="M190" s="411" t="n"/>
      <c r="N190" s="411" t="n"/>
      <c r="O190" s="411" t="n"/>
      <c r="P190" s="411" t="n"/>
      <c r="Q190" s="411" t="n"/>
      <c r="R190" s="411" t="n"/>
      <c r="S190" s="411" t="n"/>
      <c r="T190" s="412" t="n"/>
    </row>
    <row r="191" ht="21.75" customHeight="1" s="335" thickBot="1">
      <c r="A191" s="431" t="inlineStr">
        <is>
          <t xml:space="preserve">OFICINA OPERATIVA: </t>
        </is>
      </c>
      <c r="B191" s="411" t="n"/>
      <c r="C191" s="411" t="n"/>
      <c r="D191" s="411" t="n"/>
      <c r="E191" s="429" t="inlineStr">
        <is>
          <t>OFICINA REGIONAL MONTERO</t>
        </is>
      </c>
      <c r="F191" s="408" t="n"/>
      <c r="G191" s="408" t="n"/>
      <c r="H191" s="408" t="n"/>
      <c r="I191" s="408" t="n"/>
      <c r="J191" s="408" t="n"/>
      <c r="K191" s="408" t="n"/>
      <c r="L191" s="408" t="n"/>
      <c r="M191" s="408" t="n"/>
      <c r="N191" s="408" t="n"/>
      <c r="O191" s="408" t="n"/>
      <c r="P191" s="408" t="n"/>
      <c r="Q191" s="419" t="inlineStr">
        <is>
          <t xml:space="preserve">FECHA: </t>
        </is>
      </c>
      <c r="R191" s="412" t="n"/>
      <c r="S191" s="427" t="inlineStr">
        <is>
          <t>06/01/2024</t>
        </is>
      </c>
      <c r="T191" s="428" t="n"/>
    </row>
    <row r="192" ht="15.75" customHeight="1" s="335">
      <c r="A192" s="277" t="n"/>
      <c r="B192" s="158" t="n"/>
      <c r="C192" s="158" t="n"/>
      <c r="D192" s="158" t="n"/>
      <c r="E192" s="426" t="inlineStr">
        <is>
          <t>ENTREGA DIARIA</t>
        </is>
      </c>
      <c r="F192" s="408" t="n"/>
      <c r="G192" s="337" t="n"/>
      <c r="H192" s="407" t="inlineStr">
        <is>
          <t>CEDULAS EMITIDAS</t>
        </is>
      </c>
      <c r="I192" s="408" t="n"/>
      <c r="J192" s="337" t="n"/>
      <c r="K192" s="425" t="inlineStr">
        <is>
          <t>CEDULAS ANULADAS</t>
        </is>
      </c>
      <c r="L192" s="408" t="n"/>
      <c r="M192" s="408" t="n"/>
      <c r="N192" s="337" t="n"/>
      <c r="O192" s="407" t="inlineStr">
        <is>
          <t>CEDULAS DEVUELTAS</t>
        </is>
      </c>
      <c r="P192" s="408" t="n"/>
      <c r="Q192" s="337" t="n"/>
      <c r="R192" s="423" t="inlineStr">
        <is>
          <t>TOTAL  ASIGNAC…</t>
        </is>
      </c>
      <c r="S192" s="423" t="inlineStr">
        <is>
          <t>TOTAL BS. RECAUDADO (EMISIONES)</t>
        </is>
      </c>
      <c r="T192" s="423" t="inlineStr">
        <is>
          <t>TOTAL BS. ANULACIONES</t>
        </is>
      </c>
    </row>
    <row r="193">
      <c r="A193" s="269" t="inlineStr">
        <is>
          <t>MESA</t>
        </is>
      </c>
      <c r="B193" s="269" t="inlineStr">
        <is>
          <t>OPERADOR</t>
        </is>
      </c>
      <c r="C193" s="269" t="inlineStr">
        <is>
          <t>DETALLE</t>
        </is>
      </c>
      <c r="D193" s="269" t="inlineStr">
        <is>
          <t>SERIE</t>
        </is>
      </c>
      <c r="E193" s="269" t="inlineStr">
        <is>
          <t>DESDE</t>
        </is>
      </c>
      <c r="F193" s="269" t="inlineStr">
        <is>
          <t>HASTA</t>
        </is>
      </c>
      <c r="G193" s="270" t="inlineStr">
        <is>
          <t>CANTIDAD</t>
        </is>
      </c>
      <c r="H193" s="269" t="inlineStr">
        <is>
          <t>DESDE</t>
        </is>
      </c>
      <c r="I193" s="269" t="inlineStr">
        <is>
          <t>HASTA</t>
        </is>
      </c>
      <c r="J193" s="270" t="inlineStr">
        <is>
          <t>CANTIDAD</t>
        </is>
      </c>
      <c r="K193" s="269" t="inlineStr">
        <is>
          <t>DESDE</t>
        </is>
      </c>
      <c r="L193" s="269" t="inlineStr">
        <is>
          <t>HASTA</t>
        </is>
      </c>
      <c r="M193" s="270" t="inlineStr">
        <is>
          <t>CANTIDAD</t>
        </is>
      </c>
      <c r="N193" s="271" t="inlineStr">
        <is>
          <t>TIPO ANULACION</t>
        </is>
      </c>
      <c r="O193" s="269" t="inlineStr">
        <is>
          <t>DESDE</t>
        </is>
      </c>
      <c r="P193" s="269" t="inlineStr">
        <is>
          <t>HASTA</t>
        </is>
      </c>
      <c r="Q193" s="270" t="inlineStr">
        <is>
          <t>CANTIDAD</t>
        </is>
      </c>
      <c r="R193" s="424" t="n"/>
      <c r="S193" s="424" t="n"/>
      <c r="T193" s="424" t="n"/>
    </row>
    <row r="194">
      <c r="A194" s="278" t="n">
        <v>2</v>
      </c>
      <c r="B194" s="272" t="inlineStr">
        <is>
          <t>ANELY CACERES PECHO</t>
        </is>
      </c>
      <c r="C194" s="272" t="inlineStr">
        <is>
          <t>LAMINAS PLASTICAS TIPO FUNDA -POUCHE</t>
        </is>
      </c>
      <c r="D194" s="272" t="inlineStr">
        <is>
          <t>H5-P1</t>
        </is>
      </c>
      <c r="E194" s="272" t="n">
        <v>1126580</v>
      </c>
      <c r="F194" s="272" t="n">
        <v>1126592</v>
      </c>
      <c r="G194" s="272" t="n">
        <v>13</v>
      </c>
      <c r="H194" s="272" t="n">
        <v>1126580</v>
      </c>
      <c r="I194" s="272" t="n">
        <v>1126592</v>
      </c>
      <c r="J194" s="272" t="n">
        <v>13</v>
      </c>
      <c r="K194" s="272" t="n"/>
      <c r="L194" s="272" t="n"/>
      <c r="M194" s="272" t="n"/>
      <c r="N194" s="272" t="n"/>
      <c r="O194" s="272" t="n"/>
      <c r="P194" s="272" t="n"/>
      <c r="Q194" s="272" t="n"/>
      <c r="R194" s="272">
        <f>J194+M194+Q194</f>
        <v/>
      </c>
      <c r="S194" s="272">
        <f>IF(OR(C194="CEDULAS DE IDENTIDAD",C194="CÉDULA DE IDENTIDAD DS4924"),(J194*17),0)</f>
        <v/>
      </c>
      <c r="T194" s="279">
        <f>IF(N194="ERROR HUMANO",(M194*3),0)</f>
        <v/>
      </c>
    </row>
    <row r="195">
      <c r="A195" s="280" t="n">
        <v>2</v>
      </c>
      <c r="B195" s="250" t="inlineStr">
        <is>
          <t>ANELY CACERES PECHO</t>
        </is>
      </c>
      <c r="C195" s="250" t="inlineStr">
        <is>
          <t>LAMINAS PLASTICAS TIPO FUNDA -POUCHE</t>
        </is>
      </c>
      <c r="D195" s="250" t="inlineStr">
        <is>
          <t>H5-P1</t>
        </is>
      </c>
      <c r="E195" s="250" t="n">
        <v>1126809</v>
      </c>
      <c r="F195" s="250" t="n">
        <v>1126812</v>
      </c>
      <c r="G195" s="250" t="n">
        <v>4</v>
      </c>
      <c r="H195" s="250" t="n">
        <v>1126809</v>
      </c>
      <c r="I195" s="250" t="n">
        <v>1126812</v>
      </c>
      <c r="J195" s="250" t="n">
        <v>4</v>
      </c>
      <c r="K195" s="250" t="n"/>
      <c r="L195" s="250" t="n"/>
      <c r="M195" s="250" t="n"/>
      <c r="N195" s="250" t="n"/>
      <c r="O195" s="250" t="n"/>
      <c r="P195" s="250" t="n"/>
      <c r="Q195" s="250" t="n"/>
      <c r="R195" s="250">
        <f>J195+M195+Q195</f>
        <v/>
      </c>
      <c r="S195" s="250">
        <f>IF(OR(C195="CEDULAS DE IDENTIDAD",C195="CÉDULA DE IDENTIDAD DS4924"),(J195*17),0)</f>
        <v/>
      </c>
      <c r="T195" s="281">
        <f>IF(N195="ERROR HUMANO",(M195*3),0)</f>
        <v/>
      </c>
    </row>
    <row r="196">
      <c r="A196" s="280" t="n">
        <v>2</v>
      </c>
      <c r="B196" s="250" t="inlineStr">
        <is>
          <t>ANELY CACERES PECHO</t>
        </is>
      </c>
      <c r="C196" s="250" t="inlineStr">
        <is>
          <t>LAMINAS PLASTICAS TIPO FUNDA -POUCHE</t>
        </is>
      </c>
      <c r="D196" s="250" t="inlineStr">
        <is>
          <t>H5-P1</t>
        </is>
      </c>
      <c r="E196" s="250" t="n">
        <v>1126813</v>
      </c>
      <c r="F196" s="250" t="n">
        <v>1126840</v>
      </c>
      <c r="G196" s="250" t="n">
        <v>28</v>
      </c>
      <c r="H196" s="250" t="n"/>
      <c r="I196" s="250" t="n"/>
      <c r="J196" s="250" t="n"/>
      <c r="K196" s="250" t="n"/>
      <c r="L196" s="250" t="n"/>
      <c r="M196" s="250" t="n"/>
      <c r="N196" s="250" t="n"/>
      <c r="O196" s="250" t="n">
        <v>1126813</v>
      </c>
      <c r="P196" s="250" t="n">
        <v>1126840</v>
      </c>
      <c r="Q196" s="250" t="n">
        <v>28</v>
      </c>
      <c r="R196" s="250">
        <f>J196+M196+Q196</f>
        <v/>
      </c>
      <c r="S196" s="250">
        <f>IF(OR(C196="CEDULAS DE IDENTIDAD",C196="CÉDULA DE IDENTIDAD DS4924"),(J196*17),0)</f>
        <v/>
      </c>
      <c r="T196" s="281">
        <f>IF(N196="ERROR HUMANO",(M196*3),0)</f>
        <v/>
      </c>
    </row>
    <row r="197">
      <c r="A197" s="280" t="n">
        <v>2</v>
      </c>
      <c r="B197" s="250" t="inlineStr">
        <is>
          <t>ANELY CACERES PECHO</t>
        </is>
      </c>
      <c r="C197" s="250" t="inlineStr">
        <is>
          <t>CÉDULA DE IDENTIDAD DS4924</t>
        </is>
      </c>
      <c r="D197" s="250" t="inlineStr">
        <is>
          <t>LA</t>
        </is>
      </c>
      <c r="E197" s="250" t="n">
        <v>584400</v>
      </c>
      <c r="F197" s="250" t="n">
        <v>584412</v>
      </c>
      <c r="G197" s="250" t="n">
        <v>13</v>
      </c>
      <c r="H197" s="250" t="n">
        <v>584400</v>
      </c>
      <c r="I197" s="250" t="n">
        <v>584412</v>
      </c>
      <c r="J197" s="250" t="n">
        <v>13</v>
      </c>
      <c r="K197" s="250" t="n"/>
      <c r="L197" s="250" t="n"/>
      <c r="M197" s="250" t="n"/>
      <c r="N197" s="250" t="n"/>
      <c r="O197" s="250" t="n"/>
      <c r="P197" s="250" t="n"/>
      <c r="Q197" s="250" t="n"/>
      <c r="R197" s="250">
        <f>J197+M197+Q197</f>
        <v/>
      </c>
      <c r="S197" s="250">
        <f>IF(OR(C197="CEDULAS DE IDENTIDAD",C197="CÉDULA DE IDENTIDAD DS4924"),(J197*17),0)</f>
        <v/>
      </c>
      <c r="T197" s="281">
        <f>IF(N197="ERROR HUMANO",(M197*3),0)</f>
        <v/>
      </c>
    </row>
    <row r="198">
      <c r="A198" s="280" t="n">
        <v>2</v>
      </c>
      <c r="B198" s="250" t="inlineStr">
        <is>
          <t>ANELY CACERES PECHO</t>
        </is>
      </c>
      <c r="C198" s="250" t="inlineStr">
        <is>
          <t>CÉDULA DE IDENTIDAD DS4924</t>
        </is>
      </c>
      <c r="D198" s="250" t="inlineStr">
        <is>
          <t>LA</t>
        </is>
      </c>
      <c r="E198" s="250" t="n">
        <v>584549</v>
      </c>
      <c r="F198" s="250" t="n">
        <v>584552</v>
      </c>
      <c r="G198" s="250" t="n">
        <v>4</v>
      </c>
      <c r="H198" s="250" t="n">
        <v>584549</v>
      </c>
      <c r="I198" s="250" t="n">
        <v>584552</v>
      </c>
      <c r="J198" s="250" t="n">
        <v>4</v>
      </c>
      <c r="K198" s="250" t="n"/>
      <c r="L198" s="250" t="n"/>
      <c r="M198" s="250" t="n"/>
      <c r="N198" s="250" t="n"/>
      <c r="O198" s="250" t="n"/>
      <c r="P198" s="250" t="n"/>
      <c r="Q198" s="250" t="n"/>
      <c r="R198" s="250">
        <f>J198+M198+Q198</f>
        <v/>
      </c>
      <c r="S198" s="250">
        <f>IF(OR(C198="CEDULAS DE IDENTIDAD",C198="CÉDULA DE IDENTIDAD DS4924"),(J198*17),0)</f>
        <v/>
      </c>
      <c r="T198" s="281">
        <f>IF(N198="ERROR HUMANO",(M198*3),0)</f>
        <v/>
      </c>
    </row>
    <row r="199">
      <c r="A199" s="280" t="n">
        <v>2</v>
      </c>
      <c r="B199" s="250" t="inlineStr">
        <is>
          <t>ANELY CACERES PECHO</t>
        </is>
      </c>
      <c r="C199" s="250" t="inlineStr">
        <is>
          <t>CÉDULA DE IDENTIDAD DS4924</t>
        </is>
      </c>
      <c r="D199" s="250" t="inlineStr">
        <is>
          <t>LA</t>
        </is>
      </c>
      <c r="E199" s="250" t="n">
        <v>584553</v>
      </c>
      <c r="F199" s="250" t="n">
        <v>584580</v>
      </c>
      <c r="G199" s="250" t="n">
        <v>28</v>
      </c>
      <c r="H199" s="250" t="n"/>
      <c r="I199" s="250" t="n"/>
      <c r="J199" s="250" t="n"/>
      <c r="K199" s="250" t="n"/>
      <c r="L199" s="250" t="n"/>
      <c r="M199" s="250" t="n"/>
      <c r="N199" s="250" t="n"/>
      <c r="O199" s="250" t="n">
        <v>584553</v>
      </c>
      <c r="P199" s="250" t="n">
        <v>584580</v>
      </c>
      <c r="Q199" s="250" t="n">
        <v>28</v>
      </c>
      <c r="R199" s="250">
        <f>J199+M199+Q199</f>
        <v/>
      </c>
      <c r="S199" s="250">
        <f>IF(OR(C199="CEDULAS DE IDENTIDAD",C199="CÉDULA DE IDENTIDAD DS4924"),(J199*17),0)</f>
        <v/>
      </c>
      <c r="T199" s="281">
        <f>IF(N199="ERROR HUMANO",(M199*3),0)</f>
        <v/>
      </c>
    </row>
    <row r="200">
      <c r="A200" s="282" t="n">
        <v>3</v>
      </c>
      <c r="B200" s="251" t="inlineStr">
        <is>
          <t>IVAR LIMBERT FLORES AYAVIRI</t>
        </is>
      </c>
      <c r="C200" s="251" t="inlineStr">
        <is>
          <t>CEDULAS DE IDENTIDAD</t>
        </is>
      </c>
      <c r="D200" s="251" t="inlineStr">
        <is>
          <t>H5-P1</t>
        </is>
      </c>
      <c r="E200" s="251" t="n">
        <v>2743181</v>
      </c>
      <c r="F200" s="251" t="n">
        <v>2743181</v>
      </c>
      <c r="G200" s="251" t="n">
        <v>1</v>
      </c>
      <c r="H200" s="251" t="n">
        <v>2743181</v>
      </c>
      <c r="I200" s="251" t="n">
        <v>2743181</v>
      </c>
      <c r="J200" s="251" t="n">
        <v>1</v>
      </c>
      <c r="K200" s="251" t="n"/>
      <c r="L200" s="251" t="n"/>
      <c r="M200" s="251" t="n"/>
      <c r="N200" s="251" t="n"/>
      <c r="O200" s="251" t="n"/>
      <c r="P200" s="251" t="n"/>
      <c r="Q200" s="251" t="n"/>
      <c r="R200" s="251">
        <f>J200+M200+Q200</f>
        <v/>
      </c>
      <c r="S200" s="251">
        <f>IF(OR(C200="CEDULAS DE IDENTIDAD",C200="CÉDULA DE IDENTIDAD DS4924"),(J200*17),0)</f>
        <v/>
      </c>
      <c r="T200" s="283">
        <f>IF(N200="ERROR HUMANO",(M200*3),0)</f>
        <v/>
      </c>
    </row>
    <row r="201">
      <c r="A201" s="282" t="n">
        <v>3</v>
      </c>
      <c r="B201" s="251" t="inlineStr">
        <is>
          <t>IVAR LIMBERT FLORES AYAVIRI</t>
        </is>
      </c>
      <c r="C201" s="251" t="inlineStr">
        <is>
          <t>CEDULAS DE IDENTIDAD</t>
        </is>
      </c>
      <c r="D201" s="251" t="inlineStr">
        <is>
          <t>H5-P1</t>
        </is>
      </c>
      <c r="E201" s="251" t="n">
        <v>2743182</v>
      </c>
      <c r="F201" s="251" t="n">
        <v>2743204</v>
      </c>
      <c r="G201" s="251" t="n">
        <v>23</v>
      </c>
      <c r="H201" s="251" t="n"/>
      <c r="I201" s="251" t="n"/>
      <c r="J201" s="251" t="n"/>
      <c r="K201" s="251" t="n"/>
      <c r="L201" s="251" t="n"/>
      <c r="M201" s="251" t="n"/>
      <c r="N201" s="251" t="n"/>
      <c r="O201" s="251" t="n">
        <v>2743182</v>
      </c>
      <c r="P201" s="251" t="n">
        <v>2743204</v>
      </c>
      <c r="Q201" s="251" t="n">
        <v>23</v>
      </c>
      <c r="R201" s="251">
        <f>J201+M201+Q201</f>
        <v/>
      </c>
      <c r="S201" s="251">
        <f>IF(OR(C201="CEDULAS DE IDENTIDAD",C201="CÉDULA DE IDENTIDAD DS4924"),(J201*17),0)</f>
        <v/>
      </c>
      <c r="T201" s="283">
        <f>IF(N201="ERROR HUMANO",(M201*3),0)</f>
        <v/>
      </c>
    </row>
    <row r="202">
      <c r="A202" s="282" t="n">
        <v>3</v>
      </c>
      <c r="B202" s="251" t="inlineStr">
        <is>
          <t>IVAR LIMBERT FLORES AYAVIRI</t>
        </is>
      </c>
      <c r="C202" s="251" t="inlineStr">
        <is>
          <t>LAMINAS PLASTICAS TIPO FUNDA -POUCHE</t>
        </is>
      </c>
      <c r="D202" s="251" t="inlineStr">
        <is>
          <t>H5-P1</t>
        </is>
      </c>
      <c r="E202" s="251" t="n">
        <v>1126621</v>
      </c>
      <c r="F202" s="251" t="n">
        <v>1126621</v>
      </c>
      <c r="G202" s="251" t="n">
        <v>1</v>
      </c>
      <c r="H202" s="251" t="n">
        <v>1126621</v>
      </c>
      <c r="I202" s="251" t="n">
        <v>1126621</v>
      </c>
      <c r="J202" s="251" t="n">
        <v>1</v>
      </c>
      <c r="K202" s="251" t="n"/>
      <c r="L202" s="251" t="n"/>
      <c r="M202" s="251" t="n"/>
      <c r="N202" s="251" t="n"/>
      <c r="O202" s="251" t="n"/>
      <c r="P202" s="251" t="n"/>
      <c r="Q202" s="251" t="n"/>
      <c r="R202" s="251">
        <f>J202+M202+Q202</f>
        <v/>
      </c>
      <c r="S202" s="251">
        <f>IF(OR(C202="CEDULAS DE IDENTIDAD",C202="CÉDULA DE IDENTIDAD DS4924"),(J202*17),0)</f>
        <v/>
      </c>
      <c r="T202" s="283">
        <f>IF(N202="ERROR HUMANO",(M202*3),0)</f>
        <v/>
      </c>
    </row>
    <row r="203">
      <c r="A203" s="282" t="n">
        <v>3</v>
      </c>
      <c r="B203" s="251" t="inlineStr">
        <is>
          <t>IVAR LIMBERT FLORES AYAVIRI</t>
        </is>
      </c>
      <c r="C203" s="251" t="inlineStr">
        <is>
          <t>LAMINAS PLASTICAS TIPO FUNDA -POUCHE</t>
        </is>
      </c>
      <c r="D203" s="251" t="inlineStr">
        <is>
          <t>H5-P1</t>
        </is>
      </c>
      <c r="E203" s="251" t="n">
        <v>1126622</v>
      </c>
      <c r="F203" s="251" t="n">
        <v>1126644</v>
      </c>
      <c r="G203" s="251" t="n">
        <v>23</v>
      </c>
      <c r="H203" s="251" t="n"/>
      <c r="I203" s="251" t="n"/>
      <c r="J203" s="251" t="n"/>
      <c r="K203" s="251" t="n"/>
      <c r="L203" s="251" t="n"/>
      <c r="M203" s="251" t="n"/>
      <c r="N203" s="251" t="n"/>
      <c r="O203" s="251" t="n">
        <v>1126622</v>
      </c>
      <c r="P203" s="251" t="n">
        <v>1126644</v>
      </c>
      <c r="Q203" s="251" t="n">
        <v>23</v>
      </c>
      <c r="R203" s="251">
        <f>J203+M203+Q203</f>
        <v/>
      </c>
      <c r="S203" s="251">
        <f>IF(OR(C203="CEDULAS DE IDENTIDAD",C203="CÉDULA DE IDENTIDAD DS4924"),(J203*17),0)</f>
        <v/>
      </c>
      <c r="T203" s="283">
        <f>IF(N203="ERROR HUMANO",(M203*3),0)</f>
        <v/>
      </c>
    </row>
    <row r="204">
      <c r="A204" s="280" t="n">
        <v>4</v>
      </c>
      <c r="B204" s="250" t="inlineStr">
        <is>
          <t>MIGUEL VILLARPANDO MIRANDA</t>
        </is>
      </c>
      <c r="C204" s="250" t="inlineStr">
        <is>
          <t>LAMINAS PLASTICAS TIPO FUNDA -POUCHE</t>
        </is>
      </c>
      <c r="D204" s="250" t="inlineStr">
        <is>
          <t>H5-P1</t>
        </is>
      </c>
      <c r="E204" s="250" t="n">
        <v>1126672</v>
      </c>
      <c r="F204" s="250" t="n">
        <v>1126685</v>
      </c>
      <c r="G204" s="250" t="n">
        <v>14</v>
      </c>
      <c r="H204" s="250" t="n">
        <v>1126672</v>
      </c>
      <c r="I204" s="250" t="n">
        <v>1126685</v>
      </c>
      <c r="J204" s="250" t="n">
        <v>14</v>
      </c>
      <c r="K204" s="250" t="n"/>
      <c r="L204" s="250" t="n"/>
      <c r="M204" s="250" t="n"/>
      <c r="N204" s="250" t="n"/>
      <c r="O204" s="250" t="n"/>
      <c r="P204" s="250" t="n"/>
      <c r="Q204" s="250" t="n"/>
      <c r="R204" s="250">
        <f>J204+M204+Q204</f>
        <v/>
      </c>
      <c r="S204" s="250">
        <f>IF(OR(C204="CEDULAS DE IDENTIDAD",C204="CÉDULA DE IDENTIDAD DS4924"),(J204*17),0)</f>
        <v/>
      </c>
      <c r="T204" s="281">
        <f>IF(N204="ERROR HUMANO",(M204*3),0)</f>
        <v/>
      </c>
    </row>
    <row r="205">
      <c r="A205" s="280" t="n">
        <v>4</v>
      </c>
      <c r="B205" s="250" t="inlineStr">
        <is>
          <t>MIGUEL VILLARPANDO MIRANDA</t>
        </is>
      </c>
      <c r="C205" s="250" t="inlineStr">
        <is>
          <t>LAMINAS PLASTICAS TIPO FUNDA -POUCHE</t>
        </is>
      </c>
      <c r="D205" s="250" t="inlineStr">
        <is>
          <t>H5-P1</t>
        </is>
      </c>
      <c r="E205" s="250" t="n">
        <v>1126686</v>
      </c>
      <c r="F205" s="250" t="n">
        <v>1126694</v>
      </c>
      <c r="G205" s="250" t="n">
        <v>9</v>
      </c>
      <c r="H205" s="250" t="n"/>
      <c r="I205" s="250" t="n"/>
      <c r="J205" s="250" t="n"/>
      <c r="K205" s="250" t="n"/>
      <c r="L205" s="250" t="n"/>
      <c r="M205" s="250" t="n"/>
      <c r="N205" s="250" t="n"/>
      <c r="O205" s="250" t="n">
        <v>1126686</v>
      </c>
      <c r="P205" s="250" t="n">
        <v>1126694</v>
      </c>
      <c r="Q205" s="250" t="n">
        <v>9</v>
      </c>
      <c r="R205" s="250">
        <f>J205+M205+Q205</f>
        <v/>
      </c>
      <c r="S205" s="250">
        <f>IF(OR(C205="CEDULAS DE IDENTIDAD",C205="CÉDULA DE IDENTIDAD DS4924"),(J205*17),0)</f>
        <v/>
      </c>
      <c r="T205" s="281">
        <f>IF(N205="ERROR HUMANO",(M205*3),0)</f>
        <v/>
      </c>
    </row>
    <row r="206">
      <c r="A206" s="280" t="n">
        <v>4</v>
      </c>
      <c r="B206" s="250" t="inlineStr">
        <is>
          <t>MIGUEL VILLARPANDO MIRANDA</t>
        </is>
      </c>
      <c r="C206" s="250" t="inlineStr">
        <is>
          <t>CÉDULA DE IDENTIDAD DS4924</t>
        </is>
      </c>
      <c r="D206" s="250" t="inlineStr">
        <is>
          <t>LA</t>
        </is>
      </c>
      <c r="E206" s="250" t="n">
        <v>584445</v>
      </c>
      <c r="F206" s="250" t="n">
        <v>584458</v>
      </c>
      <c r="G206" s="250" t="n">
        <v>14</v>
      </c>
      <c r="H206" s="250" t="n">
        <v>584445</v>
      </c>
      <c r="I206" s="250" t="n">
        <v>584458</v>
      </c>
      <c r="J206" s="250" t="n">
        <v>14</v>
      </c>
      <c r="K206" s="250" t="n"/>
      <c r="L206" s="250" t="n"/>
      <c r="M206" s="250" t="n"/>
      <c r="N206" s="250" t="n"/>
      <c r="O206" s="250" t="n"/>
      <c r="P206" s="250" t="n"/>
      <c r="Q206" s="250" t="n"/>
      <c r="R206" s="250">
        <f>J206+M206+Q206</f>
        <v/>
      </c>
      <c r="S206" s="250">
        <f>IF(OR(C206="CEDULAS DE IDENTIDAD",C206="CÉDULA DE IDENTIDAD DS4924"),(J206*17),0)</f>
        <v/>
      </c>
      <c r="T206" s="281">
        <f>IF(N206="ERROR HUMANO",(M206*3),0)</f>
        <v/>
      </c>
    </row>
    <row r="207">
      <c r="A207" s="280" t="n">
        <v>4</v>
      </c>
      <c r="B207" s="250" t="inlineStr">
        <is>
          <t>MIGUEL VILLARPANDO MIRANDA</t>
        </is>
      </c>
      <c r="C207" s="250" t="inlineStr">
        <is>
          <t>CÉDULA DE IDENTIDAD DS4924</t>
        </is>
      </c>
      <c r="D207" s="250" t="inlineStr">
        <is>
          <t>LA</t>
        </is>
      </c>
      <c r="E207" s="250" t="n">
        <v>584459</v>
      </c>
      <c r="F207" s="250" t="n">
        <v>584464</v>
      </c>
      <c r="G207" s="250" t="n">
        <v>6</v>
      </c>
      <c r="H207" s="250" t="n"/>
      <c r="I207" s="250" t="n"/>
      <c r="J207" s="250" t="n"/>
      <c r="K207" s="250" t="n"/>
      <c r="L207" s="250" t="n"/>
      <c r="M207" s="250" t="n"/>
      <c r="N207" s="250" t="n"/>
      <c r="O207" s="250" t="n">
        <v>584459</v>
      </c>
      <c r="P207" s="250" t="n">
        <v>584464</v>
      </c>
      <c r="Q207" s="250" t="n">
        <v>6</v>
      </c>
      <c r="R207" s="250">
        <f>J207+M207+Q207</f>
        <v/>
      </c>
      <c r="S207" s="250">
        <f>IF(OR(C207="CEDULAS DE IDENTIDAD",C207="CÉDULA DE IDENTIDAD DS4924"),(J207*17),0)</f>
        <v/>
      </c>
      <c r="T207" s="281">
        <f>IF(N207="ERROR HUMANO",(M207*3),0)</f>
        <v/>
      </c>
    </row>
    <row r="208">
      <c r="A208" s="282" t="n">
        <v>1</v>
      </c>
      <c r="B208" s="251" t="inlineStr">
        <is>
          <t>VERONICA MEDRANO ARIAS</t>
        </is>
      </c>
      <c r="C208" s="251" t="inlineStr">
        <is>
          <t>LAMINAS PLASTICAS TIPO FUNDA -POUCHE</t>
        </is>
      </c>
      <c r="D208" s="251" t="inlineStr">
        <is>
          <t>H5-P1</t>
        </is>
      </c>
      <c r="E208" s="251" t="n">
        <v>1126528</v>
      </c>
      <c r="F208" s="251" t="n">
        <v>1126532</v>
      </c>
      <c r="G208" s="251" t="n">
        <v>5</v>
      </c>
      <c r="H208" s="251" t="n">
        <v>1126528</v>
      </c>
      <c r="I208" s="251" t="n">
        <v>1126532</v>
      </c>
      <c r="J208" s="251" t="n">
        <v>5</v>
      </c>
      <c r="K208" s="251" t="n"/>
      <c r="L208" s="251" t="n"/>
      <c r="M208" s="251" t="n"/>
      <c r="N208" s="251" t="n"/>
      <c r="O208" s="251" t="n"/>
      <c r="P208" s="251" t="n"/>
      <c r="Q208" s="251" t="n"/>
      <c r="R208" s="251">
        <f>J208+M208+Q208</f>
        <v/>
      </c>
      <c r="S208" s="251">
        <f>IF(OR(C208="CEDULAS DE IDENTIDAD",C208="CÉDULA DE IDENTIDAD DS4924"),(J208*17),0)</f>
        <v/>
      </c>
      <c r="T208" s="283">
        <f>IF(N208="ERROR HUMANO",(M208*3),0)</f>
        <v/>
      </c>
    </row>
    <row r="209">
      <c r="A209" s="282" t="n">
        <v>1</v>
      </c>
      <c r="B209" s="251" t="inlineStr">
        <is>
          <t>VERONICA MEDRANO ARIAS</t>
        </is>
      </c>
      <c r="C209" s="251" t="inlineStr">
        <is>
          <t>LAMINAS PLASTICAS TIPO FUNDA -POUCHE</t>
        </is>
      </c>
      <c r="D209" s="251" t="inlineStr">
        <is>
          <t>H5-P1</t>
        </is>
      </c>
      <c r="E209" s="251" t="n">
        <v>1126777</v>
      </c>
      <c r="F209" s="251" t="n">
        <v>1126795</v>
      </c>
      <c r="G209" s="251" t="n">
        <v>19</v>
      </c>
      <c r="H209" s="251" t="n">
        <v>1126777</v>
      </c>
      <c r="I209" s="251" t="n">
        <v>1126795</v>
      </c>
      <c r="J209" s="251" t="n">
        <v>19</v>
      </c>
      <c r="K209" s="251" t="n"/>
      <c r="L209" s="251" t="n"/>
      <c r="M209" s="251" t="n"/>
      <c r="N209" s="251" t="n"/>
      <c r="O209" s="251" t="n"/>
      <c r="P209" s="251" t="n"/>
      <c r="Q209" s="251" t="n"/>
      <c r="R209" s="251">
        <f>J209+M209+Q209</f>
        <v/>
      </c>
      <c r="S209" s="251">
        <f>IF(OR(C209="CEDULAS DE IDENTIDAD",C209="CÉDULA DE IDENTIDAD DS4924"),(J209*17),0)</f>
        <v/>
      </c>
      <c r="T209" s="283">
        <f>IF(N209="ERROR HUMANO",(M209*3),0)</f>
        <v/>
      </c>
    </row>
    <row r="210">
      <c r="A210" s="282" t="n">
        <v>1</v>
      </c>
      <c r="B210" s="251" t="inlineStr">
        <is>
          <t>VERONICA MEDRANO ARIAS</t>
        </is>
      </c>
      <c r="C210" s="251" t="inlineStr">
        <is>
          <t>LAMINAS PLASTICAS TIPO FUNDA -POUCHE</t>
        </is>
      </c>
      <c r="D210" s="251" t="inlineStr">
        <is>
          <t>H5-P1</t>
        </is>
      </c>
      <c r="E210" s="251" t="n">
        <v>1126796</v>
      </c>
      <c r="F210" s="251" t="n">
        <v>1126808</v>
      </c>
      <c r="G210" s="251" t="n">
        <v>13</v>
      </c>
      <c r="H210" s="251" t="n"/>
      <c r="I210" s="251" t="n"/>
      <c r="J210" s="251" t="n"/>
      <c r="K210" s="251" t="n"/>
      <c r="L210" s="251" t="n"/>
      <c r="M210" s="251" t="n"/>
      <c r="N210" s="251" t="n"/>
      <c r="O210" s="251" t="n">
        <v>1126796</v>
      </c>
      <c r="P210" s="251" t="n">
        <v>1126808</v>
      </c>
      <c r="Q210" s="251" t="n">
        <v>13</v>
      </c>
      <c r="R210" s="251">
        <f>J210+M210+Q210</f>
        <v/>
      </c>
      <c r="S210" s="251">
        <f>IF(OR(C210="CEDULAS DE IDENTIDAD",C210="CÉDULA DE IDENTIDAD DS4924"),(J210*17),0)</f>
        <v/>
      </c>
      <c r="T210" s="283">
        <f>IF(N210="ERROR HUMANO",(M210*3),0)</f>
        <v/>
      </c>
    </row>
    <row r="211">
      <c r="A211" s="282" t="n">
        <v>1</v>
      </c>
      <c r="B211" s="251" t="inlineStr">
        <is>
          <t>VERONICA MEDRANO ARIAS</t>
        </is>
      </c>
      <c r="C211" s="251" t="inlineStr">
        <is>
          <t>CÉDULA DE IDENTIDAD DS4924</t>
        </is>
      </c>
      <c r="D211" s="251" t="inlineStr">
        <is>
          <t>LA</t>
        </is>
      </c>
      <c r="E211" s="251" t="n">
        <v>584348</v>
      </c>
      <c r="F211" s="251" t="n">
        <v>584352</v>
      </c>
      <c r="G211" s="251" t="n">
        <v>5</v>
      </c>
      <c r="H211" s="251" t="n">
        <v>584348</v>
      </c>
      <c r="I211" s="251" t="n">
        <v>584352</v>
      </c>
      <c r="J211" s="251" t="n">
        <v>5</v>
      </c>
      <c r="K211" s="251" t="n"/>
      <c r="L211" s="251" t="n"/>
      <c r="M211" s="251" t="n"/>
      <c r="N211" s="251" t="n"/>
      <c r="O211" s="251" t="n"/>
      <c r="P211" s="251" t="n"/>
      <c r="Q211" s="251" t="n"/>
      <c r="R211" s="251">
        <f>J211+M211+Q211</f>
        <v/>
      </c>
      <c r="S211" s="251">
        <f>IF(OR(C211="CEDULAS DE IDENTIDAD",C211="CÉDULA DE IDENTIDAD DS4924"),(J211*17),0)</f>
        <v/>
      </c>
      <c r="T211" s="283">
        <f>IF(N211="ERROR HUMANO",(M211*3),0)</f>
        <v/>
      </c>
    </row>
    <row r="212">
      <c r="A212" s="282" t="n">
        <v>1</v>
      </c>
      <c r="B212" s="251" t="inlineStr">
        <is>
          <t>VERONICA MEDRANO ARIAS</t>
        </is>
      </c>
      <c r="C212" s="251" t="inlineStr">
        <is>
          <t>CÉDULA DE IDENTIDAD DS4924</t>
        </is>
      </c>
      <c r="D212" s="251" t="inlineStr">
        <is>
          <t>LA</t>
        </is>
      </c>
      <c r="E212" s="251" t="n">
        <v>584517</v>
      </c>
      <c r="F212" s="251" t="n">
        <v>584517</v>
      </c>
      <c r="G212" s="251" t="n">
        <v>1</v>
      </c>
      <c r="H212" s="251" t="n"/>
      <c r="I212" s="251" t="n"/>
      <c r="J212" s="251" t="n"/>
      <c r="K212" s="251" t="n">
        <v>584517</v>
      </c>
      <c r="L212" s="251" t="n">
        <v>584517</v>
      </c>
      <c r="M212" s="251" t="n">
        <v>1</v>
      </c>
      <c r="N212" s="251" t="inlineStr">
        <is>
          <t>ERROR DE IMPRESIÓN</t>
        </is>
      </c>
      <c r="O212" s="251" t="n"/>
      <c r="P212" s="251" t="n"/>
      <c r="Q212" s="251" t="n"/>
      <c r="R212" s="251">
        <f>J212+M212+Q212</f>
        <v/>
      </c>
      <c r="S212" s="251">
        <f>IF(OR(C212="CEDULAS DE IDENTIDAD",C212="CÉDULA DE IDENTIDAD DS4924"),(J212*17),0)</f>
        <v/>
      </c>
      <c r="T212" s="283">
        <f>IF(N212="ERROR HUMANO",(M212*3),0)</f>
        <v/>
      </c>
    </row>
    <row r="213">
      <c r="A213" s="282" t="n">
        <v>1</v>
      </c>
      <c r="B213" s="251" t="inlineStr">
        <is>
          <t>VERONICA MEDRANO ARIAS</t>
        </is>
      </c>
      <c r="C213" s="251" t="inlineStr">
        <is>
          <t>CÉDULA DE IDENTIDAD DS4924</t>
        </is>
      </c>
      <c r="D213" s="251" t="inlineStr">
        <is>
          <t>LA</t>
        </is>
      </c>
      <c r="E213" s="251" t="n">
        <v>584518</v>
      </c>
      <c r="F213" s="251" t="n">
        <v>584536</v>
      </c>
      <c r="G213" s="251" t="n">
        <v>19</v>
      </c>
      <c r="H213" s="251" t="n">
        <v>584518</v>
      </c>
      <c r="I213" s="251" t="n">
        <v>584536</v>
      </c>
      <c r="J213" s="251" t="n">
        <v>19</v>
      </c>
      <c r="K213" s="251" t="n"/>
      <c r="L213" s="251" t="n"/>
      <c r="M213" s="251" t="n"/>
      <c r="N213" s="251" t="n"/>
      <c r="O213" s="251" t="n"/>
      <c r="P213" s="251" t="n"/>
      <c r="Q213" s="251" t="n"/>
      <c r="R213" s="251">
        <f>J213+M213+Q213</f>
        <v/>
      </c>
      <c r="S213" s="251">
        <f>IF(OR(C213="CEDULAS DE IDENTIDAD",C213="CÉDULA DE IDENTIDAD DS4924"),(J213*17),0)</f>
        <v/>
      </c>
      <c r="T213" s="283">
        <f>IF(N213="ERROR HUMANO",(M213*3),0)</f>
        <v/>
      </c>
    </row>
    <row r="214">
      <c r="A214" s="282" t="n">
        <v>1</v>
      </c>
      <c r="B214" s="251" t="inlineStr">
        <is>
          <t>VERONICA MEDRANO ARIAS</t>
        </is>
      </c>
      <c r="C214" s="251" t="inlineStr">
        <is>
          <t>CÉDULA DE IDENTIDAD DS4924</t>
        </is>
      </c>
      <c r="D214" s="251" t="inlineStr">
        <is>
          <t>LA</t>
        </is>
      </c>
      <c r="E214" s="251" t="n">
        <v>584537</v>
      </c>
      <c r="F214" s="251" t="n">
        <v>584548</v>
      </c>
      <c r="G214" s="251" t="n">
        <v>12</v>
      </c>
      <c r="H214" s="251" t="n"/>
      <c r="I214" s="251" t="n"/>
      <c r="J214" s="251" t="n"/>
      <c r="K214" s="251" t="n"/>
      <c r="L214" s="251" t="n"/>
      <c r="M214" s="251" t="n"/>
      <c r="N214" s="251" t="n"/>
      <c r="O214" s="251" t="n">
        <v>584537</v>
      </c>
      <c r="P214" s="251" t="n">
        <v>584548</v>
      </c>
      <c r="Q214" s="251" t="n">
        <v>12</v>
      </c>
      <c r="R214" s="251">
        <f>J214+M214+Q214</f>
        <v/>
      </c>
      <c r="S214" s="251">
        <f>IF(OR(C214="CEDULAS DE IDENTIDAD",C214="CÉDULA DE IDENTIDAD DS4924"),(J214*17),0)</f>
        <v/>
      </c>
      <c r="T214" s="283">
        <f>IF(N214="ERROR HUMANO",(M214*3),0)</f>
        <v/>
      </c>
    </row>
    <row r="215">
      <c r="A215" s="280" t="n">
        <v>5</v>
      </c>
      <c r="B215" s="250" t="inlineStr">
        <is>
          <t>WILSON SOLETO LAVAIN</t>
        </is>
      </c>
      <c r="C215" s="250" t="inlineStr">
        <is>
          <t>LAMINAS PLASTICAS TIPO FUNDA -POUCHE</t>
        </is>
      </c>
      <c r="D215" s="250" t="inlineStr">
        <is>
          <t>H5-P1</t>
        </is>
      </c>
      <c r="E215" s="250" t="n">
        <v>1126742</v>
      </c>
      <c r="F215" s="250" t="n">
        <v>1126744</v>
      </c>
      <c r="G215" s="250" t="n">
        <v>3</v>
      </c>
      <c r="H215" s="250" t="n">
        <v>1126742</v>
      </c>
      <c r="I215" s="250" t="n">
        <v>1126744</v>
      </c>
      <c r="J215" s="250" t="n">
        <v>3</v>
      </c>
      <c r="K215" s="250" t="n"/>
      <c r="L215" s="250" t="n"/>
      <c r="M215" s="250" t="n"/>
      <c r="N215" s="250" t="n"/>
      <c r="O215" s="250" t="n"/>
      <c r="P215" s="250" t="n"/>
      <c r="Q215" s="250" t="n"/>
      <c r="R215" s="250">
        <f>J215+M215+Q215</f>
        <v/>
      </c>
      <c r="S215" s="250">
        <f>IF(OR(C215="CEDULAS DE IDENTIDAD",C215="CÉDULA DE IDENTIDAD DS4924"),(J215*17),0)</f>
        <v/>
      </c>
      <c r="T215" s="281">
        <f>IF(N215="ERROR HUMANO",(M215*3),0)</f>
        <v/>
      </c>
    </row>
    <row r="216">
      <c r="A216" s="280" t="n">
        <v>5</v>
      </c>
      <c r="B216" s="250" t="inlineStr">
        <is>
          <t>WILSON SOLETO LAVAIN</t>
        </is>
      </c>
      <c r="C216" s="250" t="inlineStr">
        <is>
          <t>LAMINAS PLASTICAS TIPO FUNDA -POUCHE</t>
        </is>
      </c>
      <c r="D216" s="250" t="inlineStr">
        <is>
          <t>H5-P1</t>
        </is>
      </c>
      <c r="E216" s="250" t="n">
        <v>1126841</v>
      </c>
      <c r="F216" s="250" t="n">
        <v>1126849</v>
      </c>
      <c r="G216" s="250" t="n">
        <v>9</v>
      </c>
      <c r="H216" s="250" t="n">
        <v>1126841</v>
      </c>
      <c r="I216" s="250" t="n">
        <v>1126849</v>
      </c>
      <c r="J216" s="250" t="n">
        <v>9</v>
      </c>
      <c r="K216" s="250" t="n"/>
      <c r="L216" s="250" t="n"/>
      <c r="M216" s="250" t="n"/>
      <c r="N216" s="250" t="n"/>
      <c r="O216" s="250" t="n"/>
      <c r="P216" s="250" t="n"/>
      <c r="Q216" s="250" t="n"/>
      <c r="R216" s="250">
        <f>J216+M216+Q216</f>
        <v/>
      </c>
      <c r="S216" s="250">
        <f>IF(OR(C216="CEDULAS DE IDENTIDAD",C216="CÉDULA DE IDENTIDAD DS4924"),(J216*17),0)</f>
        <v/>
      </c>
      <c r="T216" s="281">
        <f>IF(N216="ERROR HUMANO",(M216*3),0)</f>
        <v/>
      </c>
    </row>
    <row r="217">
      <c r="A217" s="280" t="n">
        <v>5</v>
      </c>
      <c r="B217" s="250" t="inlineStr">
        <is>
          <t>WILSON SOLETO LAVAIN</t>
        </is>
      </c>
      <c r="C217" s="250" t="inlineStr">
        <is>
          <t>LAMINAS PLASTICAS TIPO FUNDA -POUCHE</t>
        </is>
      </c>
      <c r="D217" s="250" t="inlineStr">
        <is>
          <t>H5-P1</t>
        </is>
      </c>
      <c r="E217" s="250" t="n">
        <v>1126850</v>
      </c>
      <c r="F217" s="250" t="n">
        <v>1126872</v>
      </c>
      <c r="G217" s="250" t="n">
        <v>23</v>
      </c>
      <c r="H217" s="250" t="n"/>
      <c r="I217" s="250" t="n"/>
      <c r="J217" s="250" t="n"/>
      <c r="K217" s="250" t="n"/>
      <c r="L217" s="250" t="n"/>
      <c r="M217" s="250" t="n"/>
      <c r="N217" s="250" t="n"/>
      <c r="O217" s="250" t="n">
        <v>1126850</v>
      </c>
      <c r="P217" s="250" t="n">
        <v>1126872</v>
      </c>
      <c r="Q217" s="250" t="n">
        <v>23</v>
      </c>
      <c r="R217" s="250">
        <f>J217+M217+Q217</f>
        <v/>
      </c>
      <c r="S217" s="250">
        <f>IF(OR(C217="CEDULAS DE IDENTIDAD",C217="CÉDULA DE IDENTIDAD DS4924"),(J217*17),0)</f>
        <v/>
      </c>
      <c r="T217" s="281">
        <f>IF(N217="ERROR HUMANO",(M217*3),0)</f>
        <v/>
      </c>
    </row>
    <row r="218">
      <c r="A218" s="280" t="n">
        <v>5</v>
      </c>
      <c r="B218" s="250" t="inlineStr">
        <is>
          <t>WILSON SOLETO LAVAIN</t>
        </is>
      </c>
      <c r="C218" s="250" t="inlineStr">
        <is>
          <t>CÉDULA DE IDENTIDAD DS4924</t>
        </is>
      </c>
      <c r="D218" s="250" t="inlineStr">
        <is>
          <t>LA</t>
        </is>
      </c>
      <c r="E218" s="250" t="n">
        <v>584514</v>
      </c>
      <c r="F218" s="250" t="n">
        <v>584516</v>
      </c>
      <c r="G218" s="250" t="n">
        <v>3</v>
      </c>
      <c r="H218" s="250" t="n">
        <v>584514</v>
      </c>
      <c r="I218" s="250" t="n">
        <v>584516</v>
      </c>
      <c r="J218" s="250" t="n">
        <v>3</v>
      </c>
      <c r="K218" s="250" t="n"/>
      <c r="L218" s="250" t="n"/>
      <c r="M218" s="250" t="n"/>
      <c r="N218" s="250" t="n"/>
      <c r="O218" s="250" t="n"/>
      <c r="P218" s="250" t="n"/>
      <c r="Q218" s="250" t="n"/>
      <c r="R218" s="250">
        <f>J218+M218+Q218</f>
        <v/>
      </c>
      <c r="S218" s="250">
        <f>IF(OR(C218="CEDULAS DE IDENTIDAD",C218="CÉDULA DE IDENTIDAD DS4924"),(J218*17),0)</f>
        <v/>
      </c>
      <c r="T218" s="281">
        <f>IF(N218="ERROR HUMANO",(M218*3),0)</f>
        <v/>
      </c>
    </row>
    <row r="219">
      <c r="A219" s="280" t="n">
        <v>5</v>
      </c>
      <c r="B219" s="250" t="inlineStr">
        <is>
          <t>WILSON SOLETO LAVAIN</t>
        </is>
      </c>
      <c r="C219" s="250" t="inlineStr">
        <is>
          <t>CÉDULA DE IDENTIDAD DS4924</t>
        </is>
      </c>
      <c r="D219" s="250" t="inlineStr">
        <is>
          <t>LA</t>
        </is>
      </c>
      <c r="E219" s="250" t="n">
        <v>584581</v>
      </c>
      <c r="F219" s="250" t="n">
        <v>584589</v>
      </c>
      <c r="G219" s="250" t="n">
        <v>9</v>
      </c>
      <c r="H219" s="250" t="n">
        <v>584581</v>
      </c>
      <c r="I219" s="250" t="n">
        <v>584589</v>
      </c>
      <c r="J219" s="250" t="n">
        <v>9</v>
      </c>
      <c r="K219" s="250" t="n"/>
      <c r="L219" s="250" t="n"/>
      <c r="M219" s="250" t="n"/>
      <c r="N219" s="250" t="n"/>
      <c r="O219" s="250" t="n"/>
      <c r="P219" s="250" t="n"/>
      <c r="Q219" s="250" t="n"/>
      <c r="R219" s="250">
        <f>J219+M219+Q219</f>
        <v/>
      </c>
      <c r="S219" s="250">
        <f>IF(OR(C219="CEDULAS DE IDENTIDAD",C219="CÉDULA DE IDENTIDAD DS4924"),(J219*17),0)</f>
        <v/>
      </c>
      <c r="T219" s="281">
        <f>IF(N219="ERROR HUMANO",(M219*3),0)</f>
        <v/>
      </c>
    </row>
    <row r="220">
      <c r="A220" s="280" t="n">
        <v>5</v>
      </c>
      <c r="B220" s="250" t="inlineStr">
        <is>
          <t>WILSON SOLETO LAVAIN</t>
        </is>
      </c>
      <c r="C220" s="250" t="inlineStr">
        <is>
          <t>CÉDULA DE IDENTIDAD DS4924</t>
        </is>
      </c>
      <c r="D220" s="250" t="inlineStr">
        <is>
          <t>LA</t>
        </is>
      </c>
      <c r="E220" s="250" t="n">
        <v>584590</v>
      </c>
      <c r="F220" s="250" t="n">
        <v>584612</v>
      </c>
      <c r="G220" s="250" t="n">
        <v>23</v>
      </c>
      <c r="H220" s="250" t="n"/>
      <c r="I220" s="250" t="n"/>
      <c r="J220" s="250" t="n"/>
      <c r="K220" s="250" t="n"/>
      <c r="L220" s="250" t="n"/>
      <c r="M220" s="250" t="n"/>
      <c r="N220" s="250" t="n"/>
      <c r="O220" s="250" t="n">
        <v>584590</v>
      </c>
      <c r="P220" s="250" t="n">
        <v>584612</v>
      </c>
      <c r="Q220" s="250" t="n">
        <v>23</v>
      </c>
      <c r="R220" s="250">
        <f>J220+M220+Q220</f>
        <v/>
      </c>
      <c r="S220" s="250">
        <f>IF(OR(C220="CEDULAS DE IDENTIDAD",C220="CÉDULA DE IDENTIDAD DS4924"),(J220*17),0)</f>
        <v/>
      </c>
      <c r="T220" s="281">
        <f>IF(N220="ERROR HUMANO",(M220*3),0)</f>
        <v/>
      </c>
    </row>
    <row r="221" ht="15" customHeight="1" s="335">
      <c r="A221" s="417" t="inlineStr">
        <is>
          <t>TOTALES:</t>
        </is>
      </c>
      <c r="B221" s="408" t="n"/>
      <c r="C221" s="408" t="n"/>
      <c r="D221" s="408" t="n"/>
      <c r="E221" s="162" t="n"/>
      <c r="F221" s="163" t="n"/>
      <c r="G221" s="164">
        <f>SUM(G194:G220)</f>
        <v/>
      </c>
      <c r="H221" s="162" t="n"/>
      <c r="I221" s="163" t="n"/>
      <c r="J221" s="165">
        <f>SUM(J194:J220)</f>
        <v/>
      </c>
      <c r="K221" s="162" t="n"/>
      <c r="L221" s="163" t="n"/>
      <c r="M221" s="165">
        <f>SUM(M194:M220)</f>
        <v/>
      </c>
      <c r="N221" s="166" t="n"/>
      <c r="O221" s="162" t="n"/>
      <c r="P221" s="163" t="n"/>
      <c r="Q221" s="165">
        <f>SUM(Q194:Q220)</f>
        <v/>
      </c>
      <c r="R221" s="167">
        <f>SUM(R194:R220)</f>
        <v/>
      </c>
      <c r="S221" s="168">
        <f>SUM(S194:S220)</f>
        <v/>
      </c>
      <c r="T221" s="165">
        <f>SUM(T194:T220)</f>
        <v/>
      </c>
    </row>
    <row r="222" ht="15.75" customHeight="1" s="335">
      <c r="A222" s="409" t="inlineStr">
        <is>
          <t>TOTAL BOLETAS DE DEPOSITO BANCARIO</t>
        </is>
      </c>
      <c r="B222" s="408" t="n"/>
      <c r="C222" s="408" t="n"/>
      <c r="D222" s="408" t="n"/>
      <c r="E222" s="408" t="n"/>
      <c r="F222" s="408" t="n"/>
      <c r="G222" s="408" t="n"/>
      <c r="H222" s="337" t="n"/>
      <c r="I222" s="416">
        <f>J221/2</f>
        <v/>
      </c>
      <c r="J222" s="337" t="n"/>
      <c r="K222" s="409" t="inlineStr">
        <is>
          <t>INGRESO TOTAL BOLIVIANOS</t>
        </is>
      </c>
      <c r="L222" s="408" t="n"/>
      <c r="M222" s="408" t="n"/>
      <c r="N222" s="408" t="n"/>
      <c r="O222" s="408" t="n"/>
      <c r="P222" s="408" t="n"/>
      <c r="Q222" s="337" t="n"/>
      <c r="R222" s="416">
        <f>S221+T221</f>
        <v/>
      </c>
      <c r="S222" s="408" t="n"/>
      <c r="T222" s="337" t="n"/>
    </row>
    <row r="224" ht="15" customHeight="1" s="335">
      <c r="A224" s="275" t="n"/>
      <c r="B224" s="276" t="n"/>
      <c r="C224" s="276" t="n"/>
      <c r="D224" s="276" t="n"/>
      <c r="E224" s="276" t="n"/>
      <c r="F224" s="276" t="n"/>
      <c r="G224" s="276" t="n"/>
      <c r="H224" s="276" t="n"/>
      <c r="I224" s="276" t="n"/>
      <c r="J224" s="276" t="n"/>
      <c r="K224" s="276" t="n"/>
      <c r="L224" s="276" t="n"/>
      <c r="M224" s="276" t="n"/>
      <c r="N224" s="276" t="n"/>
      <c r="O224" s="418" t="inlineStr">
        <is>
          <t>Correlativo-Form.:   SEGIP/DDSC/MONT/006/2024</t>
        </is>
      </c>
      <c r="P224" s="411" t="n"/>
      <c r="Q224" s="411" t="n"/>
      <c r="R224" s="411" t="n"/>
      <c r="S224" s="411" t="n"/>
      <c r="T224" s="412" t="n"/>
    </row>
    <row r="225" ht="22.5" customHeight="1" s="335">
      <c r="A225" s="433" t="inlineStr">
        <is>
          <t xml:space="preserve">SERVICIO GENERAL DE IDENTIFICACION PERSONAL </t>
        </is>
      </c>
      <c r="T225" s="422" t="n"/>
    </row>
    <row r="226" ht="15" customHeight="1" s="335">
      <c r="A226" s="432" t="inlineStr">
        <is>
          <t>LEY N° 0145 DEL 27 DE JUNIO DEL 2011</t>
        </is>
      </c>
      <c r="T226" s="422" t="n"/>
    </row>
    <row r="227" ht="24.75" customHeight="1" s="335">
      <c r="A227" s="430" t="inlineStr">
        <is>
          <t xml:space="preserve">FORMULARIO AV-4 (ADMINISTRACION DE MATERIAL VALORADO: CEDULAS Y PLASTICOS) </t>
        </is>
      </c>
      <c r="B227" s="411" t="n"/>
      <c r="C227" s="411" t="n"/>
      <c r="D227" s="411" t="n"/>
      <c r="E227" s="411" t="n"/>
      <c r="F227" s="411" t="n"/>
      <c r="G227" s="411" t="n"/>
      <c r="H227" s="411" t="n"/>
      <c r="I227" s="411" t="n"/>
      <c r="J227" s="411" t="n"/>
      <c r="K227" s="411" t="n"/>
      <c r="L227" s="411" t="n"/>
      <c r="M227" s="411" t="n"/>
      <c r="N227" s="411" t="n"/>
      <c r="O227" s="411" t="n"/>
      <c r="P227" s="411" t="n"/>
      <c r="Q227" s="411" t="n"/>
      <c r="R227" s="411" t="n"/>
      <c r="S227" s="411" t="n"/>
      <c r="T227" s="412" t="n"/>
    </row>
    <row r="228" ht="21.75" customHeight="1" s="335" thickBot="1">
      <c r="A228" s="431" t="inlineStr">
        <is>
          <t xml:space="preserve">OFICINA OPERATIVA: </t>
        </is>
      </c>
      <c r="B228" s="411" t="n"/>
      <c r="C228" s="411" t="n"/>
      <c r="D228" s="411" t="n"/>
      <c r="E228" s="429" t="inlineStr">
        <is>
          <t>OFICINA REGIONAL MONTERO</t>
        </is>
      </c>
      <c r="F228" s="408" t="n"/>
      <c r="G228" s="408" t="n"/>
      <c r="H228" s="408" t="n"/>
      <c r="I228" s="408" t="n"/>
      <c r="J228" s="408" t="n"/>
      <c r="K228" s="408" t="n"/>
      <c r="L228" s="408" t="n"/>
      <c r="M228" s="408" t="n"/>
      <c r="N228" s="408" t="n"/>
      <c r="O228" s="408" t="n"/>
      <c r="P228" s="408" t="n"/>
      <c r="Q228" s="419" t="inlineStr">
        <is>
          <t xml:space="preserve">FECHA: </t>
        </is>
      </c>
      <c r="R228" s="412" t="n"/>
      <c r="S228" s="427" t="inlineStr">
        <is>
          <t>08/01/2024</t>
        </is>
      </c>
      <c r="T228" s="428" t="n"/>
    </row>
    <row r="229" ht="15.75" customHeight="1" s="335">
      <c r="A229" s="277" t="n"/>
      <c r="B229" s="158" t="n"/>
      <c r="C229" s="158" t="n"/>
      <c r="D229" s="158" t="n"/>
      <c r="E229" s="426" t="inlineStr">
        <is>
          <t>ENTREGA DIARIA</t>
        </is>
      </c>
      <c r="F229" s="408" t="n"/>
      <c r="G229" s="337" t="n"/>
      <c r="H229" s="407" t="inlineStr">
        <is>
          <t>CEDULAS EMITIDAS</t>
        </is>
      </c>
      <c r="I229" s="408" t="n"/>
      <c r="J229" s="337" t="n"/>
      <c r="K229" s="425" t="inlineStr">
        <is>
          <t>CEDULAS ANULADAS</t>
        </is>
      </c>
      <c r="L229" s="408" t="n"/>
      <c r="M229" s="408" t="n"/>
      <c r="N229" s="337" t="n"/>
      <c r="O229" s="407" t="inlineStr">
        <is>
          <t>CEDULAS DEVUELTAS</t>
        </is>
      </c>
      <c r="P229" s="408" t="n"/>
      <c r="Q229" s="337" t="n"/>
      <c r="R229" s="423" t="inlineStr">
        <is>
          <t>TOTAL  ASIGNAC…</t>
        </is>
      </c>
      <c r="S229" s="423" t="inlineStr">
        <is>
          <t>TOTAL BS. RECAUDADO (EMISIONES)</t>
        </is>
      </c>
      <c r="T229" s="423" t="inlineStr">
        <is>
          <t>TOTAL BS. ANULACIONES</t>
        </is>
      </c>
    </row>
    <row r="230">
      <c r="A230" s="269" t="inlineStr">
        <is>
          <t>MESA</t>
        </is>
      </c>
      <c r="B230" s="269" t="inlineStr">
        <is>
          <t>OPERADOR</t>
        </is>
      </c>
      <c r="C230" s="269" t="inlineStr">
        <is>
          <t>DETALLE</t>
        </is>
      </c>
      <c r="D230" s="269" t="inlineStr">
        <is>
          <t>SERIE</t>
        </is>
      </c>
      <c r="E230" s="269" t="inlineStr">
        <is>
          <t>DESDE</t>
        </is>
      </c>
      <c r="F230" s="269" t="inlineStr">
        <is>
          <t>HASTA</t>
        </is>
      </c>
      <c r="G230" s="270" t="inlineStr">
        <is>
          <t>CANTIDAD</t>
        </is>
      </c>
      <c r="H230" s="269" t="inlineStr">
        <is>
          <t>DESDE</t>
        </is>
      </c>
      <c r="I230" s="269" t="inlineStr">
        <is>
          <t>HASTA</t>
        </is>
      </c>
      <c r="J230" s="270" t="inlineStr">
        <is>
          <t>CANTIDAD</t>
        </is>
      </c>
      <c r="K230" s="269" t="inlineStr">
        <is>
          <t>DESDE</t>
        </is>
      </c>
      <c r="L230" s="269" t="inlineStr">
        <is>
          <t>HASTA</t>
        </is>
      </c>
      <c r="M230" s="270" t="inlineStr">
        <is>
          <t>CANTIDAD</t>
        </is>
      </c>
      <c r="N230" s="271" t="inlineStr">
        <is>
          <t>TIPO ANULACION</t>
        </is>
      </c>
      <c r="O230" s="269" t="inlineStr">
        <is>
          <t>DESDE</t>
        </is>
      </c>
      <c r="P230" s="269" t="inlineStr">
        <is>
          <t>HASTA</t>
        </is>
      </c>
      <c r="Q230" s="270" t="inlineStr">
        <is>
          <t>CANTIDAD</t>
        </is>
      </c>
      <c r="R230" s="424" t="n"/>
      <c r="S230" s="424" t="n"/>
      <c r="T230" s="424" t="n"/>
    </row>
    <row r="231">
      <c r="A231" s="278" t="n">
        <v>2</v>
      </c>
      <c r="B231" s="272" t="inlineStr">
        <is>
          <t>ANELY CACERES PECHO</t>
        </is>
      </c>
      <c r="C231" s="272" t="inlineStr">
        <is>
          <t>LAMINAS PLASTICAS TIPO FUNDA -POUCHE</t>
        </is>
      </c>
      <c r="D231" s="272" t="inlineStr">
        <is>
          <t>H5-P1</t>
        </is>
      </c>
      <c r="E231" s="272" t="n">
        <v>1126813</v>
      </c>
      <c r="F231" s="272" t="n">
        <v>1126840</v>
      </c>
      <c r="G231" s="272" t="n">
        <v>28</v>
      </c>
      <c r="H231" s="272" t="n">
        <v>1126813</v>
      </c>
      <c r="I231" s="272" t="n">
        <v>1126840</v>
      </c>
      <c r="J231" s="272" t="n">
        <v>28</v>
      </c>
      <c r="K231" s="272" t="n"/>
      <c r="L231" s="272" t="n"/>
      <c r="M231" s="272" t="n"/>
      <c r="N231" s="272" t="n"/>
      <c r="O231" s="272" t="n"/>
      <c r="P231" s="272" t="n"/>
      <c r="Q231" s="272" t="n"/>
      <c r="R231" s="272">
        <f>J231+M231+Q231</f>
        <v/>
      </c>
      <c r="S231" s="272">
        <f>IF(OR(C231="CEDULAS DE IDENTIDAD",C231="CÉDULA DE IDENTIDAD DS4924"),(J231*17),0)</f>
        <v/>
      </c>
      <c r="T231" s="279">
        <f>IF(N231="ERROR HUMANO",(M231*3),0)</f>
        <v/>
      </c>
    </row>
    <row r="232">
      <c r="A232" s="280" t="n">
        <v>2</v>
      </c>
      <c r="B232" s="250" t="inlineStr">
        <is>
          <t>ANELY CACERES PECHO</t>
        </is>
      </c>
      <c r="C232" s="250" t="inlineStr">
        <is>
          <t>LAMINAS PLASTICAS TIPO FUNDA -POUCHE</t>
        </is>
      </c>
      <c r="D232" s="250" t="inlineStr">
        <is>
          <t>H5-P1</t>
        </is>
      </c>
      <c r="E232" s="250" t="n">
        <v>1126932</v>
      </c>
      <c r="F232" s="250" t="n">
        <v>1126971</v>
      </c>
      <c r="G232" s="250" t="n">
        <v>40</v>
      </c>
      <c r="H232" s="250" t="n">
        <v>1126932</v>
      </c>
      <c r="I232" s="250" t="n">
        <v>1126971</v>
      </c>
      <c r="J232" s="250" t="n">
        <v>40</v>
      </c>
      <c r="K232" s="250" t="n"/>
      <c r="L232" s="250" t="n"/>
      <c r="M232" s="250" t="n"/>
      <c r="N232" s="250" t="n"/>
      <c r="O232" s="250" t="n"/>
      <c r="P232" s="250" t="n"/>
      <c r="Q232" s="250" t="n"/>
      <c r="R232" s="250">
        <f>J232+M232+Q232</f>
        <v/>
      </c>
      <c r="S232" s="250">
        <f>IF(OR(C232="CEDULAS DE IDENTIDAD",C232="CÉDULA DE IDENTIDAD DS4924"),(J232*17),0)</f>
        <v/>
      </c>
      <c r="T232" s="281">
        <f>IF(N232="ERROR HUMANO",(M232*3),0)</f>
        <v/>
      </c>
    </row>
    <row r="233">
      <c r="A233" s="280" t="n">
        <v>2</v>
      </c>
      <c r="B233" s="250" t="inlineStr">
        <is>
          <t>ANELY CACERES PECHO</t>
        </is>
      </c>
      <c r="C233" s="250" t="inlineStr">
        <is>
          <t>LAMINAS PLASTICAS TIPO FUNDA -POUCHE</t>
        </is>
      </c>
      <c r="D233" s="250" t="inlineStr">
        <is>
          <t>H5-P1</t>
        </is>
      </c>
      <c r="E233" s="250" t="n">
        <v>1127165</v>
      </c>
      <c r="F233" s="250" t="n">
        <v>1127171</v>
      </c>
      <c r="G233" s="250" t="n">
        <v>7</v>
      </c>
      <c r="H233" s="250" t="n">
        <v>1127165</v>
      </c>
      <c r="I233" s="250" t="n">
        <v>1127171</v>
      </c>
      <c r="J233" s="250" t="n">
        <v>7</v>
      </c>
      <c r="K233" s="250" t="n"/>
      <c r="L233" s="250" t="n"/>
      <c r="M233" s="250" t="n"/>
      <c r="N233" s="250" t="n"/>
      <c r="O233" s="250" t="n"/>
      <c r="P233" s="250" t="n"/>
      <c r="Q233" s="250" t="n"/>
      <c r="R233" s="250">
        <f>J233+M233+Q233</f>
        <v/>
      </c>
      <c r="S233" s="250">
        <f>IF(OR(C233="CEDULAS DE IDENTIDAD",C233="CÉDULA DE IDENTIDAD DS4924"),(J233*17),0)</f>
        <v/>
      </c>
      <c r="T233" s="281">
        <f>IF(N233="ERROR HUMANO",(M233*3),0)</f>
        <v/>
      </c>
    </row>
    <row r="234">
      <c r="A234" s="280" t="n">
        <v>2</v>
      </c>
      <c r="B234" s="250" t="inlineStr">
        <is>
          <t>ANELY CACERES PECHO</t>
        </is>
      </c>
      <c r="C234" s="250" t="inlineStr">
        <is>
          <t>LAMINAS PLASTICAS TIPO FUNDA -POUCHE</t>
        </is>
      </c>
      <c r="D234" s="250" t="inlineStr">
        <is>
          <t>H5-P1</t>
        </is>
      </c>
      <c r="E234" s="250" t="n">
        <v>1127172</v>
      </c>
      <c r="F234" s="250" t="n">
        <v>1127196</v>
      </c>
      <c r="G234" s="250" t="n">
        <v>25</v>
      </c>
      <c r="H234" s="250" t="n"/>
      <c r="I234" s="250" t="n"/>
      <c r="J234" s="250" t="n"/>
      <c r="K234" s="250" t="n"/>
      <c r="L234" s="250" t="n"/>
      <c r="M234" s="250" t="n"/>
      <c r="N234" s="250" t="n"/>
      <c r="O234" s="250" t="n">
        <v>1127172</v>
      </c>
      <c r="P234" s="250" t="n">
        <v>1127196</v>
      </c>
      <c r="Q234" s="250" t="n">
        <v>25</v>
      </c>
      <c r="R234" s="250">
        <f>J234+M234+Q234</f>
        <v/>
      </c>
      <c r="S234" s="250">
        <f>IF(OR(C234="CEDULAS DE IDENTIDAD",C234="CÉDULA DE IDENTIDAD DS4924"),(J234*17),0)</f>
        <v/>
      </c>
      <c r="T234" s="281">
        <f>IF(N234="ERROR HUMANO",(M234*3),0)</f>
        <v/>
      </c>
    </row>
    <row r="235">
      <c r="A235" s="280" t="n">
        <v>2</v>
      </c>
      <c r="B235" s="250" t="inlineStr">
        <is>
          <t>ANELY CACERES PECHO</t>
        </is>
      </c>
      <c r="C235" s="250" t="inlineStr">
        <is>
          <t>CÉDULA DE IDENTIDAD DS4924</t>
        </is>
      </c>
      <c r="D235" s="250" t="inlineStr">
        <is>
          <t>LA</t>
        </is>
      </c>
      <c r="E235" s="250" t="n">
        <v>584553</v>
      </c>
      <c r="F235" s="250" t="n">
        <v>584580</v>
      </c>
      <c r="G235" s="250" t="n">
        <v>28</v>
      </c>
      <c r="H235" s="250" t="n">
        <v>584553</v>
      </c>
      <c r="I235" s="250" t="n">
        <v>584580</v>
      </c>
      <c r="J235" s="250" t="n">
        <v>28</v>
      </c>
      <c r="K235" s="250" t="n"/>
      <c r="L235" s="250" t="n"/>
      <c r="M235" s="250" t="n"/>
      <c r="N235" s="250" t="n"/>
      <c r="O235" s="250" t="n"/>
      <c r="P235" s="250" t="n"/>
      <c r="Q235" s="250" t="n"/>
      <c r="R235" s="250">
        <f>J235+M235+Q235</f>
        <v/>
      </c>
      <c r="S235" s="250">
        <f>IF(OR(C235="CEDULAS DE IDENTIDAD",C235="CÉDULA DE IDENTIDAD DS4924"),(J235*17),0)</f>
        <v/>
      </c>
      <c r="T235" s="281">
        <f>IF(N235="ERROR HUMANO",(M235*3),0)</f>
        <v/>
      </c>
    </row>
    <row r="236">
      <c r="A236" s="280" t="n">
        <v>2</v>
      </c>
      <c r="B236" s="250" t="inlineStr">
        <is>
          <t>ANELY CACERES PECHO</t>
        </is>
      </c>
      <c r="C236" s="250" t="inlineStr">
        <is>
          <t>CÉDULA DE IDENTIDAD DS4924</t>
        </is>
      </c>
      <c r="D236" s="250" t="inlineStr">
        <is>
          <t>LA</t>
        </is>
      </c>
      <c r="E236" s="250" t="n">
        <v>584673</v>
      </c>
      <c r="F236" s="250" t="n">
        <v>584712</v>
      </c>
      <c r="G236" s="250" t="n">
        <v>40</v>
      </c>
      <c r="H236" s="250" t="n">
        <v>584673</v>
      </c>
      <c r="I236" s="250" t="n">
        <v>584712</v>
      </c>
      <c r="J236" s="250" t="n">
        <v>40</v>
      </c>
      <c r="K236" s="250" t="n"/>
      <c r="L236" s="250" t="n"/>
      <c r="M236" s="250" t="n"/>
      <c r="N236" s="250" t="n"/>
      <c r="O236" s="250" t="n"/>
      <c r="P236" s="250" t="n"/>
      <c r="Q236" s="250" t="n"/>
      <c r="R236" s="250">
        <f>J236+M236+Q236</f>
        <v/>
      </c>
      <c r="S236" s="250">
        <f>IF(OR(C236="CEDULAS DE IDENTIDAD",C236="CÉDULA DE IDENTIDAD DS4924"),(J236*17),0)</f>
        <v/>
      </c>
      <c r="T236" s="281">
        <f>IF(N236="ERROR HUMANO",(M236*3),0)</f>
        <v/>
      </c>
    </row>
    <row r="237">
      <c r="A237" s="280" t="n">
        <v>2</v>
      </c>
      <c r="B237" s="250" t="inlineStr">
        <is>
          <t>ANELY CACERES PECHO</t>
        </is>
      </c>
      <c r="C237" s="250" t="inlineStr">
        <is>
          <t>CÉDULA DE IDENTIDAD DS4924</t>
        </is>
      </c>
      <c r="D237" s="250" t="inlineStr">
        <is>
          <t>LA</t>
        </is>
      </c>
      <c r="E237" s="250" t="n">
        <v>584821</v>
      </c>
      <c r="F237" s="250" t="n">
        <v>584827</v>
      </c>
      <c r="G237" s="250" t="n">
        <v>7</v>
      </c>
      <c r="H237" s="250" t="n">
        <v>584821</v>
      </c>
      <c r="I237" s="250" t="n">
        <v>584827</v>
      </c>
      <c r="J237" s="250" t="n">
        <v>7</v>
      </c>
      <c r="K237" s="250" t="n"/>
      <c r="L237" s="250" t="n"/>
      <c r="M237" s="250" t="n"/>
      <c r="N237" s="250" t="n"/>
      <c r="O237" s="250" t="n"/>
      <c r="P237" s="250" t="n"/>
      <c r="Q237" s="250" t="n"/>
      <c r="R237" s="250">
        <f>J237+M237+Q237</f>
        <v/>
      </c>
      <c r="S237" s="250">
        <f>IF(OR(C237="CEDULAS DE IDENTIDAD",C237="CÉDULA DE IDENTIDAD DS4924"),(J237*17),0)</f>
        <v/>
      </c>
      <c r="T237" s="281">
        <f>IF(N237="ERROR HUMANO",(M237*3),0)</f>
        <v/>
      </c>
    </row>
    <row r="238">
      <c r="A238" s="280" t="n">
        <v>2</v>
      </c>
      <c r="B238" s="250" t="inlineStr">
        <is>
          <t>ANELY CACERES PECHO</t>
        </is>
      </c>
      <c r="C238" s="250" t="inlineStr">
        <is>
          <t>CÉDULA DE IDENTIDAD DS4924</t>
        </is>
      </c>
      <c r="D238" s="250" t="inlineStr">
        <is>
          <t>LA</t>
        </is>
      </c>
      <c r="E238" s="250" t="n">
        <v>584828</v>
      </c>
      <c r="F238" s="250" t="n">
        <v>584852</v>
      </c>
      <c r="G238" s="250" t="n">
        <v>25</v>
      </c>
      <c r="H238" s="250" t="n"/>
      <c r="I238" s="250" t="n"/>
      <c r="J238" s="250" t="n"/>
      <c r="K238" s="250" t="n"/>
      <c r="L238" s="250" t="n"/>
      <c r="M238" s="250" t="n"/>
      <c r="N238" s="250" t="n"/>
      <c r="O238" s="250" t="n">
        <v>584828</v>
      </c>
      <c r="P238" s="250" t="n">
        <v>584852</v>
      </c>
      <c r="Q238" s="250" t="n">
        <v>25</v>
      </c>
      <c r="R238" s="250">
        <f>J238+M238+Q238</f>
        <v/>
      </c>
      <c r="S238" s="250">
        <f>IF(OR(C238="CEDULAS DE IDENTIDAD",C238="CÉDULA DE IDENTIDAD DS4924"),(J238*17),0)</f>
        <v/>
      </c>
      <c r="T238" s="281">
        <f>IF(N238="ERROR HUMANO",(M238*3),0)</f>
        <v/>
      </c>
    </row>
    <row r="239">
      <c r="A239" s="282" t="n">
        <v>7</v>
      </c>
      <c r="B239" s="251" t="inlineStr">
        <is>
          <t>BOLIVIA MAR PALMERO TILILA</t>
        </is>
      </c>
      <c r="C239" s="251" t="inlineStr">
        <is>
          <t>CEDULAS DE IDENTIDAD</t>
        </is>
      </c>
      <c r="D239" s="251" t="inlineStr">
        <is>
          <t>H5-P1</t>
        </is>
      </c>
      <c r="E239" s="251" t="n">
        <v>2743217</v>
      </c>
      <c r="F239" s="251" t="n">
        <v>2743236</v>
      </c>
      <c r="G239" s="251" t="n">
        <v>20</v>
      </c>
      <c r="H239" s="251" t="n">
        <v>2743217</v>
      </c>
      <c r="I239" s="251" t="n">
        <v>2743236</v>
      </c>
      <c r="J239" s="251" t="n">
        <v>20</v>
      </c>
      <c r="K239" s="251" t="n"/>
      <c r="L239" s="251" t="n"/>
      <c r="M239" s="251" t="n"/>
      <c r="N239" s="251" t="n"/>
      <c r="O239" s="251" t="n"/>
      <c r="P239" s="251" t="n"/>
      <c r="Q239" s="251" t="n"/>
      <c r="R239" s="251">
        <f>J239+M239+Q239</f>
        <v/>
      </c>
      <c r="S239" s="251">
        <f>IF(OR(C239="CEDULAS DE IDENTIDAD",C239="CÉDULA DE IDENTIDAD DS4924"),(J239*17),0)</f>
        <v/>
      </c>
      <c r="T239" s="283">
        <f>IF(N239="ERROR HUMANO",(M239*3),0)</f>
        <v/>
      </c>
    </row>
    <row r="240">
      <c r="A240" s="282" t="n">
        <v>7</v>
      </c>
      <c r="B240" s="251" t="inlineStr">
        <is>
          <t>BOLIVIA MAR PALMERO TILILA</t>
        </is>
      </c>
      <c r="C240" s="251" t="inlineStr">
        <is>
          <t>CEDULAS DE IDENTIDAD</t>
        </is>
      </c>
      <c r="D240" s="251" t="inlineStr">
        <is>
          <t>H5-P1</t>
        </is>
      </c>
      <c r="E240" s="251" t="n">
        <v>2743277</v>
      </c>
      <c r="F240" s="251" t="n">
        <v>2743298</v>
      </c>
      <c r="G240" s="251" t="n">
        <v>22</v>
      </c>
      <c r="H240" s="251" t="n">
        <v>2743277</v>
      </c>
      <c r="I240" s="251" t="n">
        <v>2743298</v>
      </c>
      <c r="J240" s="251" t="n">
        <v>22</v>
      </c>
      <c r="K240" s="251" t="n"/>
      <c r="L240" s="251" t="n"/>
      <c r="M240" s="251" t="n"/>
      <c r="N240" s="251" t="n"/>
      <c r="O240" s="251" t="n"/>
      <c r="P240" s="251" t="n"/>
      <c r="Q240" s="251" t="n"/>
      <c r="R240" s="251">
        <f>J240+M240+Q240</f>
        <v/>
      </c>
      <c r="S240" s="251">
        <f>IF(OR(C240="CEDULAS DE IDENTIDAD",C240="CÉDULA DE IDENTIDAD DS4924"),(J240*17),0)</f>
        <v/>
      </c>
      <c r="T240" s="283">
        <f>IF(N240="ERROR HUMANO",(M240*3),0)</f>
        <v/>
      </c>
    </row>
    <row r="241">
      <c r="A241" s="282" t="n">
        <v>7</v>
      </c>
      <c r="B241" s="251" t="inlineStr">
        <is>
          <t>BOLIVIA MAR PALMERO TILILA</t>
        </is>
      </c>
      <c r="C241" s="251" t="inlineStr">
        <is>
          <t>CEDULAS DE IDENTIDAD</t>
        </is>
      </c>
      <c r="D241" s="251" t="inlineStr">
        <is>
          <t>H5-P1</t>
        </is>
      </c>
      <c r="E241" s="251" t="n">
        <v>2743299</v>
      </c>
      <c r="F241" s="251" t="n">
        <v>2743324</v>
      </c>
      <c r="G241" s="251" t="n">
        <v>26</v>
      </c>
      <c r="H241" s="251" t="n"/>
      <c r="I241" s="251" t="n"/>
      <c r="J241" s="251" t="n"/>
      <c r="K241" s="251" t="n"/>
      <c r="L241" s="251" t="n"/>
      <c r="M241" s="251" t="n"/>
      <c r="N241" s="251" t="n"/>
      <c r="O241" s="251" t="n">
        <v>2743299</v>
      </c>
      <c r="P241" s="251" t="n">
        <v>2743324</v>
      </c>
      <c r="Q241" s="251" t="n">
        <v>26</v>
      </c>
      <c r="R241" s="251">
        <f>J241+M241+Q241</f>
        <v/>
      </c>
      <c r="S241" s="251">
        <f>IF(OR(C241="CEDULAS DE IDENTIDAD",C241="CÉDULA DE IDENTIDAD DS4924"),(J241*17),0)</f>
        <v/>
      </c>
      <c r="T241" s="283">
        <f>IF(N241="ERROR HUMANO",(M241*3),0)</f>
        <v/>
      </c>
    </row>
    <row r="242">
      <c r="A242" s="282" t="n">
        <v>7</v>
      </c>
      <c r="B242" s="251" t="inlineStr">
        <is>
          <t>BOLIVIA MAR PALMERO TILILA</t>
        </is>
      </c>
      <c r="C242" s="251" t="inlineStr">
        <is>
          <t>LAMINAS PLASTICAS TIPO FUNDA -POUCHE</t>
        </is>
      </c>
      <c r="D242" s="251" t="inlineStr">
        <is>
          <t>H5-P1</t>
        </is>
      </c>
      <c r="E242" s="251" t="n">
        <v>1126757</v>
      </c>
      <c r="F242" s="251" t="n">
        <v>1126776</v>
      </c>
      <c r="G242" s="251" t="n">
        <v>20</v>
      </c>
      <c r="H242" s="251" t="n">
        <v>1126757</v>
      </c>
      <c r="I242" s="251" t="n">
        <v>1126776</v>
      </c>
      <c r="J242" s="251" t="n">
        <v>20</v>
      </c>
      <c r="K242" s="251" t="n"/>
      <c r="L242" s="251" t="n"/>
      <c r="M242" s="251" t="n"/>
      <c r="N242" s="251" t="n"/>
      <c r="O242" s="251" t="n"/>
      <c r="P242" s="251" t="n"/>
      <c r="Q242" s="251" t="n"/>
      <c r="R242" s="251">
        <f>J242+M242+Q242</f>
        <v/>
      </c>
      <c r="S242" s="251">
        <f>IF(OR(C242="CEDULAS DE IDENTIDAD",C242="CÉDULA DE IDENTIDAD DS4924"),(J242*17),0)</f>
        <v/>
      </c>
      <c r="T242" s="283">
        <f>IF(N242="ERROR HUMANO",(M242*3),0)</f>
        <v/>
      </c>
    </row>
    <row r="243">
      <c r="A243" s="282" t="n">
        <v>7</v>
      </c>
      <c r="B243" s="251" t="inlineStr">
        <is>
          <t>BOLIVIA MAR PALMERO TILILA</t>
        </is>
      </c>
      <c r="C243" s="251" t="inlineStr">
        <is>
          <t>LAMINAS PLASTICAS TIPO FUNDA -POUCHE</t>
        </is>
      </c>
      <c r="D243" s="251" t="inlineStr">
        <is>
          <t>H5-P1</t>
        </is>
      </c>
      <c r="E243" s="251" t="n">
        <v>1127117</v>
      </c>
      <c r="F243" s="251" t="n">
        <v>1127138</v>
      </c>
      <c r="G243" s="251" t="n">
        <v>22</v>
      </c>
      <c r="H243" s="251" t="n">
        <v>1127117</v>
      </c>
      <c r="I243" s="251" t="n">
        <v>1127138</v>
      </c>
      <c r="J243" s="251" t="n">
        <v>22</v>
      </c>
      <c r="K243" s="251" t="n"/>
      <c r="L243" s="251" t="n"/>
      <c r="M243" s="251" t="n"/>
      <c r="N243" s="251" t="n"/>
      <c r="O243" s="251" t="n"/>
      <c r="P243" s="251" t="n"/>
      <c r="Q243" s="251" t="n"/>
      <c r="R243" s="251">
        <f>J243+M243+Q243</f>
        <v/>
      </c>
      <c r="S243" s="251">
        <f>IF(OR(C243="CEDULAS DE IDENTIDAD",C243="CÉDULA DE IDENTIDAD DS4924"),(J243*17),0)</f>
        <v/>
      </c>
      <c r="T243" s="283">
        <f>IF(N243="ERROR HUMANO",(M243*3),0)</f>
        <v/>
      </c>
    </row>
    <row r="244">
      <c r="A244" s="282" t="n">
        <v>7</v>
      </c>
      <c r="B244" s="251" t="inlineStr">
        <is>
          <t>BOLIVIA MAR PALMERO TILILA</t>
        </is>
      </c>
      <c r="C244" s="251" t="inlineStr">
        <is>
          <t>LAMINAS PLASTICAS TIPO FUNDA -POUCHE</t>
        </is>
      </c>
      <c r="D244" s="251" t="inlineStr">
        <is>
          <t>H5-P1</t>
        </is>
      </c>
      <c r="E244" s="251" t="n">
        <v>1127139</v>
      </c>
      <c r="F244" s="251" t="n">
        <v>1127164</v>
      </c>
      <c r="G244" s="251" t="n">
        <v>26</v>
      </c>
      <c r="H244" s="251" t="n"/>
      <c r="I244" s="251" t="n"/>
      <c r="J244" s="251" t="n"/>
      <c r="K244" s="251" t="n"/>
      <c r="L244" s="251" t="n"/>
      <c r="M244" s="251" t="n"/>
      <c r="N244" s="251" t="n"/>
      <c r="O244" s="251" t="n">
        <v>1127139</v>
      </c>
      <c r="P244" s="251" t="n">
        <v>1127164</v>
      </c>
      <c r="Q244" s="251" t="n">
        <v>26</v>
      </c>
      <c r="R244" s="251">
        <f>J244+M244+Q244</f>
        <v/>
      </c>
      <c r="S244" s="251">
        <f>IF(OR(C244="CEDULAS DE IDENTIDAD",C244="CÉDULA DE IDENTIDAD DS4924"),(J244*17),0)</f>
        <v/>
      </c>
      <c r="T244" s="283">
        <f>IF(N244="ERROR HUMANO",(M244*3),0)</f>
        <v/>
      </c>
    </row>
    <row r="245">
      <c r="A245" s="280" t="n">
        <v>3</v>
      </c>
      <c r="B245" s="250" t="inlineStr">
        <is>
          <t>IVAR LIMBERT FLORES AYAVIRI</t>
        </is>
      </c>
      <c r="C245" s="250" t="inlineStr">
        <is>
          <t>CEDULAS DE IDENTIDAD</t>
        </is>
      </c>
      <c r="D245" s="250" t="inlineStr">
        <is>
          <t>H5-P1</t>
        </is>
      </c>
      <c r="E245" s="250" t="n">
        <v>2743182</v>
      </c>
      <c r="F245" s="250" t="n">
        <v>2743204</v>
      </c>
      <c r="G245" s="250" t="n">
        <v>23</v>
      </c>
      <c r="H245" s="250" t="n">
        <v>2743182</v>
      </c>
      <c r="I245" s="250" t="n">
        <v>2743204</v>
      </c>
      <c r="J245" s="250" t="n">
        <v>23</v>
      </c>
      <c r="K245" s="250" t="n"/>
      <c r="L245" s="250" t="n"/>
      <c r="M245" s="250" t="n"/>
      <c r="N245" s="250" t="n"/>
      <c r="O245" s="250" t="n"/>
      <c r="P245" s="250" t="n"/>
      <c r="Q245" s="250" t="n"/>
      <c r="R245" s="250">
        <f>J245+M245+Q245</f>
        <v/>
      </c>
      <c r="S245" s="250">
        <f>IF(OR(C245="CEDULAS DE IDENTIDAD",C245="CÉDULA DE IDENTIDAD DS4924"),(J245*17),0)</f>
        <v/>
      </c>
      <c r="T245" s="281">
        <f>IF(N245="ERROR HUMANO",(M245*3),0)</f>
        <v/>
      </c>
    </row>
    <row r="246">
      <c r="A246" s="280" t="n">
        <v>3</v>
      </c>
      <c r="B246" s="250" t="inlineStr">
        <is>
          <t>IVAR LIMBERT FLORES AYAVIRI</t>
        </is>
      </c>
      <c r="C246" s="250" t="inlineStr">
        <is>
          <t>CEDULAS DE IDENTIDAD</t>
        </is>
      </c>
      <c r="D246" s="250" t="inlineStr">
        <is>
          <t>H5-P1</t>
        </is>
      </c>
      <c r="E246" s="250" t="n">
        <v>2743237</v>
      </c>
      <c r="F246" s="250" t="n">
        <v>2743237</v>
      </c>
      <c r="G246" s="250" t="n">
        <v>1</v>
      </c>
      <c r="H246" s="250" t="n">
        <v>2743237</v>
      </c>
      <c r="I246" s="250" t="n">
        <v>2743237</v>
      </c>
      <c r="J246" s="250" t="n">
        <v>1</v>
      </c>
      <c r="K246" s="250" t="n"/>
      <c r="L246" s="250" t="n"/>
      <c r="M246" s="250" t="n"/>
      <c r="N246" s="250" t="n"/>
      <c r="O246" s="250" t="n"/>
      <c r="P246" s="250" t="n"/>
      <c r="Q246" s="250" t="n"/>
      <c r="R246" s="250">
        <f>J246+M246+Q246</f>
        <v/>
      </c>
      <c r="S246" s="250">
        <f>IF(OR(C246="CEDULAS DE IDENTIDAD",C246="CÉDULA DE IDENTIDAD DS4924"),(J246*17),0)</f>
        <v/>
      </c>
      <c r="T246" s="281">
        <f>IF(N246="ERROR HUMANO",(M246*3),0)</f>
        <v/>
      </c>
    </row>
    <row r="247">
      <c r="A247" s="280" t="n">
        <v>3</v>
      </c>
      <c r="B247" s="250" t="inlineStr">
        <is>
          <t>IVAR LIMBERT FLORES AYAVIRI</t>
        </is>
      </c>
      <c r="C247" s="250" t="inlineStr">
        <is>
          <t>CEDULAS DE IDENTIDAD</t>
        </is>
      </c>
      <c r="D247" s="250" t="inlineStr">
        <is>
          <t>H5-P1</t>
        </is>
      </c>
      <c r="E247" s="250" t="n">
        <v>2743238</v>
      </c>
      <c r="F247" s="250" t="n">
        <v>2743239</v>
      </c>
      <c r="G247" s="250" t="n">
        <v>2</v>
      </c>
      <c r="H247" s="250" t="n"/>
      <c r="I247" s="250" t="n"/>
      <c r="J247" s="250" t="n"/>
      <c r="K247" s="250" t="n">
        <v>2743238</v>
      </c>
      <c r="L247" s="250" t="n">
        <v>2743238</v>
      </c>
      <c r="M247" s="250" t="n">
        <v>1</v>
      </c>
      <c r="N247" s="250" t="inlineStr">
        <is>
          <t>ERROR HUMANO</t>
        </is>
      </c>
      <c r="O247" s="250" t="n"/>
      <c r="P247" s="250" t="n"/>
      <c r="Q247" s="250" t="n"/>
      <c r="R247" s="250">
        <f>J247+M247+Q247</f>
        <v/>
      </c>
      <c r="S247" s="250">
        <f>IF(OR(C247="CEDULAS DE IDENTIDAD",C247="CÉDULA DE IDENTIDAD DS4924"),(J247*17),0)</f>
        <v/>
      </c>
      <c r="T247" s="281">
        <f>IF(N247="ERROR HUMANO",(M247*3),0)</f>
        <v/>
      </c>
    </row>
    <row r="248">
      <c r="A248" s="280" t="n">
        <v>3</v>
      </c>
      <c r="B248" s="250" t="inlineStr">
        <is>
          <t>IVAR LIMBERT FLORES AYAVIRI</t>
        </is>
      </c>
      <c r="C248" s="250" t="inlineStr">
        <is>
          <t>CEDULAS DE IDENTIDAD</t>
        </is>
      </c>
      <c r="D248" s="250" t="n"/>
      <c r="E248" s="250" t="n"/>
      <c r="F248" s="250" t="n"/>
      <c r="G248" s="250" t="n"/>
      <c r="H248" s="250" t="n"/>
      <c r="I248" s="250" t="n"/>
      <c r="J248" s="250" t="n"/>
      <c r="K248" s="250" t="n">
        <v>2743239</v>
      </c>
      <c r="L248" s="250" t="n">
        <v>2743239</v>
      </c>
      <c r="M248" s="250" t="n">
        <v>1</v>
      </c>
      <c r="N248" s="250" t="inlineStr">
        <is>
          <t>ERROR HUMANO</t>
        </is>
      </c>
      <c r="O248" s="250" t="n"/>
      <c r="P248" s="250" t="n"/>
      <c r="Q248" s="250" t="n"/>
      <c r="R248" s="250">
        <f>J248+M248+Q248</f>
        <v/>
      </c>
      <c r="S248" s="250">
        <f>IF(OR(C248="CEDULAS DE IDENTIDAD",C248="CÉDULA DE IDENTIDAD DS4924"),(J248*17),0)</f>
        <v/>
      </c>
      <c r="T248" s="281">
        <f>IF(N248="ERROR HUMANO",(M248*3),0)</f>
        <v/>
      </c>
    </row>
    <row r="249">
      <c r="A249" s="280" t="n">
        <v>3</v>
      </c>
      <c r="B249" s="250" t="inlineStr">
        <is>
          <t>IVAR LIMBERT FLORES AYAVIRI</t>
        </is>
      </c>
      <c r="C249" s="250" t="inlineStr">
        <is>
          <t>CEDULAS DE IDENTIDAD</t>
        </is>
      </c>
      <c r="D249" s="250" t="inlineStr">
        <is>
          <t>H5-P1</t>
        </is>
      </c>
      <c r="E249" s="250" t="n">
        <v>2743240</v>
      </c>
      <c r="F249" s="250" t="n">
        <v>2743267</v>
      </c>
      <c r="G249" s="250" t="n">
        <v>28</v>
      </c>
      <c r="H249" s="250" t="n">
        <v>2743240</v>
      </c>
      <c r="I249" s="250" t="n">
        <v>2743267</v>
      </c>
      <c r="J249" s="250" t="n">
        <v>28</v>
      </c>
      <c r="K249" s="250" t="n"/>
      <c r="L249" s="250" t="n"/>
      <c r="M249" s="250" t="n"/>
      <c r="N249" s="250" t="n"/>
      <c r="O249" s="250" t="n"/>
      <c r="P249" s="250" t="n"/>
      <c r="Q249" s="250" t="n"/>
      <c r="R249" s="250">
        <f>J249+M249+Q249</f>
        <v/>
      </c>
      <c r="S249" s="250">
        <f>IF(OR(C249="CEDULAS DE IDENTIDAD",C249="CÉDULA DE IDENTIDAD DS4924"),(J249*17),0)</f>
        <v/>
      </c>
      <c r="T249" s="281">
        <f>IF(N249="ERROR HUMANO",(M249*3),0)</f>
        <v/>
      </c>
    </row>
    <row r="250">
      <c r="A250" s="280" t="n">
        <v>3</v>
      </c>
      <c r="B250" s="250" t="inlineStr">
        <is>
          <t>IVAR LIMBERT FLORES AYAVIRI</t>
        </is>
      </c>
      <c r="C250" s="250" t="inlineStr">
        <is>
          <t>CEDULAS DE IDENTIDAD</t>
        </is>
      </c>
      <c r="D250" s="250" t="inlineStr">
        <is>
          <t>H5-P1</t>
        </is>
      </c>
      <c r="E250" s="250" t="n">
        <v>2743268</v>
      </c>
      <c r="F250" s="250" t="n">
        <v>2743276</v>
      </c>
      <c r="G250" s="250" t="n">
        <v>9</v>
      </c>
      <c r="H250" s="250" t="n"/>
      <c r="I250" s="250" t="n"/>
      <c r="J250" s="250" t="n"/>
      <c r="K250" s="250" t="n"/>
      <c r="L250" s="250" t="n"/>
      <c r="M250" s="250" t="n"/>
      <c r="N250" s="250" t="n"/>
      <c r="O250" s="250" t="n">
        <v>2743268</v>
      </c>
      <c r="P250" s="250" t="n">
        <v>2743276</v>
      </c>
      <c r="Q250" s="250" t="n">
        <v>9</v>
      </c>
      <c r="R250" s="250">
        <f>J250+M250+Q250</f>
        <v/>
      </c>
      <c r="S250" s="250">
        <f>IF(OR(C250="CEDULAS DE IDENTIDAD",C250="CÉDULA DE IDENTIDAD DS4924"),(J250*17),0)</f>
        <v/>
      </c>
      <c r="T250" s="281">
        <f>IF(N250="ERROR HUMANO",(M250*3),0)</f>
        <v/>
      </c>
    </row>
    <row r="251">
      <c r="A251" s="280" t="n">
        <v>3</v>
      </c>
      <c r="B251" s="250" t="inlineStr">
        <is>
          <t>IVAR LIMBERT FLORES AYAVIRI</t>
        </is>
      </c>
      <c r="C251" s="250" t="inlineStr">
        <is>
          <t>LAMINAS PLASTICAS TIPO FUNDA -POUCHE</t>
        </is>
      </c>
      <c r="D251" s="250" t="inlineStr">
        <is>
          <t>H5-P1</t>
        </is>
      </c>
      <c r="E251" s="250" t="n">
        <v>1126622</v>
      </c>
      <c r="F251" s="250" t="n">
        <v>1126644</v>
      </c>
      <c r="G251" s="250" t="n">
        <v>23</v>
      </c>
      <c r="H251" s="250" t="n">
        <v>1126622</v>
      </c>
      <c r="I251" s="250" t="n">
        <v>1126644</v>
      </c>
      <c r="J251" s="250" t="n">
        <v>23</v>
      </c>
      <c r="K251" s="250" t="n"/>
      <c r="L251" s="250" t="n"/>
      <c r="M251" s="250" t="n"/>
      <c r="N251" s="250" t="n"/>
      <c r="O251" s="250" t="n"/>
      <c r="P251" s="250" t="n"/>
      <c r="Q251" s="250" t="n"/>
      <c r="R251" s="250">
        <f>J251+M251+Q251</f>
        <v/>
      </c>
      <c r="S251" s="250">
        <f>IF(OR(C251="CEDULAS DE IDENTIDAD",C251="CÉDULA DE IDENTIDAD DS4924"),(J251*17),0)</f>
        <v/>
      </c>
      <c r="T251" s="281">
        <f>IF(N251="ERROR HUMANO",(M251*3),0)</f>
        <v/>
      </c>
    </row>
    <row r="252">
      <c r="A252" s="280" t="n">
        <v>3</v>
      </c>
      <c r="B252" s="250" t="inlineStr">
        <is>
          <t>IVAR LIMBERT FLORES AYAVIRI</t>
        </is>
      </c>
      <c r="C252" s="250" t="inlineStr">
        <is>
          <t>LAMINAS PLASTICAS TIPO FUNDA -POUCHE</t>
        </is>
      </c>
      <c r="D252" s="250" t="inlineStr">
        <is>
          <t>H5-P1</t>
        </is>
      </c>
      <c r="E252" s="250" t="n">
        <v>1126972</v>
      </c>
      <c r="F252" s="250" t="n">
        <v>1127000</v>
      </c>
      <c r="G252" s="250" t="n">
        <v>29</v>
      </c>
      <c r="H252" s="250" t="n">
        <v>1126972</v>
      </c>
      <c r="I252" s="250" t="n">
        <v>1127000</v>
      </c>
      <c r="J252" s="250" t="n">
        <v>29</v>
      </c>
      <c r="K252" s="250" t="n"/>
      <c r="L252" s="250" t="n"/>
      <c r="M252" s="250" t="n"/>
      <c r="N252" s="250" t="n"/>
      <c r="O252" s="250" t="n"/>
      <c r="P252" s="250" t="n"/>
      <c r="Q252" s="250" t="n"/>
      <c r="R252" s="250">
        <f>J252+M252+Q252</f>
        <v/>
      </c>
      <c r="S252" s="250">
        <f>IF(OR(C252="CEDULAS DE IDENTIDAD",C252="CÉDULA DE IDENTIDAD DS4924"),(J252*17),0)</f>
        <v/>
      </c>
      <c r="T252" s="281">
        <f>IF(N252="ERROR HUMANO",(M252*3),0)</f>
        <v/>
      </c>
    </row>
    <row r="253">
      <c r="A253" s="280" t="n">
        <v>3</v>
      </c>
      <c r="B253" s="250" t="inlineStr">
        <is>
          <t>IVAR LIMBERT FLORES AYAVIRI</t>
        </is>
      </c>
      <c r="C253" s="250" t="inlineStr">
        <is>
          <t>LAMINAS PLASTICAS TIPO FUNDA -POUCHE</t>
        </is>
      </c>
      <c r="D253" s="250" t="inlineStr">
        <is>
          <t>H5-P1</t>
        </is>
      </c>
      <c r="E253" s="250" t="n">
        <v>1127001</v>
      </c>
      <c r="F253" s="250" t="n">
        <v>1127011</v>
      </c>
      <c r="G253" s="250" t="n">
        <v>11</v>
      </c>
      <c r="H253" s="250" t="n"/>
      <c r="I253" s="250" t="n"/>
      <c r="J253" s="250" t="n"/>
      <c r="K253" s="250" t="n"/>
      <c r="L253" s="250" t="n"/>
      <c r="M253" s="250" t="n"/>
      <c r="N253" s="250" t="n"/>
      <c r="O253" s="250" t="n">
        <v>1127001</v>
      </c>
      <c r="P253" s="250" t="n">
        <v>1127011</v>
      </c>
      <c r="Q253" s="250" t="n">
        <v>11</v>
      </c>
      <c r="R253" s="250">
        <f>J253+M253+Q253</f>
        <v/>
      </c>
      <c r="S253" s="250">
        <f>IF(OR(C253="CEDULAS DE IDENTIDAD",C253="CÉDULA DE IDENTIDAD DS4924"),(J253*17),0)</f>
        <v/>
      </c>
      <c r="T253" s="281">
        <f>IF(N253="ERROR HUMANO",(M253*3),0)</f>
        <v/>
      </c>
    </row>
    <row r="254">
      <c r="A254" s="282" t="n">
        <v>4</v>
      </c>
      <c r="B254" s="251" t="inlineStr">
        <is>
          <t>MIGUEL VILLARPANDO MIRANDA</t>
        </is>
      </c>
      <c r="C254" s="251" t="inlineStr">
        <is>
          <t>LAMINAS PLASTICAS TIPO FUNDA -POUCHE</t>
        </is>
      </c>
      <c r="D254" s="251" t="inlineStr">
        <is>
          <t>H5-P1</t>
        </is>
      </c>
      <c r="E254" s="251" t="n">
        <v>1126686</v>
      </c>
      <c r="F254" s="251" t="n">
        <v>1126694</v>
      </c>
      <c r="G254" s="251" t="n">
        <v>9</v>
      </c>
      <c r="H254" s="251" t="n">
        <v>1126686</v>
      </c>
      <c r="I254" s="251" t="n">
        <v>1126694</v>
      </c>
      <c r="J254" s="251" t="n">
        <v>9</v>
      </c>
      <c r="K254" s="251" t="n"/>
      <c r="L254" s="251" t="n"/>
      <c r="M254" s="251" t="n"/>
      <c r="N254" s="251" t="n"/>
      <c r="O254" s="251" t="n"/>
      <c r="P254" s="251" t="n"/>
      <c r="Q254" s="251" t="n"/>
      <c r="R254" s="251">
        <f>J254+M254+Q254</f>
        <v/>
      </c>
      <c r="S254" s="251">
        <f>IF(OR(C254="CEDULAS DE IDENTIDAD",C254="CÉDULA DE IDENTIDAD DS4924"),(J254*17),0)</f>
        <v/>
      </c>
      <c r="T254" s="283">
        <f>IF(N254="ERROR HUMANO",(M254*3),0)</f>
        <v/>
      </c>
    </row>
    <row r="255">
      <c r="A255" s="282" t="n">
        <v>4</v>
      </c>
      <c r="B255" s="251" t="inlineStr">
        <is>
          <t>MIGUEL VILLARPANDO MIRANDA</t>
        </is>
      </c>
      <c r="C255" s="251" t="inlineStr">
        <is>
          <t>LAMINAS PLASTICAS TIPO FUNDA -POUCHE</t>
        </is>
      </c>
      <c r="D255" s="251" t="inlineStr">
        <is>
          <t>H5-P1</t>
        </is>
      </c>
      <c r="E255" s="251" t="n">
        <v>1127012</v>
      </c>
      <c r="F255" s="251" t="n">
        <v>1127013</v>
      </c>
      <c r="G255" s="251" t="n">
        <v>2</v>
      </c>
      <c r="H255" s="251" t="n"/>
      <c r="I255" s="251" t="n"/>
      <c r="J255" s="251" t="n"/>
      <c r="K255" s="251" t="n"/>
      <c r="L255" s="251" t="n"/>
      <c r="M255" s="251" t="n"/>
      <c r="N255" s="251" t="n"/>
      <c r="O255" s="251" t="n">
        <v>1127012</v>
      </c>
      <c r="P255" s="251" t="n">
        <v>1127013</v>
      </c>
      <c r="Q255" s="251" t="n">
        <v>2</v>
      </c>
      <c r="R255" s="251">
        <f>J255+M255+Q255</f>
        <v/>
      </c>
      <c r="S255" s="251">
        <f>IF(OR(C255="CEDULAS DE IDENTIDAD",C255="CÉDULA DE IDENTIDAD DS4924"),(J255*17),0)</f>
        <v/>
      </c>
      <c r="T255" s="283">
        <f>IF(N255="ERROR HUMANO",(M255*3),0)</f>
        <v/>
      </c>
    </row>
    <row r="256">
      <c r="A256" s="282" t="n">
        <v>4</v>
      </c>
      <c r="B256" s="251" t="inlineStr">
        <is>
          <t>MIGUEL VILLARPANDO MIRANDA</t>
        </is>
      </c>
      <c r="C256" s="251" t="inlineStr">
        <is>
          <t>LAMINAS PLASTICAS TIPO FUNDA -POUCHE</t>
        </is>
      </c>
      <c r="D256" s="251" t="inlineStr">
        <is>
          <t>H5-P1</t>
        </is>
      </c>
      <c r="E256" s="251" t="n">
        <v>1127014</v>
      </c>
      <c r="F256" s="251" t="n">
        <v>1127068</v>
      </c>
      <c r="G256" s="251" t="n">
        <v>55</v>
      </c>
      <c r="H256" s="251" t="n">
        <v>1127014</v>
      </c>
      <c r="I256" s="251" t="n">
        <v>1127068</v>
      </c>
      <c r="J256" s="251" t="n">
        <v>55</v>
      </c>
      <c r="K256" s="251" t="n"/>
      <c r="L256" s="251" t="n"/>
      <c r="M256" s="251" t="n"/>
      <c r="N256" s="251" t="n"/>
      <c r="O256" s="251" t="n"/>
      <c r="P256" s="251" t="n"/>
      <c r="Q256" s="251" t="n"/>
      <c r="R256" s="251">
        <f>J256+M256+Q256</f>
        <v/>
      </c>
      <c r="S256" s="251">
        <f>IF(OR(C256="CEDULAS DE IDENTIDAD",C256="CÉDULA DE IDENTIDAD DS4924"),(J256*17),0)</f>
        <v/>
      </c>
      <c r="T256" s="283">
        <f>IF(N256="ERROR HUMANO",(M256*3),0)</f>
        <v/>
      </c>
    </row>
    <row r="257">
      <c r="A257" s="282" t="n">
        <v>4</v>
      </c>
      <c r="B257" s="251" t="inlineStr">
        <is>
          <t>MIGUEL VILLARPANDO MIRANDA</t>
        </is>
      </c>
      <c r="C257" s="251" t="inlineStr">
        <is>
          <t>CÉDULA DE IDENTIDAD DS4924</t>
        </is>
      </c>
      <c r="D257" s="251" t="inlineStr">
        <is>
          <t>LA</t>
        </is>
      </c>
      <c r="E257" s="251" t="n">
        <v>584459</v>
      </c>
      <c r="F257" s="251" t="n">
        <v>584464</v>
      </c>
      <c r="G257" s="251" t="n">
        <v>6</v>
      </c>
      <c r="H257" s="251" t="n">
        <v>584459</v>
      </c>
      <c r="I257" s="251" t="n">
        <v>584464</v>
      </c>
      <c r="J257" s="251" t="n">
        <v>6</v>
      </c>
      <c r="K257" s="251" t="n"/>
      <c r="L257" s="251" t="n"/>
      <c r="M257" s="251" t="n"/>
      <c r="N257" s="251" t="n"/>
      <c r="O257" s="251" t="n"/>
      <c r="P257" s="251" t="n"/>
      <c r="Q257" s="251" t="n"/>
      <c r="R257" s="251">
        <f>J257+M257+Q257</f>
        <v/>
      </c>
      <c r="S257" s="251">
        <f>IF(OR(C257="CEDULAS DE IDENTIDAD",C257="CÉDULA DE IDENTIDAD DS4924"),(J257*17),0)</f>
        <v/>
      </c>
      <c r="T257" s="283">
        <f>IF(N257="ERROR HUMANO",(M257*3),0)</f>
        <v/>
      </c>
    </row>
    <row r="258">
      <c r="A258" s="282" t="n">
        <v>4</v>
      </c>
      <c r="B258" s="251" t="inlineStr">
        <is>
          <t>MIGUEL VILLARPANDO MIRANDA</t>
        </is>
      </c>
      <c r="C258" s="251" t="inlineStr">
        <is>
          <t>CÉDULA DE IDENTIDAD DS4924</t>
        </is>
      </c>
      <c r="D258" s="251" t="inlineStr">
        <is>
          <t>LA</t>
        </is>
      </c>
      <c r="E258" s="251" t="n">
        <v>584713</v>
      </c>
      <c r="F258" s="251" t="n">
        <v>584750</v>
      </c>
      <c r="G258" s="251" t="n">
        <v>38</v>
      </c>
      <c r="H258" s="251" t="n">
        <v>584713</v>
      </c>
      <c r="I258" s="251" t="n">
        <v>584750</v>
      </c>
      <c r="J258" s="251" t="n">
        <v>38</v>
      </c>
      <c r="K258" s="251" t="n"/>
      <c r="L258" s="251" t="n"/>
      <c r="M258" s="251" t="n"/>
      <c r="N258" s="251" t="n"/>
      <c r="O258" s="251" t="n"/>
      <c r="P258" s="251" t="n"/>
      <c r="Q258" s="251" t="n"/>
      <c r="R258" s="251">
        <f>J258+M258+Q258</f>
        <v/>
      </c>
      <c r="S258" s="251">
        <f>IF(OR(C258="CEDULAS DE IDENTIDAD",C258="CÉDULA DE IDENTIDAD DS4924"),(J258*17),0)</f>
        <v/>
      </c>
      <c r="T258" s="283">
        <f>IF(N258="ERROR HUMANO",(M258*3),0)</f>
        <v/>
      </c>
    </row>
    <row r="259">
      <c r="A259" s="282" t="n">
        <v>4</v>
      </c>
      <c r="B259" s="251" t="inlineStr">
        <is>
          <t>MIGUEL VILLARPANDO MIRANDA</t>
        </is>
      </c>
      <c r="C259" s="251" t="inlineStr">
        <is>
          <t>CÉDULA DE IDENTIDAD DS4924</t>
        </is>
      </c>
      <c r="D259" s="251" t="inlineStr">
        <is>
          <t>LA</t>
        </is>
      </c>
      <c r="E259" s="251" t="n">
        <v>584751</v>
      </c>
      <c r="F259" s="251" t="n">
        <v>584751</v>
      </c>
      <c r="G259" s="251" t="n">
        <v>1</v>
      </c>
      <c r="H259" s="251" t="n"/>
      <c r="I259" s="251" t="n"/>
      <c r="J259" s="251" t="n"/>
      <c r="K259" s="251" t="n">
        <v>584751</v>
      </c>
      <c r="L259" s="251" t="n">
        <v>584751</v>
      </c>
      <c r="M259" s="251" t="n">
        <v>1</v>
      </c>
      <c r="N259" s="251" t="inlineStr">
        <is>
          <t>ERROR DE IMPRESIÓN</t>
        </is>
      </c>
      <c r="O259" s="251" t="n"/>
      <c r="P259" s="251" t="n"/>
      <c r="Q259" s="251" t="n"/>
      <c r="R259" s="251">
        <f>J259+M259+Q259</f>
        <v/>
      </c>
      <c r="S259" s="251">
        <f>IF(OR(C259="CEDULAS DE IDENTIDAD",C259="CÉDULA DE IDENTIDAD DS4924"),(J259*17),0)</f>
        <v/>
      </c>
      <c r="T259" s="283">
        <f>IF(N259="ERROR HUMANO",(M259*3),0)</f>
        <v/>
      </c>
    </row>
    <row r="260">
      <c r="A260" s="282" t="n">
        <v>4</v>
      </c>
      <c r="B260" s="251" t="inlineStr">
        <is>
          <t>MIGUEL VILLARPANDO MIRANDA</t>
        </is>
      </c>
      <c r="C260" s="251" t="inlineStr">
        <is>
          <t>CÉDULA DE IDENTIDAD DS4924</t>
        </is>
      </c>
      <c r="D260" s="251" t="inlineStr">
        <is>
          <t>LA</t>
        </is>
      </c>
      <c r="E260" s="251" t="n">
        <v>584752</v>
      </c>
      <c r="F260" s="251" t="n">
        <v>584771</v>
      </c>
      <c r="G260" s="251" t="n">
        <v>20</v>
      </c>
      <c r="H260" s="251" t="n">
        <v>584752</v>
      </c>
      <c r="I260" s="251" t="n">
        <v>584771</v>
      </c>
      <c r="J260" s="251" t="n">
        <v>20</v>
      </c>
      <c r="K260" s="251" t="n"/>
      <c r="L260" s="251" t="n"/>
      <c r="M260" s="251" t="n"/>
      <c r="N260" s="251" t="n"/>
      <c r="O260" s="251" t="n"/>
      <c r="P260" s="251" t="n"/>
      <c r="Q260" s="251" t="n"/>
      <c r="R260" s="251">
        <f>J260+M260+Q260</f>
        <v/>
      </c>
      <c r="S260" s="251">
        <f>IF(OR(C260="CEDULAS DE IDENTIDAD",C260="CÉDULA DE IDENTIDAD DS4924"),(J260*17),0)</f>
        <v/>
      </c>
      <c r="T260" s="283">
        <f>IF(N260="ERROR HUMANO",(M260*3),0)</f>
        <v/>
      </c>
    </row>
    <row r="261">
      <c r="A261" s="282" t="n">
        <v>4</v>
      </c>
      <c r="B261" s="251" t="inlineStr">
        <is>
          <t>MIGUEL VILLARPANDO MIRANDA</t>
        </is>
      </c>
      <c r="C261" s="251" t="inlineStr">
        <is>
          <t>CÉDULA DE IDENTIDAD DS4924</t>
        </is>
      </c>
      <c r="D261" s="251" t="inlineStr">
        <is>
          <t>LA</t>
        </is>
      </c>
      <c r="E261" s="251" t="n">
        <v>584772</v>
      </c>
      <c r="F261" s="251" t="n">
        <v>584772</v>
      </c>
      <c r="G261" s="251" t="n">
        <v>1</v>
      </c>
      <c r="H261" s="251" t="n"/>
      <c r="I261" s="251" t="n"/>
      <c r="J261" s="251" t="n"/>
      <c r="K261" s="251" t="n"/>
      <c r="L261" s="251" t="n"/>
      <c r="M261" s="251" t="n"/>
      <c r="N261" s="251" t="n"/>
      <c r="O261" s="251" t="n">
        <v>584772</v>
      </c>
      <c r="P261" s="251" t="n">
        <v>584772</v>
      </c>
      <c r="Q261" s="251" t="n">
        <v>1</v>
      </c>
      <c r="R261" s="251">
        <f>J261+M261+Q261</f>
        <v/>
      </c>
      <c r="S261" s="251">
        <f>IF(OR(C261="CEDULAS DE IDENTIDAD",C261="CÉDULA DE IDENTIDAD DS4924"),(J261*17),0)</f>
        <v/>
      </c>
      <c r="T261" s="283">
        <f>IF(N261="ERROR HUMANO",(M261*3),0)</f>
        <v/>
      </c>
    </row>
    <row r="262">
      <c r="A262" s="280" t="n">
        <v>1</v>
      </c>
      <c r="B262" s="250" t="inlineStr">
        <is>
          <t>VERONICA MEDRANO ARIAS</t>
        </is>
      </c>
      <c r="C262" s="250" t="inlineStr">
        <is>
          <t>LAMINAS PLASTICAS TIPO FUNDA -POUCHE</t>
        </is>
      </c>
      <c r="D262" s="250" t="inlineStr">
        <is>
          <t>H5-P1</t>
        </is>
      </c>
      <c r="E262" s="250" t="n">
        <v>1126796</v>
      </c>
      <c r="F262" s="250" t="n">
        <v>1126808</v>
      </c>
      <c r="G262" s="250" t="n">
        <v>13</v>
      </c>
      <c r="H262" s="250" t="n">
        <v>1126796</v>
      </c>
      <c r="I262" s="250" t="n">
        <v>1126808</v>
      </c>
      <c r="J262" s="250" t="n">
        <v>13</v>
      </c>
      <c r="K262" s="250" t="n"/>
      <c r="L262" s="250" t="n"/>
      <c r="M262" s="250" t="n"/>
      <c r="N262" s="250" t="n"/>
      <c r="O262" s="250" t="n"/>
      <c r="P262" s="250" t="n"/>
      <c r="Q262" s="250" t="n"/>
      <c r="R262" s="250">
        <f>J262+M262+Q262</f>
        <v/>
      </c>
      <c r="S262" s="250">
        <f>IF(OR(C262="CEDULAS DE IDENTIDAD",C262="CÉDULA DE IDENTIDAD DS4924"),(J262*17),0)</f>
        <v/>
      </c>
      <c r="T262" s="281">
        <f>IF(N262="ERROR HUMANO",(M262*3),0)</f>
        <v/>
      </c>
    </row>
    <row r="263">
      <c r="A263" s="280" t="n">
        <v>1</v>
      </c>
      <c r="B263" s="250" t="inlineStr">
        <is>
          <t>VERONICA MEDRANO ARIAS</t>
        </is>
      </c>
      <c r="C263" s="250" t="inlineStr">
        <is>
          <t>LAMINAS PLASTICAS TIPO FUNDA -POUCHE</t>
        </is>
      </c>
      <c r="D263" s="250" t="inlineStr">
        <is>
          <t>H5-P1</t>
        </is>
      </c>
      <c r="E263" s="250" t="n">
        <v>1126873</v>
      </c>
      <c r="F263" s="250" t="n">
        <v>1126880</v>
      </c>
      <c r="G263" s="250" t="n">
        <v>8</v>
      </c>
      <c r="H263" s="250" t="n">
        <v>1126873</v>
      </c>
      <c r="I263" s="250" t="n">
        <v>1126880</v>
      </c>
      <c r="J263" s="250" t="n">
        <v>8</v>
      </c>
      <c r="K263" s="250" t="n"/>
      <c r="L263" s="250" t="n"/>
      <c r="M263" s="250" t="n"/>
      <c r="N263" s="250" t="n"/>
      <c r="O263" s="250" t="n"/>
      <c r="P263" s="250" t="n"/>
      <c r="Q263" s="250" t="n"/>
      <c r="R263" s="250">
        <f>J263+M263+Q263</f>
        <v/>
      </c>
      <c r="S263" s="250">
        <f>IF(OR(C263="CEDULAS DE IDENTIDAD",C263="CÉDULA DE IDENTIDAD DS4924"),(J263*17),0)</f>
        <v/>
      </c>
      <c r="T263" s="281">
        <f>IF(N263="ERROR HUMANO",(M263*3),0)</f>
        <v/>
      </c>
    </row>
    <row r="264">
      <c r="A264" s="280" t="n">
        <v>1</v>
      </c>
      <c r="B264" s="250" t="inlineStr">
        <is>
          <t>VERONICA MEDRANO ARIAS</t>
        </is>
      </c>
      <c r="C264" s="250" t="inlineStr">
        <is>
          <t>LAMINAS PLASTICAS TIPO FUNDA -POUCHE</t>
        </is>
      </c>
      <c r="D264" s="250" t="inlineStr">
        <is>
          <t>H5-P1</t>
        </is>
      </c>
      <c r="E264" s="250" t="n">
        <v>1126881</v>
      </c>
      <c r="F264" s="250" t="n">
        <v>1126881</v>
      </c>
      <c r="G264" s="250" t="n">
        <v>1</v>
      </c>
      <c r="H264" s="250" t="n"/>
      <c r="I264" s="250" t="n"/>
      <c r="J264" s="250" t="n"/>
      <c r="K264" s="250" t="n">
        <v>1126881</v>
      </c>
      <c r="L264" s="250" t="n">
        <v>1126881</v>
      </c>
      <c r="M264" s="250" t="n">
        <v>1</v>
      </c>
      <c r="N264" s="250" t="inlineStr">
        <is>
          <t>ERROR DE SISTEMA</t>
        </is>
      </c>
      <c r="O264" s="250" t="n"/>
      <c r="P264" s="250" t="n"/>
      <c r="Q264" s="250" t="n"/>
      <c r="R264" s="250">
        <f>J264+M264+Q264</f>
        <v/>
      </c>
      <c r="S264" s="250">
        <f>IF(OR(C264="CEDULAS DE IDENTIDAD",C264="CÉDULA DE IDENTIDAD DS4924"),(J264*17),0)</f>
        <v/>
      </c>
      <c r="T264" s="281">
        <f>IF(N264="ERROR HUMANO",(M264*3),0)</f>
        <v/>
      </c>
    </row>
    <row r="265">
      <c r="A265" s="280" t="n">
        <v>1</v>
      </c>
      <c r="B265" s="250" t="inlineStr">
        <is>
          <t>VERONICA MEDRANO ARIAS</t>
        </is>
      </c>
      <c r="C265" s="250" t="inlineStr">
        <is>
          <t>LAMINAS PLASTICAS TIPO FUNDA -POUCHE</t>
        </is>
      </c>
      <c r="D265" s="250" t="inlineStr">
        <is>
          <t>H5-P1</t>
        </is>
      </c>
      <c r="E265" s="250" t="n">
        <v>1126882</v>
      </c>
      <c r="F265" s="250" t="n">
        <v>1126931</v>
      </c>
      <c r="G265" s="250" t="n">
        <v>50</v>
      </c>
      <c r="H265" s="250" t="n">
        <v>1126882</v>
      </c>
      <c r="I265" s="250" t="n">
        <v>1126931</v>
      </c>
      <c r="J265" s="250" t="n">
        <v>50</v>
      </c>
      <c r="K265" s="250" t="n"/>
      <c r="L265" s="250" t="n"/>
      <c r="M265" s="250" t="n"/>
      <c r="N265" s="250" t="n"/>
      <c r="O265" s="250" t="n"/>
      <c r="P265" s="250" t="n"/>
      <c r="Q265" s="250" t="n"/>
      <c r="R265" s="250">
        <f>J265+M265+Q265</f>
        <v/>
      </c>
      <c r="S265" s="250">
        <f>IF(OR(C265="CEDULAS DE IDENTIDAD",C265="CÉDULA DE IDENTIDAD DS4924"),(J265*17),0)</f>
        <v/>
      </c>
      <c r="T265" s="281">
        <f>IF(N265="ERROR HUMANO",(M265*3),0)</f>
        <v/>
      </c>
    </row>
    <row r="266">
      <c r="A266" s="280" t="n">
        <v>1</v>
      </c>
      <c r="B266" s="250" t="inlineStr">
        <is>
          <t>VERONICA MEDRANO ARIAS</t>
        </is>
      </c>
      <c r="C266" s="250" t="inlineStr">
        <is>
          <t>LAMINAS PLASTICAS TIPO FUNDA -POUCHE</t>
        </is>
      </c>
      <c r="D266" s="250" t="inlineStr">
        <is>
          <t>H5-P1</t>
        </is>
      </c>
      <c r="E266" s="250" t="n">
        <v>1127197</v>
      </c>
      <c r="F266" s="250" t="n">
        <v>1127200</v>
      </c>
      <c r="G266" s="250" t="n">
        <v>4</v>
      </c>
      <c r="H266" s="250" t="n">
        <v>1127197</v>
      </c>
      <c r="I266" s="250" t="n">
        <v>1127200</v>
      </c>
      <c r="J266" s="250" t="n">
        <v>4</v>
      </c>
      <c r="K266" s="250" t="n"/>
      <c r="L266" s="250" t="n"/>
      <c r="M266" s="250" t="n"/>
      <c r="N266" s="250" t="n"/>
      <c r="O266" s="250" t="n"/>
      <c r="P266" s="250" t="n"/>
      <c r="Q266" s="250" t="n"/>
      <c r="R266" s="250">
        <f>J266+M266+Q266</f>
        <v/>
      </c>
      <c r="S266" s="250">
        <f>IF(OR(C266="CEDULAS DE IDENTIDAD",C266="CÉDULA DE IDENTIDAD DS4924"),(J266*17),0)</f>
        <v/>
      </c>
      <c r="T266" s="281">
        <f>IF(N266="ERROR HUMANO",(M266*3),0)</f>
        <v/>
      </c>
    </row>
    <row r="267">
      <c r="A267" s="280" t="n">
        <v>1</v>
      </c>
      <c r="B267" s="250" t="inlineStr">
        <is>
          <t>VERONICA MEDRANO ARIAS</t>
        </is>
      </c>
      <c r="C267" s="250" t="inlineStr">
        <is>
          <t>LAMINAS PLASTICAS TIPO FUNDA -POUCHE</t>
        </is>
      </c>
      <c r="D267" s="250" t="inlineStr">
        <is>
          <t>H5-P1</t>
        </is>
      </c>
      <c r="E267" s="250" t="n">
        <v>1127201</v>
      </c>
      <c r="F267" s="250" t="n">
        <v>1127228</v>
      </c>
      <c r="G267" s="250" t="n">
        <v>28</v>
      </c>
      <c r="H267" s="250" t="n"/>
      <c r="I267" s="250" t="n"/>
      <c r="J267" s="250" t="n"/>
      <c r="K267" s="250" t="n"/>
      <c r="L267" s="250" t="n"/>
      <c r="M267" s="250" t="n"/>
      <c r="N267" s="250" t="n"/>
      <c r="O267" s="250" t="n">
        <v>1127201</v>
      </c>
      <c r="P267" s="250" t="n">
        <v>1127228</v>
      </c>
      <c r="Q267" s="250" t="n">
        <v>28</v>
      </c>
      <c r="R267" s="250">
        <f>J267+M267+Q267</f>
        <v/>
      </c>
      <c r="S267" s="250">
        <f>IF(OR(C267="CEDULAS DE IDENTIDAD",C267="CÉDULA DE IDENTIDAD DS4924"),(J267*17),0)</f>
        <v/>
      </c>
      <c r="T267" s="281">
        <f>IF(N267="ERROR HUMANO",(M267*3),0)</f>
        <v/>
      </c>
    </row>
    <row r="268">
      <c r="A268" s="280" t="n">
        <v>1</v>
      </c>
      <c r="B268" s="250" t="inlineStr">
        <is>
          <t>VERONICA MEDRANO ARIAS</t>
        </is>
      </c>
      <c r="C268" s="250" t="inlineStr">
        <is>
          <t>CÉDULA DE IDENTIDAD DS4924</t>
        </is>
      </c>
      <c r="D268" s="250" t="inlineStr">
        <is>
          <t>LA</t>
        </is>
      </c>
      <c r="E268" s="250" t="n">
        <v>584537</v>
      </c>
      <c r="F268" s="250" t="n">
        <v>584548</v>
      </c>
      <c r="G268" s="250" t="n">
        <v>12</v>
      </c>
      <c r="H268" s="250" t="n">
        <v>584537</v>
      </c>
      <c r="I268" s="250" t="n">
        <v>584548</v>
      </c>
      <c r="J268" s="250" t="n">
        <v>12</v>
      </c>
      <c r="K268" s="250" t="n"/>
      <c r="L268" s="250" t="n"/>
      <c r="M268" s="250" t="n"/>
      <c r="N268" s="250" t="n"/>
      <c r="O268" s="250" t="n"/>
      <c r="P268" s="250" t="n"/>
      <c r="Q268" s="250" t="n"/>
      <c r="R268" s="250">
        <f>J268+M268+Q268</f>
        <v/>
      </c>
      <c r="S268" s="250">
        <f>IF(OR(C268="CEDULAS DE IDENTIDAD",C268="CÉDULA DE IDENTIDAD DS4924"),(J268*17),0)</f>
        <v/>
      </c>
      <c r="T268" s="281">
        <f>IF(N268="ERROR HUMANO",(M268*3),0)</f>
        <v/>
      </c>
    </row>
    <row r="269">
      <c r="A269" s="280" t="n">
        <v>1</v>
      </c>
      <c r="B269" s="250" t="inlineStr">
        <is>
          <t>VERONICA MEDRANO ARIAS</t>
        </is>
      </c>
      <c r="C269" s="250" t="inlineStr">
        <is>
          <t>CÉDULA DE IDENTIDAD DS4924</t>
        </is>
      </c>
      <c r="D269" s="250" t="inlineStr">
        <is>
          <t>LA</t>
        </is>
      </c>
      <c r="E269" s="250" t="n">
        <v>584613</v>
      </c>
      <c r="F269" s="250" t="n">
        <v>584621</v>
      </c>
      <c r="G269" s="250" t="n">
        <v>9</v>
      </c>
      <c r="H269" s="250" t="n">
        <v>584613</v>
      </c>
      <c r="I269" s="250" t="n">
        <v>584621</v>
      </c>
      <c r="J269" s="250" t="n">
        <v>9</v>
      </c>
      <c r="K269" s="250" t="n"/>
      <c r="L269" s="250" t="n"/>
      <c r="M269" s="250" t="n"/>
      <c r="N269" s="250" t="n"/>
      <c r="O269" s="250" t="n"/>
      <c r="P269" s="250" t="n"/>
      <c r="Q269" s="250" t="n"/>
      <c r="R269" s="250">
        <f>J269+M269+Q269</f>
        <v/>
      </c>
      <c r="S269" s="250">
        <f>IF(OR(C269="CEDULAS DE IDENTIDAD",C269="CÉDULA DE IDENTIDAD DS4924"),(J269*17),0)</f>
        <v/>
      </c>
      <c r="T269" s="281">
        <f>IF(N269="ERROR HUMANO",(M269*3),0)</f>
        <v/>
      </c>
    </row>
    <row r="270">
      <c r="A270" s="280" t="n">
        <v>1</v>
      </c>
      <c r="B270" s="250" t="inlineStr">
        <is>
          <t>VERONICA MEDRANO ARIAS</t>
        </is>
      </c>
      <c r="C270" s="250" t="inlineStr">
        <is>
          <t>CÉDULA DE IDENTIDAD DS4924</t>
        </is>
      </c>
      <c r="D270" s="250" t="inlineStr">
        <is>
          <t>LA</t>
        </is>
      </c>
      <c r="E270" s="250" t="n">
        <v>584622</v>
      </c>
      <c r="F270" s="250" t="n">
        <v>584622</v>
      </c>
      <c r="G270" s="250" t="n">
        <v>1</v>
      </c>
      <c r="H270" s="250" t="n"/>
      <c r="I270" s="250" t="n"/>
      <c r="J270" s="250" t="n"/>
      <c r="K270" s="250" t="n">
        <v>584622</v>
      </c>
      <c r="L270" s="250" t="n">
        <v>584622</v>
      </c>
      <c r="M270" s="250" t="n">
        <v>1</v>
      </c>
      <c r="N270" s="250" t="inlineStr">
        <is>
          <t>ERROR DE SISTEMA</t>
        </is>
      </c>
      <c r="O270" s="250" t="n"/>
      <c r="P270" s="250" t="n"/>
      <c r="Q270" s="250" t="n"/>
      <c r="R270" s="250">
        <f>J270+M270+Q270</f>
        <v/>
      </c>
      <c r="S270" s="250">
        <f>IF(OR(C270="CEDULAS DE IDENTIDAD",C270="CÉDULA DE IDENTIDAD DS4924"),(J270*17),0)</f>
        <v/>
      </c>
      <c r="T270" s="281">
        <f>IF(N270="ERROR HUMANO",(M270*3),0)</f>
        <v/>
      </c>
    </row>
    <row r="271">
      <c r="A271" s="280" t="n">
        <v>1</v>
      </c>
      <c r="B271" s="250" t="inlineStr">
        <is>
          <t>VERONICA MEDRANO ARIAS</t>
        </is>
      </c>
      <c r="C271" s="250" t="inlineStr">
        <is>
          <t>CÉDULA DE IDENTIDAD DS4924</t>
        </is>
      </c>
      <c r="D271" s="250" t="inlineStr">
        <is>
          <t>LA</t>
        </is>
      </c>
      <c r="E271" s="250" t="n">
        <v>584623</v>
      </c>
      <c r="F271" s="250" t="n">
        <v>584672</v>
      </c>
      <c r="G271" s="250" t="n">
        <v>50</v>
      </c>
      <c r="H271" s="250" t="n">
        <v>584623</v>
      </c>
      <c r="I271" s="250" t="n">
        <v>584672</v>
      </c>
      <c r="J271" s="250" t="n">
        <v>50</v>
      </c>
      <c r="K271" s="250" t="n"/>
      <c r="L271" s="250" t="n"/>
      <c r="M271" s="250" t="n"/>
      <c r="N271" s="250" t="n"/>
      <c r="O271" s="250" t="n"/>
      <c r="P271" s="250" t="n"/>
      <c r="Q271" s="250" t="n"/>
      <c r="R271" s="250">
        <f>J271+M271+Q271</f>
        <v/>
      </c>
      <c r="S271" s="250">
        <f>IF(OR(C271="CEDULAS DE IDENTIDAD",C271="CÉDULA DE IDENTIDAD DS4924"),(J271*17),0)</f>
        <v/>
      </c>
      <c r="T271" s="281">
        <f>IF(N271="ERROR HUMANO",(M271*3),0)</f>
        <v/>
      </c>
    </row>
    <row r="272">
      <c r="A272" s="280" t="n">
        <v>1</v>
      </c>
      <c r="B272" s="250" t="inlineStr">
        <is>
          <t>VERONICA MEDRANO ARIAS</t>
        </is>
      </c>
      <c r="C272" s="250" t="inlineStr">
        <is>
          <t>CÉDULA DE IDENTIDAD DS4924</t>
        </is>
      </c>
      <c r="D272" s="250" t="inlineStr">
        <is>
          <t>LA</t>
        </is>
      </c>
      <c r="E272" s="250" t="n">
        <v>584853</v>
      </c>
      <c r="F272" s="250" t="n">
        <v>584856</v>
      </c>
      <c r="G272" s="250" t="n">
        <v>4</v>
      </c>
      <c r="H272" s="250" t="n">
        <v>584853</v>
      </c>
      <c r="I272" s="250" t="n">
        <v>584856</v>
      </c>
      <c r="J272" s="250" t="n">
        <v>4</v>
      </c>
      <c r="K272" s="250" t="n"/>
      <c r="L272" s="250" t="n"/>
      <c r="M272" s="250" t="n"/>
      <c r="N272" s="250" t="n"/>
      <c r="O272" s="250" t="n"/>
      <c r="P272" s="250" t="n"/>
      <c r="Q272" s="250" t="n"/>
      <c r="R272" s="250">
        <f>J272+M272+Q272</f>
        <v/>
      </c>
      <c r="S272" s="250">
        <f>IF(OR(C272="CEDULAS DE IDENTIDAD",C272="CÉDULA DE IDENTIDAD DS4924"),(J272*17),0)</f>
        <v/>
      </c>
      <c r="T272" s="281">
        <f>IF(N272="ERROR HUMANO",(M272*3),0)</f>
        <v/>
      </c>
    </row>
    <row r="273">
      <c r="A273" s="280" t="n">
        <v>1</v>
      </c>
      <c r="B273" s="250" t="inlineStr">
        <is>
          <t>VERONICA MEDRANO ARIAS</t>
        </is>
      </c>
      <c r="C273" s="250" t="inlineStr">
        <is>
          <t>CÉDULA DE IDENTIDAD DS4924</t>
        </is>
      </c>
      <c r="D273" s="250" t="inlineStr">
        <is>
          <t>LA</t>
        </is>
      </c>
      <c r="E273" s="250" t="n">
        <v>584857</v>
      </c>
      <c r="F273" s="250" t="n">
        <v>584884</v>
      </c>
      <c r="G273" s="250" t="n">
        <v>28</v>
      </c>
      <c r="H273" s="250" t="n"/>
      <c r="I273" s="250" t="n"/>
      <c r="J273" s="250" t="n"/>
      <c r="K273" s="250" t="n"/>
      <c r="L273" s="250" t="n"/>
      <c r="M273" s="250" t="n"/>
      <c r="N273" s="250" t="n"/>
      <c r="O273" s="250" t="n">
        <v>584857</v>
      </c>
      <c r="P273" s="250" t="n">
        <v>584884</v>
      </c>
      <c r="Q273" s="250" t="n">
        <v>28</v>
      </c>
      <c r="R273" s="250">
        <f>J273+M273+Q273</f>
        <v/>
      </c>
      <c r="S273" s="250">
        <f>IF(OR(C273="CEDULAS DE IDENTIDAD",C273="CÉDULA DE IDENTIDAD DS4924"),(J273*17),0)</f>
        <v/>
      </c>
      <c r="T273" s="281">
        <f>IF(N273="ERROR HUMANO",(M273*3),0)</f>
        <v/>
      </c>
    </row>
    <row r="274">
      <c r="A274" s="282" t="n">
        <v>5</v>
      </c>
      <c r="B274" s="251" t="inlineStr">
        <is>
          <t>WILSON SOLETO LAVAIN</t>
        </is>
      </c>
      <c r="C274" s="251" t="inlineStr">
        <is>
          <t>LAMINAS PLASTICAS TIPO FUNDA -POUCHE</t>
        </is>
      </c>
      <c r="D274" s="251" t="inlineStr">
        <is>
          <t>H5-P1</t>
        </is>
      </c>
      <c r="E274" s="251" t="n">
        <v>1126850</v>
      </c>
      <c r="F274" s="251" t="n">
        <v>1126872</v>
      </c>
      <c r="G274" s="251" t="n">
        <v>23</v>
      </c>
      <c r="H274" s="251" t="n">
        <v>1126850</v>
      </c>
      <c r="I274" s="251" t="n">
        <v>1126872</v>
      </c>
      <c r="J274" s="251" t="n">
        <v>23</v>
      </c>
      <c r="K274" s="251" t="n"/>
      <c r="L274" s="251" t="n"/>
      <c r="M274" s="251" t="n"/>
      <c r="N274" s="251" t="n"/>
      <c r="O274" s="251" t="n"/>
      <c r="P274" s="251" t="n"/>
      <c r="Q274" s="251" t="n"/>
      <c r="R274" s="251">
        <f>J274+M274+Q274</f>
        <v/>
      </c>
      <c r="S274" s="251">
        <f>IF(OR(C274="CEDULAS DE IDENTIDAD",C274="CÉDULA DE IDENTIDAD DS4924"),(J274*17),0)</f>
        <v/>
      </c>
      <c r="T274" s="283">
        <f>IF(N274="ERROR HUMANO",(M274*3),0)</f>
        <v/>
      </c>
    </row>
    <row r="275">
      <c r="A275" s="282" t="n">
        <v>5</v>
      </c>
      <c r="B275" s="251" t="inlineStr">
        <is>
          <t>WILSON SOLETO LAVAIN</t>
        </is>
      </c>
      <c r="C275" s="251" t="inlineStr">
        <is>
          <t>LAMINAS PLASTICAS TIPO FUNDA -POUCHE</t>
        </is>
      </c>
      <c r="D275" s="251" t="inlineStr">
        <is>
          <t>H5-P1</t>
        </is>
      </c>
      <c r="E275" s="251" t="n">
        <v>1127069</v>
      </c>
      <c r="F275" s="251" t="n">
        <v>1127116</v>
      </c>
      <c r="G275" s="251" t="n">
        <v>48</v>
      </c>
      <c r="H275" s="251" t="n">
        <v>1127069</v>
      </c>
      <c r="I275" s="251" t="n">
        <v>1127116</v>
      </c>
      <c r="J275" s="251" t="n">
        <v>48</v>
      </c>
      <c r="K275" s="251" t="n"/>
      <c r="L275" s="251" t="n"/>
      <c r="M275" s="251" t="n"/>
      <c r="N275" s="251" t="n"/>
      <c r="O275" s="251" t="n"/>
      <c r="P275" s="251" t="n"/>
      <c r="Q275" s="251" t="n"/>
      <c r="R275" s="251">
        <f>J275+M275+Q275</f>
        <v/>
      </c>
      <c r="S275" s="251">
        <f>IF(OR(C275="CEDULAS DE IDENTIDAD",C275="CÉDULA DE IDENTIDAD DS4924"),(J275*17),0)</f>
        <v/>
      </c>
      <c r="T275" s="283">
        <f>IF(N275="ERROR HUMANO",(M275*3),0)</f>
        <v/>
      </c>
    </row>
    <row r="276">
      <c r="A276" s="282" t="n">
        <v>5</v>
      </c>
      <c r="B276" s="251" t="inlineStr">
        <is>
          <t>WILSON SOLETO LAVAIN</t>
        </is>
      </c>
      <c r="C276" s="251" t="inlineStr">
        <is>
          <t>CÉDULA DE IDENTIDAD DS4924</t>
        </is>
      </c>
      <c r="D276" s="251" t="inlineStr">
        <is>
          <t>LA</t>
        </is>
      </c>
      <c r="E276" s="251" t="n">
        <v>584590</v>
      </c>
      <c r="F276" s="251" t="n">
        <v>584612</v>
      </c>
      <c r="G276" s="251" t="n">
        <v>23</v>
      </c>
      <c r="H276" s="251" t="n">
        <v>584590</v>
      </c>
      <c r="I276" s="251" t="n">
        <v>584612</v>
      </c>
      <c r="J276" s="251" t="n">
        <v>23</v>
      </c>
      <c r="K276" s="251" t="n"/>
      <c r="L276" s="251" t="n"/>
      <c r="M276" s="251" t="n"/>
      <c r="N276" s="251" t="n"/>
      <c r="O276" s="251" t="n"/>
      <c r="P276" s="251" t="n"/>
      <c r="Q276" s="251" t="n"/>
      <c r="R276" s="251">
        <f>J276+M276+Q276</f>
        <v/>
      </c>
      <c r="S276" s="251">
        <f>IF(OR(C276="CEDULAS DE IDENTIDAD",C276="CÉDULA DE IDENTIDAD DS4924"),(J276*17),0)</f>
        <v/>
      </c>
      <c r="T276" s="283">
        <f>IF(N276="ERROR HUMANO",(M276*3),0)</f>
        <v/>
      </c>
    </row>
    <row r="277">
      <c r="A277" s="282" t="n">
        <v>5</v>
      </c>
      <c r="B277" s="251" t="inlineStr">
        <is>
          <t>WILSON SOLETO LAVAIN</t>
        </is>
      </c>
      <c r="C277" s="251" t="inlineStr">
        <is>
          <t>CÉDULA DE IDENTIDAD DS4924</t>
        </is>
      </c>
      <c r="D277" s="251" t="inlineStr">
        <is>
          <t>LA</t>
        </is>
      </c>
      <c r="E277" s="251" t="n">
        <v>584773</v>
      </c>
      <c r="F277" s="251" t="n">
        <v>584820</v>
      </c>
      <c r="G277" s="251" t="n">
        <v>48</v>
      </c>
      <c r="H277" s="251" t="n">
        <v>584773</v>
      </c>
      <c r="I277" s="251" t="n">
        <v>584820</v>
      </c>
      <c r="J277" s="251" t="n">
        <v>48</v>
      </c>
      <c r="K277" s="251" t="n"/>
      <c r="L277" s="251" t="n"/>
      <c r="M277" s="251" t="n"/>
      <c r="N277" s="251" t="n"/>
      <c r="O277" s="251" t="n"/>
      <c r="P277" s="251" t="n"/>
      <c r="Q277" s="251" t="n"/>
      <c r="R277" s="251">
        <f>J277+M277+Q277</f>
        <v/>
      </c>
      <c r="S277" s="251">
        <f>IF(OR(C277="CEDULAS DE IDENTIDAD",C277="CÉDULA DE IDENTIDAD DS4924"),(J277*17),0)</f>
        <v/>
      </c>
      <c r="T277" s="283">
        <f>IF(N277="ERROR HUMANO",(M277*3),0)</f>
        <v/>
      </c>
    </row>
    <row r="278" ht="15" customHeight="1" s="335">
      <c r="A278" s="417" t="inlineStr">
        <is>
          <t>TOTALES:</t>
        </is>
      </c>
      <c r="B278" s="408" t="n"/>
      <c r="C278" s="408" t="n"/>
      <c r="D278" s="408" t="n"/>
      <c r="E278" s="162" t="n"/>
      <c r="F278" s="163" t="n"/>
      <c r="G278" s="164">
        <f>SUM(G231:G277)</f>
        <v/>
      </c>
      <c r="H278" s="162" t="n"/>
      <c r="I278" s="163" t="n"/>
      <c r="J278" s="165">
        <f>SUM(J231:J277)</f>
        <v/>
      </c>
      <c r="K278" s="162" t="n"/>
      <c r="L278" s="163" t="n"/>
      <c r="M278" s="165">
        <f>SUM(M231:M277)</f>
        <v/>
      </c>
      <c r="N278" s="166" t="n"/>
      <c r="O278" s="162" t="n"/>
      <c r="P278" s="163" t="n"/>
      <c r="Q278" s="165">
        <f>SUM(Q231:Q277)</f>
        <v/>
      </c>
      <c r="R278" s="167">
        <f>SUM(R231:R277)</f>
        <v/>
      </c>
      <c r="S278" s="168">
        <f>SUM(S231:S277)</f>
        <v/>
      </c>
      <c r="T278" s="165">
        <f>SUM(T231:T277)</f>
        <v/>
      </c>
    </row>
    <row r="279" ht="15.75" customHeight="1" s="335">
      <c r="A279" s="409" t="inlineStr">
        <is>
          <t>TOTAL BOLETAS DE DEPOSITO BANCARIO</t>
        </is>
      </c>
      <c r="B279" s="408" t="n"/>
      <c r="C279" s="408" t="n"/>
      <c r="D279" s="408" t="n"/>
      <c r="E279" s="408" t="n"/>
      <c r="F279" s="408" t="n"/>
      <c r="G279" s="408" t="n"/>
      <c r="H279" s="337" t="n"/>
      <c r="I279" s="416">
        <f>J278/2</f>
        <v/>
      </c>
      <c r="J279" s="337" t="n"/>
      <c r="K279" s="409" t="inlineStr">
        <is>
          <t>INGRESO TOTAL BOLIVIANOS</t>
        </is>
      </c>
      <c r="L279" s="408" t="n"/>
      <c r="M279" s="408" t="n"/>
      <c r="N279" s="408" t="n"/>
      <c r="O279" s="408" t="n"/>
      <c r="P279" s="408" t="n"/>
      <c r="Q279" s="337" t="n"/>
      <c r="R279" s="416">
        <f>S278+T278</f>
        <v/>
      </c>
      <c r="S279" s="408" t="n"/>
      <c r="T279" s="337" t="n"/>
    </row>
    <row r="281" ht="15" customHeight="1" s="335">
      <c r="A281" s="275" t="n"/>
      <c r="B281" s="276" t="n"/>
      <c r="C281" s="276" t="n"/>
      <c r="D281" s="276" t="n"/>
      <c r="E281" s="276" t="n"/>
      <c r="F281" s="276" t="n"/>
      <c r="G281" s="276" t="n"/>
      <c r="H281" s="276" t="n"/>
      <c r="I281" s="276" t="n"/>
      <c r="J281" s="276" t="n"/>
      <c r="K281" s="276" t="n"/>
      <c r="L281" s="276" t="n"/>
      <c r="M281" s="276" t="n"/>
      <c r="N281" s="276" t="n"/>
      <c r="O281" s="418" t="inlineStr">
        <is>
          <t>Correlativo-Form.:   SEGIP/DDSC/MONT/007/2024</t>
        </is>
      </c>
      <c r="P281" s="411" t="n"/>
      <c r="Q281" s="411" t="n"/>
      <c r="R281" s="411" t="n"/>
      <c r="S281" s="411" t="n"/>
      <c r="T281" s="412" t="n"/>
    </row>
    <row r="282" ht="22.5" customHeight="1" s="335">
      <c r="A282" s="433" t="inlineStr">
        <is>
          <t xml:space="preserve">SERVICIO GENERAL DE IDENTIFICACION PERSONAL </t>
        </is>
      </c>
      <c r="T282" s="422" t="n"/>
    </row>
    <row r="283" ht="15" customHeight="1" s="335">
      <c r="A283" s="432" t="inlineStr">
        <is>
          <t>LEY N° 0145 DEL 27 DE JUNIO DEL 2011</t>
        </is>
      </c>
      <c r="T283" s="422" t="n"/>
    </row>
    <row r="284" ht="24.75" customHeight="1" s="335">
      <c r="A284" s="430" t="inlineStr">
        <is>
          <t xml:space="preserve">FORMULARIO AV-4 (ADMINISTRACION DE MATERIAL VALORADO: CEDULAS Y PLASTICOS) </t>
        </is>
      </c>
      <c r="B284" s="411" t="n"/>
      <c r="C284" s="411" t="n"/>
      <c r="D284" s="411" t="n"/>
      <c r="E284" s="411" t="n"/>
      <c r="F284" s="411" t="n"/>
      <c r="G284" s="411" t="n"/>
      <c r="H284" s="411" t="n"/>
      <c r="I284" s="411" t="n"/>
      <c r="J284" s="411" t="n"/>
      <c r="K284" s="411" t="n"/>
      <c r="L284" s="411" t="n"/>
      <c r="M284" s="411" t="n"/>
      <c r="N284" s="411" t="n"/>
      <c r="O284" s="411" t="n"/>
      <c r="P284" s="411" t="n"/>
      <c r="Q284" s="411" t="n"/>
      <c r="R284" s="411" t="n"/>
      <c r="S284" s="411" t="n"/>
      <c r="T284" s="412" t="n"/>
    </row>
    <row r="285" ht="21.75" customHeight="1" s="335" thickBot="1">
      <c r="A285" s="431" t="inlineStr">
        <is>
          <t xml:space="preserve">OFICINA OPERATIVA: </t>
        </is>
      </c>
      <c r="B285" s="411" t="n"/>
      <c r="C285" s="411" t="n"/>
      <c r="D285" s="411" t="n"/>
      <c r="E285" s="429" t="inlineStr">
        <is>
          <t>OFICINA REGIONAL MONTERO</t>
        </is>
      </c>
      <c r="F285" s="408" t="n"/>
      <c r="G285" s="408" t="n"/>
      <c r="H285" s="408" t="n"/>
      <c r="I285" s="408" t="n"/>
      <c r="J285" s="408" t="n"/>
      <c r="K285" s="408" t="n"/>
      <c r="L285" s="408" t="n"/>
      <c r="M285" s="408" t="n"/>
      <c r="N285" s="408" t="n"/>
      <c r="O285" s="408" t="n"/>
      <c r="P285" s="408" t="n"/>
      <c r="Q285" s="419" t="inlineStr">
        <is>
          <t xml:space="preserve">FECHA: </t>
        </is>
      </c>
      <c r="R285" s="412" t="n"/>
      <c r="S285" s="427" t="inlineStr">
        <is>
          <t>09/01/2024</t>
        </is>
      </c>
      <c r="T285" s="428" t="n"/>
    </row>
    <row r="286" ht="15.75" customHeight="1" s="335">
      <c r="A286" s="277" t="n"/>
      <c r="B286" s="158" t="n"/>
      <c r="C286" s="158" t="n"/>
      <c r="D286" s="158" t="n"/>
      <c r="E286" s="426" t="inlineStr">
        <is>
          <t>ENTREGA DIARIA</t>
        </is>
      </c>
      <c r="F286" s="408" t="n"/>
      <c r="G286" s="337" t="n"/>
      <c r="H286" s="407" t="inlineStr">
        <is>
          <t>CEDULAS EMITIDAS</t>
        </is>
      </c>
      <c r="I286" s="408" t="n"/>
      <c r="J286" s="337" t="n"/>
      <c r="K286" s="425" t="inlineStr">
        <is>
          <t>CEDULAS ANULADAS</t>
        </is>
      </c>
      <c r="L286" s="408" t="n"/>
      <c r="M286" s="408" t="n"/>
      <c r="N286" s="337" t="n"/>
      <c r="O286" s="407" t="inlineStr">
        <is>
          <t>CEDULAS DEVUELTAS</t>
        </is>
      </c>
      <c r="P286" s="408" t="n"/>
      <c r="Q286" s="337" t="n"/>
      <c r="R286" s="423" t="inlineStr">
        <is>
          <t>TOTAL  ASIGNAC…</t>
        </is>
      </c>
      <c r="S286" s="423" t="inlineStr">
        <is>
          <t>TOTAL BS. RECAUDADO (EMISIONES)</t>
        </is>
      </c>
      <c r="T286" s="423" t="inlineStr">
        <is>
          <t>TOTAL BS. ANULACIONES</t>
        </is>
      </c>
    </row>
    <row r="287">
      <c r="A287" s="269" t="inlineStr">
        <is>
          <t>MESA</t>
        </is>
      </c>
      <c r="B287" s="269" t="inlineStr">
        <is>
          <t>OPERADOR</t>
        </is>
      </c>
      <c r="C287" s="269" t="inlineStr">
        <is>
          <t>DETALLE</t>
        </is>
      </c>
      <c r="D287" s="269" t="inlineStr">
        <is>
          <t>SERIE</t>
        </is>
      </c>
      <c r="E287" s="269" t="inlineStr">
        <is>
          <t>DESDE</t>
        </is>
      </c>
      <c r="F287" s="269" t="inlineStr">
        <is>
          <t>HASTA</t>
        </is>
      </c>
      <c r="G287" s="270" t="inlineStr">
        <is>
          <t>CANTIDAD</t>
        </is>
      </c>
      <c r="H287" s="269" t="inlineStr">
        <is>
          <t>DESDE</t>
        </is>
      </c>
      <c r="I287" s="269" t="inlineStr">
        <is>
          <t>HASTA</t>
        </is>
      </c>
      <c r="J287" s="270" t="inlineStr">
        <is>
          <t>CANTIDAD</t>
        </is>
      </c>
      <c r="K287" s="269" t="inlineStr">
        <is>
          <t>DESDE</t>
        </is>
      </c>
      <c r="L287" s="269" t="inlineStr">
        <is>
          <t>HASTA</t>
        </is>
      </c>
      <c r="M287" s="270" t="inlineStr">
        <is>
          <t>CANTIDAD</t>
        </is>
      </c>
      <c r="N287" s="271" t="inlineStr">
        <is>
          <t>TIPO ANULACION</t>
        </is>
      </c>
      <c r="O287" s="269" t="inlineStr">
        <is>
          <t>DESDE</t>
        </is>
      </c>
      <c r="P287" s="269" t="inlineStr">
        <is>
          <t>HASTA</t>
        </is>
      </c>
      <c r="Q287" s="270" t="inlineStr">
        <is>
          <t>CANTIDAD</t>
        </is>
      </c>
      <c r="R287" s="424" t="n"/>
      <c r="S287" s="424" t="n"/>
      <c r="T287" s="424" t="n"/>
    </row>
    <row r="288">
      <c r="A288" s="278" t="n">
        <v>2</v>
      </c>
      <c r="B288" s="272" t="inlineStr">
        <is>
          <t>ANELY CACERES PECHO</t>
        </is>
      </c>
      <c r="C288" s="272" t="inlineStr">
        <is>
          <t>LAMINAS PLASTICAS TIPO FUNDA -POUCHE</t>
        </is>
      </c>
      <c r="D288" s="272" t="inlineStr">
        <is>
          <t>H5-P1</t>
        </is>
      </c>
      <c r="E288" s="272" t="n">
        <v>1127172</v>
      </c>
      <c r="F288" s="272" t="n">
        <v>1127196</v>
      </c>
      <c r="G288" s="272" t="n">
        <v>25</v>
      </c>
      <c r="H288" s="272" t="n">
        <v>1127172</v>
      </c>
      <c r="I288" s="272" t="n">
        <v>1127196</v>
      </c>
      <c r="J288" s="272" t="n">
        <v>25</v>
      </c>
      <c r="K288" s="272" t="n"/>
      <c r="L288" s="272" t="n"/>
      <c r="M288" s="272" t="n"/>
      <c r="N288" s="272" t="n"/>
      <c r="O288" s="272" t="n"/>
      <c r="P288" s="272" t="n"/>
      <c r="Q288" s="272" t="n"/>
      <c r="R288" s="272">
        <f>J288+M288+Q288</f>
        <v/>
      </c>
      <c r="S288" s="272">
        <f>IF(OR(C288="CEDULAS DE IDENTIDAD",C288="CÉDULA DE IDENTIDAD DS4924"),(J288*17),0)</f>
        <v/>
      </c>
      <c r="T288" s="279">
        <f>IF(N288="ERROR HUMANO",(M288*3),0)</f>
        <v/>
      </c>
    </row>
    <row r="289">
      <c r="A289" s="280" t="n">
        <v>2</v>
      </c>
      <c r="B289" s="250" t="inlineStr">
        <is>
          <t>ANELY CACERES PECHO</t>
        </is>
      </c>
      <c r="C289" s="250" t="inlineStr">
        <is>
          <t>LAMINAS PLASTICAS TIPO FUNDA -POUCHE</t>
        </is>
      </c>
      <c r="D289" s="250" t="inlineStr">
        <is>
          <t>H5-P1</t>
        </is>
      </c>
      <c r="E289" s="250" t="n">
        <v>1127281</v>
      </c>
      <c r="F289" s="250" t="n">
        <v>1127324</v>
      </c>
      <c r="G289" s="250" t="n">
        <v>44</v>
      </c>
      <c r="H289" s="250" t="n">
        <v>1127281</v>
      </c>
      <c r="I289" s="250" t="n">
        <v>1127324</v>
      </c>
      <c r="J289" s="250" t="n">
        <v>44</v>
      </c>
      <c r="K289" s="250" t="n"/>
      <c r="L289" s="250" t="n"/>
      <c r="M289" s="250" t="n"/>
      <c r="N289" s="250" t="n"/>
      <c r="O289" s="250" t="n"/>
      <c r="P289" s="250" t="n"/>
      <c r="Q289" s="250" t="n"/>
      <c r="R289" s="250">
        <f>J289+M289+Q289</f>
        <v/>
      </c>
      <c r="S289" s="250">
        <f>IF(OR(C289="CEDULAS DE IDENTIDAD",C289="CÉDULA DE IDENTIDAD DS4924"),(J289*17),0)</f>
        <v/>
      </c>
      <c r="T289" s="281">
        <f>IF(N289="ERROR HUMANO",(M289*3),0)</f>
        <v/>
      </c>
    </row>
    <row r="290">
      <c r="A290" s="280" t="n">
        <v>2</v>
      </c>
      <c r="B290" s="250" t="inlineStr">
        <is>
          <t>ANELY CACERES PECHO</t>
        </is>
      </c>
      <c r="C290" s="250" t="inlineStr">
        <is>
          <t>LAMINAS PLASTICAS TIPO FUNDA -POUCHE</t>
        </is>
      </c>
      <c r="D290" s="250" t="inlineStr">
        <is>
          <t>H5-P1</t>
        </is>
      </c>
      <c r="E290" s="250" t="n">
        <v>1127325</v>
      </c>
      <c r="F290" s="250" t="n">
        <v>1127332</v>
      </c>
      <c r="G290" s="250" t="n">
        <v>8</v>
      </c>
      <c r="H290" s="250" t="n"/>
      <c r="I290" s="250" t="n"/>
      <c r="J290" s="250" t="n"/>
      <c r="K290" s="250" t="n"/>
      <c r="L290" s="250" t="n"/>
      <c r="M290" s="250" t="n"/>
      <c r="N290" s="250" t="n"/>
      <c r="O290" s="250" t="n">
        <v>1127325</v>
      </c>
      <c r="P290" s="250" t="n">
        <v>1127332</v>
      </c>
      <c r="Q290" s="250" t="n">
        <v>8</v>
      </c>
      <c r="R290" s="250">
        <f>J290+M290+Q290</f>
        <v/>
      </c>
      <c r="S290" s="250">
        <f>IF(OR(C290="CEDULAS DE IDENTIDAD",C290="CÉDULA DE IDENTIDAD DS4924"),(J290*17),0)</f>
        <v/>
      </c>
      <c r="T290" s="281">
        <f>IF(N290="ERROR HUMANO",(M290*3),0)</f>
        <v/>
      </c>
    </row>
    <row r="291">
      <c r="A291" s="280" t="n">
        <v>2</v>
      </c>
      <c r="B291" s="250" t="inlineStr">
        <is>
          <t>ANELY CACERES PECHO</t>
        </is>
      </c>
      <c r="C291" s="250" t="inlineStr">
        <is>
          <t>CÉDULA DE IDENTIDAD DS4924</t>
        </is>
      </c>
      <c r="D291" s="250" t="inlineStr">
        <is>
          <t>LA</t>
        </is>
      </c>
      <c r="E291" s="250" t="n">
        <v>584828</v>
      </c>
      <c r="F291" s="250" t="n">
        <v>584852</v>
      </c>
      <c r="G291" s="250" t="n">
        <v>25</v>
      </c>
      <c r="H291" s="250" t="n">
        <v>584828</v>
      </c>
      <c r="I291" s="250" t="n">
        <v>584852</v>
      </c>
      <c r="J291" s="250" t="n">
        <v>25</v>
      </c>
      <c r="K291" s="250" t="n"/>
      <c r="L291" s="250" t="n"/>
      <c r="M291" s="250" t="n"/>
      <c r="N291" s="250" t="n"/>
      <c r="O291" s="250" t="n"/>
      <c r="P291" s="250" t="n"/>
      <c r="Q291" s="250" t="n"/>
      <c r="R291" s="250">
        <f>J291+M291+Q291</f>
        <v/>
      </c>
      <c r="S291" s="250">
        <f>IF(OR(C291="CEDULAS DE IDENTIDAD",C291="CÉDULA DE IDENTIDAD DS4924"),(J291*17),0)</f>
        <v/>
      </c>
      <c r="T291" s="281">
        <f>IF(N291="ERROR HUMANO",(M291*3),0)</f>
        <v/>
      </c>
    </row>
    <row r="292">
      <c r="A292" s="280" t="n">
        <v>2</v>
      </c>
      <c r="B292" s="250" t="inlineStr">
        <is>
          <t>ANELY CACERES PECHO</t>
        </is>
      </c>
      <c r="C292" s="250" t="inlineStr">
        <is>
          <t>CÉDULA DE IDENTIDAD DS4924</t>
        </is>
      </c>
      <c r="D292" s="250" t="inlineStr">
        <is>
          <t>LA</t>
        </is>
      </c>
      <c r="E292" s="250" t="n">
        <v>584937</v>
      </c>
      <c r="F292" s="250" t="n">
        <v>584976</v>
      </c>
      <c r="G292" s="250" t="n">
        <v>40</v>
      </c>
      <c r="H292" s="250" t="n">
        <v>584937</v>
      </c>
      <c r="I292" s="250" t="n">
        <v>584976</v>
      </c>
      <c r="J292" s="250" t="n">
        <v>40</v>
      </c>
      <c r="K292" s="250" t="n"/>
      <c r="L292" s="250" t="n"/>
      <c r="M292" s="250" t="n"/>
      <c r="N292" s="250" t="n"/>
      <c r="O292" s="250" t="n"/>
      <c r="P292" s="250" t="n"/>
      <c r="Q292" s="250" t="n"/>
      <c r="R292" s="250">
        <f>J292+M292+Q292</f>
        <v/>
      </c>
      <c r="S292" s="250">
        <f>IF(OR(C292="CEDULAS DE IDENTIDAD",C292="CÉDULA DE IDENTIDAD DS4924"),(J292*17),0)</f>
        <v/>
      </c>
      <c r="T292" s="281">
        <f>IF(N292="ERROR HUMANO",(M292*3),0)</f>
        <v/>
      </c>
    </row>
    <row r="293">
      <c r="A293" s="280" t="n">
        <v>2</v>
      </c>
      <c r="B293" s="250" t="inlineStr">
        <is>
          <t>ANELY CACERES PECHO</t>
        </is>
      </c>
      <c r="C293" s="250" t="inlineStr">
        <is>
          <t>CÉDULA DE IDENTIDAD DS4924</t>
        </is>
      </c>
      <c r="D293" s="250" t="inlineStr">
        <is>
          <t>LA</t>
        </is>
      </c>
      <c r="E293" s="250" t="n">
        <v>584977</v>
      </c>
      <c r="F293" s="250" t="n">
        <v>584977</v>
      </c>
      <c r="G293" s="250" t="n">
        <v>1</v>
      </c>
      <c r="H293" s="250" t="n"/>
      <c r="I293" s="250" t="n"/>
      <c r="J293" s="250" t="n"/>
      <c r="K293" s="250" t="n">
        <v>584977</v>
      </c>
      <c r="L293" s="250" t="n">
        <v>584977</v>
      </c>
      <c r="M293" s="250" t="n">
        <v>1</v>
      </c>
      <c r="N293" s="250" t="inlineStr">
        <is>
          <t>ERROR HUMANO</t>
        </is>
      </c>
      <c r="O293" s="250" t="n"/>
      <c r="P293" s="250" t="n"/>
      <c r="Q293" s="250" t="n"/>
      <c r="R293" s="250">
        <f>J293+M293+Q293</f>
        <v/>
      </c>
      <c r="S293" s="250">
        <f>IF(OR(C293="CEDULAS DE IDENTIDAD",C293="CÉDULA DE IDENTIDAD DS4924"),(J293*17),0)</f>
        <v/>
      </c>
      <c r="T293" s="281">
        <f>IF(N293="ERROR HUMANO",(M293*3),0)</f>
        <v/>
      </c>
    </row>
    <row r="294">
      <c r="A294" s="280" t="n">
        <v>2</v>
      </c>
      <c r="B294" s="250" t="inlineStr">
        <is>
          <t>ANELY CACERES PECHO</t>
        </is>
      </c>
      <c r="C294" s="250" t="inlineStr">
        <is>
          <t>CÉDULA DE IDENTIDAD DS4924</t>
        </is>
      </c>
      <c r="D294" s="250" t="inlineStr">
        <is>
          <t>LA</t>
        </is>
      </c>
      <c r="E294" s="250" t="n">
        <v>584978</v>
      </c>
      <c r="F294" s="250" t="n">
        <v>584981</v>
      </c>
      <c r="G294" s="250" t="n">
        <v>4</v>
      </c>
      <c r="H294" s="250" t="n">
        <v>584978</v>
      </c>
      <c r="I294" s="250" t="n">
        <v>584981</v>
      </c>
      <c r="J294" s="250" t="n">
        <v>4</v>
      </c>
      <c r="K294" s="250" t="n"/>
      <c r="L294" s="250" t="n"/>
      <c r="M294" s="250" t="n"/>
      <c r="N294" s="250" t="n"/>
      <c r="O294" s="250" t="n"/>
      <c r="P294" s="250" t="n"/>
      <c r="Q294" s="250" t="n"/>
      <c r="R294" s="250">
        <f>J294+M294+Q294</f>
        <v/>
      </c>
      <c r="S294" s="250">
        <f>IF(OR(C294="CEDULAS DE IDENTIDAD",C294="CÉDULA DE IDENTIDAD DS4924"),(J294*17),0)</f>
        <v/>
      </c>
      <c r="T294" s="281">
        <f>IF(N294="ERROR HUMANO",(M294*3),0)</f>
        <v/>
      </c>
    </row>
    <row r="295">
      <c r="A295" s="280" t="n">
        <v>2</v>
      </c>
      <c r="B295" s="250" t="inlineStr">
        <is>
          <t>ANELY CACERES PECHO</t>
        </is>
      </c>
      <c r="C295" s="250" t="inlineStr">
        <is>
          <t>CÉDULA DE IDENTIDAD DS4924</t>
        </is>
      </c>
      <c r="D295" s="250" t="inlineStr">
        <is>
          <t>LA</t>
        </is>
      </c>
      <c r="E295" s="250" t="n">
        <v>584982</v>
      </c>
      <c r="F295" s="250" t="n">
        <v>584988</v>
      </c>
      <c r="G295" s="250" t="n">
        <v>7</v>
      </c>
      <c r="H295" s="250" t="n"/>
      <c r="I295" s="250" t="n"/>
      <c r="J295" s="250" t="n"/>
      <c r="K295" s="250" t="n"/>
      <c r="L295" s="250" t="n"/>
      <c r="M295" s="250" t="n"/>
      <c r="N295" s="250" t="n"/>
      <c r="O295" s="250" t="n">
        <v>584982</v>
      </c>
      <c r="P295" s="250" t="n">
        <v>584988</v>
      </c>
      <c r="Q295" s="250" t="n">
        <v>7</v>
      </c>
      <c r="R295" s="250">
        <f>J295+M295+Q295</f>
        <v/>
      </c>
      <c r="S295" s="250">
        <f>IF(OR(C295="CEDULAS DE IDENTIDAD",C295="CÉDULA DE IDENTIDAD DS4924"),(J295*17),0)</f>
        <v/>
      </c>
      <c r="T295" s="281">
        <f>IF(N295="ERROR HUMANO",(M295*3),0)</f>
        <v/>
      </c>
    </row>
    <row r="296">
      <c r="A296" s="282" t="n">
        <v>7</v>
      </c>
      <c r="B296" s="251" t="inlineStr">
        <is>
          <t>BOLIVIA MAR PALMERO TILILA</t>
        </is>
      </c>
      <c r="C296" s="251" t="inlineStr">
        <is>
          <t>CEDULAS DE IDENTIDAD</t>
        </is>
      </c>
      <c r="D296" s="251" t="inlineStr">
        <is>
          <t>H5-P1</t>
        </is>
      </c>
      <c r="E296" s="251" t="n">
        <v>2743299</v>
      </c>
      <c r="F296" s="251" t="n">
        <v>2743324</v>
      </c>
      <c r="G296" s="251" t="n">
        <v>26</v>
      </c>
      <c r="H296" s="251" t="n">
        <v>2743299</v>
      </c>
      <c r="I296" s="251" t="n">
        <v>2743324</v>
      </c>
      <c r="J296" s="251" t="n">
        <v>26</v>
      </c>
      <c r="K296" s="251" t="n"/>
      <c r="L296" s="251" t="n"/>
      <c r="M296" s="251" t="n"/>
      <c r="N296" s="251" t="n"/>
      <c r="O296" s="251" t="n"/>
      <c r="P296" s="251" t="n"/>
      <c r="Q296" s="251" t="n"/>
      <c r="R296" s="251">
        <f>J296+M296+Q296</f>
        <v/>
      </c>
      <c r="S296" s="251">
        <f>IF(OR(C296="CEDULAS DE IDENTIDAD",C296="CÉDULA DE IDENTIDAD DS4924"),(J296*17),0)</f>
        <v/>
      </c>
      <c r="T296" s="283">
        <f>IF(N296="ERROR HUMANO",(M296*3),0)</f>
        <v/>
      </c>
    </row>
    <row r="297">
      <c r="A297" s="282" t="n">
        <v>7</v>
      </c>
      <c r="B297" s="251" t="inlineStr">
        <is>
          <t>BOLIVIA MAR PALMERO TILILA</t>
        </is>
      </c>
      <c r="C297" s="251" t="inlineStr">
        <is>
          <t>CEDULAS DE IDENTIDAD</t>
        </is>
      </c>
      <c r="D297" s="251" t="inlineStr">
        <is>
          <t>H5-P1</t>
        </is>
      </c>
      <c r="E297" s="251" t="n">
        <v>2743385</v>
      </c>
      <c r="F297" s="251" t="n">
        <v>2743408</v>
      </c>
      <c r="G297" s="251" t="n">
        <v>24</v>
      </c>
      <c r="H297" s="251" t="n">
        <v>2743385</v>
      </c>
      <c r="I297" s="251" t="n">
        <v>2743408</v>
      </c>
      <c r="J297" s="251" t="n">
        <v>24</v>
      </c>
      <c r="K297" s="251" t="n"/>
      <c r="L297" s="251" t="n"/>
      <c r="M297" s="251" t="n"/>
      <c r="N297" s="251" t="n"/>
      <c r="O297" s="251" t="n"/>
      <c r="P297" s="251" t="n"/>
      <c r="Q297" s="251" t="n"/>
      <c r="R297" s="251">
        <f>J297+M297+Q297</f>
        <v/>
      </c>
      <c r="S297" s="251">
        <f>IF(OR(C297="CEDULAS DE IDENTIDAD",C297="CÉDULA DE IDENTIDAD DS4924"),(J297*17),0)</f>
        <v/>
      </c>
      <c r="T297" s="283">
        <f>IF(N297="ERROR HUMANO",(M297*3),0)</f>
        <v/>
      </c>
    </row>
    <row r="298">
      <c r="A298" s="282" t="n">
        <v>7</v>
      </c>
      <c r="B298" s="251" t="inlineStr">
        <is>
          <t>BOLIVIA MAR PALMERO TILILA</t>
        </is>
      </c>
      <c r="C298" s="251" t="inlineStr">
        <is>
          <t>CEDULAS DE IDENTIDAD</t>
        </is>
      </c>
      <c r="D298" s="251" t="inlineStr">
        <is>
          <t>H5-P1</t>
        </is>
      </c>
      <c r="E298" s="251" t="n">
        <v>2743409</v>
      </c>
      <c r="F298" s="251" t="n">
        <v>2743432</v>
      </c>
      <c r="G298" s="251" t="n">
        <v>24</v>
      </c>
      <c r="H298" s="251" t="n"/>
      <c r="I298" s="251" t="n"/>
      <c r="J298" s="251" t="n"/>
      <c r="K298" s="251" t="n"/>
      <c r="L298" s="251" t="n"/>
      <c r="M298" s="251" t="n"/>
      <c r="N298" s="251" t="n"/>
      <c r="O298" s="251" t="n">
        <v>2743409</v>
      </c>
      <c r="P298" s="251" t="n">
        <v>2743432</v>
      </c>
      <c r="Q298" s="251" t="n">
        <v>24</v>
      </c>
      <c r="R298" s="251">
        <f>J298+M298+Q298</f>
        <v/>
      </c>
      <c r="S298" s="251">
        <f>IF(OR(C298="CEDULAS DE IDENTIDAD",C298="CÉDULA DE IDENTIDAD DS4924"),(J298*17),0)</f>
        <v/>
      </c>
      <c r="T298" s="283">
        <f>IF(N298="ERROR HUMANO",(M298*3),0)</f>
        <v/>
      </c>
    </row>
    <row r="299">
      <c r="A299" s="282" t="n">
        <v>7</v>
      </c>
      <c r="B299" s="251" t="inlineStr">
        <is>
          <t>BOLIVIA MAR PALMERO TILILA</t>
        </is>
      </c>
      <c r="C299" s="251" t="inlineStr">
        <is>
          <t>LAMINAS PLASTICAS TIPO FUNDA -POUCHE</t>
        </is>
      </c>
      <c r="D299" s="251" t="inlineStr">
        <is>
          <t>H5-P1</t>
        </is>
      </c>
      <c r="E299" s="251" t="n">
        <v>1127139</v>
      </c>
      <c r="F299" s="251" t="n">
        <v>1127164</v>
      </c>
      <c r="G299" s="251" t="n">
        <v>26</v>
      </c>
      <c r="H299" s="251" t="n">
        <v>1127139</v>
      </c>
      <c r="I299" s="251" t="n">
        <v>1127164</v>
      </c>
      <c r="J299" s="251" t="n">
        <v>26</v>
      </c>
      <c r="K299" s="251" t="n"/>
      <c r="L299" s="251" t="n"/>
      <c r="M299" s="251" t="n"/>
      <c r="N299" s="251" t="n"/>
      <c r="O299" s="251" t="n"/>
      <c r="P299" s="251" t="n"/>
      <c r="Q299" s="251" t="n"/>
      <c r="R299" s="251">
        <f>J299+M299+Q299</f>
        <v/>
      </c>
      <c r="S299" s="251">
        <f>IF(OR(C299="CEDULAS DE IDENTIDAD",C299="CÉDULA DE IDENTIDAD DS4924"),(J299*17),0)</f>
        <v/>
      </c>
      <c r="T299" s="283">
        <f>IF(N299="ERROR HUMANO",(M299*3),0)</f>
        <v/>
      </c>
    </row>
    <row r="300">
      <c r="A300" s="282" t="n">
        <v>7</v>
      </c>
      <c r="B300" s="251" t="inlineStr">
        <is>
          <t>BOLIVIA MAR PALMERO TILILA</t>
        </is>
      </c>
      <c r="C300" s="251" t="inlineStr">
        <is>
          <t>LAMINAS PLASTICAS TIPO FUNDA -POUCHE</t>
        </is>
      </c>
      <c r="D300" s="251" t="inlineStr">
        <is>
          <t>H5-P1</t>
        </is>
      </c>
      <c r="E300" s="251" t="n">
        <v>1127550</v>
      </c>
      <c r="F300" s="251" t="n">
        <v>1127573</v>
      </c>
      <c r="G300" s="251" t="n">
        <v>24</v>
      </c>
      <c r="H300" s="251" t="n">
        <v>1127550</v>
      </c>
      <c r="I300" s="251" t="n">
        <v>1127573</v>
      </c>
      <c r="J300" s="251" t="n">
        <v>24</v>
      </c>
      <c r="K300" s="251" t="n"/>
      <c r="L300" s="251" t="n"/>
      <c r="M300" s="251" t="n"/>
      <c r="N300" s="251" t="n"/>
      <c r="O300" s="251" t="n"/>
      <c r="P300" s="251" t="n"/>
      <c r="Q300" s="251" t="n"/>
      <c r="R300" s="251">
        <f>J300+M300+Q300</f>
        <v/>
      </c>
      <c r="S300" s="251">
        <f>IF(OR(C300="CEDULAS DE IDENTIDAD",C300="CÉDULA DE IDENTIDAD DS4924"),(J300*17),0)</f>
        <v/>
      </c>
      <c r="T300" s="283">
        <f>IF(N300="ERROR HUMANO",(M300*3),0)</f>
        <v/>
      </c>
    </row>
    <row r="301">
      <c r="A301" s="282" t="n">
        <v>7</v>
      </c>
      <c r="B301" s="251" t="inlineStr">
        <is>
          <t>BOLIVIA MAR PALMERO TILILA</t>
        </is>
      </c>
      <c r="C301" s="251" t="inlineStr">
        <is>
          <t>LAMINAS PLASTICAS TIPO FUNDA -POUCHE</t>
        </is>
      </c>
      <c r="D301" s="251" t="inlineStr">
        <is>
          <t>H5-P1</t>
        </is>
      </c>
      <c r="E301" s="251" t="n">
        <v>1127574</v>
      </c>
      <c r="F301" s="251" t="n">
        <v>1127597</v>
      </c>
      <c r="G301" s="251" t="n">
        <v>24</v>
      </c>
      <c r="H301" s="251" t="n"/>
      <c r="I301" s="251" t="n"/>
      <c r="J301" s="251" t="n"/>
      <c r="K301" s="251" t="n"/>
      <c r="L301" s="251" t="n"/>
      <c r="M301" s="251" t="n"/>
      <c r="N301" s="251" t="n"/>
      <c r="O301" s="251" t="n">
        <v>1127574</v>
      </c>
      <c r="P301" s="251" t="n">
        <v>1127597</v>
      </c>
      <c r="Q301" s="251" t="n">
        <v>24</v>
      </c>
      <c r="R301" s="251">
        <f>J301+M301+Q301</f>
        <v/>
      </c>
      <c r="S301" s="251">
        <f>IF(OR(C301="CEDULAS DE IDENTIDAD",C301="CÉDULA DE IDENTIDAD DS4924"),(J301*17),0)</f>
        <v/>
      </c>
      <c r="T301" s="283">
        <f>IF(N301="ERROR HUMANO",(M301*3),0)</f>
        <v/>
      </c>
    </row>
    <row r="302">
      <c r="A302" s="280" t="n">
        <v>3</v>
      </c>
      <c r="B302" s="250" t="inlineStr">
        <is>
          <t>IVAR LIMBERT FLORES AYAVIRI</t>
        </is>
      </c>
      <c r="C302" s="250" t="inlineStr">
        <is>
          <t>CEDULAS DE IDENTIDAD</t>
        </is>
      </c>
      <c r="D302" s="250" t="inlineStr">
        <is>
          <t>H5-P1</t>
        </is>
      </c>
      <c r="E302" s="250" t="n">
        <v>2743268</v>
      </c>
      <c r="F302" s="250" t="n">
        <v>2743276</v>
      </c>
      <c r="G302" s="250" t="n">
        <v>9</v>
      </c>
      <c r="H302" s="250" t="n">
        <v>2743268</v>
      </c>
      <c r="I302" s="250" t="n">
        <v>2743276</v>
      </c>
      <c r="J302" s="250" t="n">
        <v>9</v>
      </c>
      <c r="K302" s="250" t="n"/>
      <c r="L302" s="250" t="n"/>
      <c r="M302" s="250" t="n"/>
      <c r="N302" s="250" t="n"/>
      <c r="O302" s="250" t="n"/>
      <c r="P302" s="250" t="n"/>
      <c r="Q302" s="250" t="n"/>
      <c r="R302" s="250">
        <f>J302+M302+Q302</f>
        <v/>
      </c>
      <c r="S302" s="250">
        <f>IF(OR(C302="CEDULAS DE IDENTIDAD",C302="CÉDULA DE IDENTIDAD DS4924"),(J302*17),0)</f>
        <v/>
      </c>
      <c r="T302" s="281">
        <f>IF(N302="ERROR HUMANO",(M302*3),0)</f>
        <v/>
      </c>
    </row>
    <row r="303">
      <c r="A303" s="280" t="n">
        <v>3</v>
      </c>
      <c r="B303" s="250" t="inlineStr">
        <is>
          <t>IVAR LIMBERT FLORES AYAVIRI</t>
        </is>
      </c>
      <c r="C303" s="250" t="inlineStr">
        <is>
          <t>CEDULAS DE IDENTIDAD</t>
        </is>
      </c>
      <c r="D303" s="250" t="inlineStr">
        <is>
          <t>H5-P1</t>
        </is>
      </c>
      <c r="E303" s="250" t="n">
        <v>2743325</v>
      </c>
      <c r="F303" s="250" t="n">
        <v>2743374</v>
      </c>
      <c r="G303" s="250" t="n">
        <v>50</v>
      </c>
      <c r="H303" s="250" t="n">
        <v>2743325</v>
      </c>
      <c r="I303" s="250" t="n">
        <v>2743374</v>
      </c>
      <c r="J303" s="250" t="n">
        <v>50</v>
      </c>
      <c r="K303" s="250" t="n"/>
      <c r="L303" s="250" t="n"/>
      <c r="M303" s="250" t="n"/>
      <c r="N303" s="250" t="n"/>
      <c r="O303" s="250" t="n"/>
      <c r="P303" s="250" t="n"/>
      <c r="Q303" s="250" t="n"/>
      <c r="R303" s="250">
        <f>J303+M303+Q303</f>
        <v/>
      </c>
      <c r="S303" s="250">
        <f>IF(OR(C303="CEDULAS DE IDENTIDAD",C303="CÉDULA DE IDENTIDAD DS4924"),(J303*17),0)</f>
        <v/>
      </c>
      <c r="T303" s="281">
        <f>IF(N303="ERROR HUMANO",(M303*3),0)</f>
        <v/>
      </c>
    </row>
    <row r="304">
      <c r="A304" s="280" t="n">
        <v>3</v>
      </c>
      <c r="B304" s="250" t="inlineStr">
        <is>
          <t>IVAR LIMBERT FLORES AYAVIRI</t>
        </is>
      </c>
      <c r="C304" s="250" t="inlineStr">
        <is>
          <t>CEDULAS DE IDENTIDAD</t>
        </is>
      </c>
      <c r="D304" s="250" t="inlineStr">
        <is>
          <t>H5-P1</t>
        </is>
      </c>
      <c r="E304" s="250" t="n">
        <v>2743375</v>
      </c>
      <c r="F304" s="250" t="n">
        <v>2743384</v>
      </c>
      <c r="G304" s="250" t="n">
        <v>10</v>
      </c>
      <c r="H304" s="250" t="n"/>
      <c r="I304" s="250" t="n"/>
      <c r="J304" s="250" t="n"/>
      <c r="K304" s="250" t="n"/>
      <c r="L304" s="250" t="n"/>
      <c r="M304" s="250" t="n"/>
      <c r="N304" s="250" t="n"/>
      <c r="O304" s="250" t="n">
        <v>2743375</v>
      </c>
      <c r="P304" s="250" t="n">
        <v>2743384</v>
      </c>
      <c r="Q304" s="250" t="n">
        <v>10</v>
      </c>
      <c r="R304" s="250">
        <f>J304+M304+Q304</f>
        <v/>
      </c>
      <c r="S304" s="250">
        <f>IF(OR(C304="CEDULAS DE IDENTIDAD",C304="CÉDULA DE IDENTIDAD DS4924"),(J304*17),0)</f>
        <v/>
      </c>
      <c r="T304" s="281">
        <f>IF(N304="ERROR HUMANO",(M304*3),0)</f>
        <v/>
      </c>
    </row>
    <row r="305">
      <c r="A305" s="280" t="n">
        <v>3</v>
      </c>
      <c r="B305" s="250" t="inlineStr">
        <is>
          <t>IVAR LIMBERT FLORES AYAVIRI</t>
        </is>
      </c>
      <c r="C305" s="250" t="inlineStr">
        <is>
          <t>LAMINAS PLASTICAS TIPO FUNDA -POUCHE</t>
        </is>
      </c>
      <c r="D305" s="250" t="inlineStr">
        <is>
          <t>H5-P1</t>
        </is>
      </c>
      <c r="E305" s="250" t="n">
        <v>1127001</v>
      </c>
      <c r="F305" s="250" t="n">
        <v>1127011</v>
      </c>
      <c r="G305" s="250" t="n">
        <v>11</v>
      </c>
      <c r="H305" s="250" t="n">
        <v>1127001</v>
      </c>
      <c r="I305" s="250" t="n">
        <v>1127011</v>
      </c>
      <c r="J305" s="250" t="n">
        <v>11</v>
      </c>
      <c r="K305" s="250" t="n"/>
      <c r="L305" s="250" t="n"/>
      <c r="M305" s="250" t="n"/>
      <c r="N305" s="250" t="n"/>
      <c r="O305" s="250" t="n"/>
      <c r="P305" s="250" t="n"/>
      <c r="Q305" s="250" t="n"/>
      <c r="R305" s="250">
        <f>J305+M305+Q305</f>
        <v/>
      </c>
      <c r="S305" s="250">
        <f>IF(OR(C305="CEDULAS DE IDENTIDAD",C305="CÉDULA DE IDENTIDAD DS4924"),(J305*17),0)</f>
        <v/>
      </c>
      <c r="T305" s="281">
        <f>IF(N305="ERROR HUMANO",(M305*3),0)</f>
        <v/>
      </c>
    </row>
    <row r="306">
      <c r="A306" s="280" t="n">
        <v>3</v>
      </c>
      <c r="B306" s="250" t="inlineStr">
        <is>
          <t>IVAR LIMBERT FLORES AYAVIRI</t>
        </is>
      </c>
      <c r="C306" s="250" t="inlineStr">
        <is>
          <t>LAMINAS PLASTICAS TIPO FUNDA -POUCHE</t>
        </is>
      </c>
      <c r="D306" s="250" t="inlineStr">
        <is>
          <t>H5-P1</t>
        </is>
      </c>
      <c r="E306" s="250" t="n">
        <v>1127333</v>
      </c>
      <c r="F306" s="250" t="n">
        <v>1127380</v>
      </c>
      <c r="G306" s="250" t="n">
        <v>48</v>
      </c>
      <c r="H306" s="250" t="n">
        <v>1127333</v>
      </c>
      <c r="I306" s="250" t="n">
        <v>1127380</v>
      </c>
      <c r="J306" s="250" t="n">
        <v>48</v>
      </c>
      <c r="K306" s="250" t="n"/>
      <c r="L306" s="250" t="n"/>
      <c r="M306" s="250" t="n"/>
      <c r="N306" s="250" t="n"/>
      <c r="O306" s="250" t="n"/>
      <c r="P306" s="250" t="n"/>
      <c r="Q306" s="250" t="n"/>
      <c r="R306" s="250">
        <f>J306+M306+Q306</f>
        <v/>
      </c>
      <c r="S306" s="250">
        <f>IF(OR(C306="CEDULAS DE IDENTIDAD",C306="CÉDULA DE IDENTIDAD DS4924"),(J306*17),0)</f>
        <v/>
      </c>
      <c r="T306" s="281">
        <f>IF(N306="ERROR HUMANO",(M306*3),0)</f>
        <v/>
      </c>
    </row>
    <row r="307">
      <c r="A307" s="280" t="n">
        <v>3</v>
      </c>
      <c r="B307" s="250" t="inlineStr">
        <is>
          <t>IVAR LIMBERT FLORES AYAVIRI</t>
        </is>
      </c>
      <c r="C307" s="250" t="inlineStr">
        <is>
          <t>LAMINAS PLASTICAS TIPO FUNDA -POUCHE</t>
        </is>
      </c>
      <c r="D307" s="250" t="inlineStr">
        <is>
          <t>H5-P1</t>
        </is>
      </c>
      <c r="E307" s="250" t="n">
        <v>1127381</v>
      </c>
      <c r="F307" s="250" t="n">
        <v>1127390</v>
      </c>
      <c r="G307" s="250" t="n">
        <v>10</v>
      </c>
      <c r="H307" s="250" t="n"/>
      <c r="I307" s="250" t="n"/>
      <c r="J307" s="250" t="n"/>
      <c r="K307" s="250" t="n"/>
      <c r="L307" s="250" t="n"/>
      <c r="M307" s="250" t="n"/>
      <c r="N307" s="250" t="n"/>
      <c r="O307" s="250" t="n">
        <v>1127381</v>
      </c>
      <c r="P307" s="250" t="n">
        <v>1127390</v>
      </c>
      <c r="Q307" s="250" t="n">
        <v>10</v>
      </c>
      <c r="R307" s="250">
        <f>J307+M307+Q307</f>
        <v/>
      </c>
      <c r="S307" s="250">
        <f>IF(OR(C307="CEDULAS DE IDENTIDAD",C307="CÉDULA DE IDENTIDAD DS4924"),(J307*17),0)</f>
        <v/>
      </c>
      <c r="T307" s="281">
        <f>IF(N307="ERROR HUMANO",(M307*3),0)</f>
        <v/>
      </c>
    </row>
    <row r="308">
      <c r="A308" s="282" t="n">
        <v>4</v>
      </c>
      <c r="B308" s="251" t="inlineStr">
        <is>
          <t>MIGUEL VILLARPANDO MIRANDA</t>
        </is>
      </c>
      <c r="C308" s="251" t="inlineStr">
        <is>
          <t>LAMINAS PLASTICAS TIPO FUNDA -POUCHE</t>
        </is>
      </c>
      <c r="D308" s="251" t="inlineStr">
        <is>
          <t>H5-P1</t>
        </is>
      </c>
      <c r="E308" s="251" t="n">
        <v>1127012</v>
      </c>
      <c r="F308" s="251" t="n">
        <v>1127013</v>
      </c>
      <c r="G308" s="251" t="n">
        <v>2</v>
      </c>
      <c r="H308" s="251" t="n">
        <v>1127012</v>
      </c>
      <c r="I308" s="251" t="n">
        <v>1127013</v>
      </c>
      <c r="J308" s="251" t="n">
        <v>2</v>
      </c>
      <c r="K308" s="251" t="n"/>
      <c r="L308" s="251" t="n"/>
      <c r="M308" s="251" t="n"/>
      <c r="N308" s="251" t="n"/>
      <c r="O308" s="251" t="n"/>
      <c r="P308" s="251" t="n"/>
      <c r="Q308" s="251" t="n"/>
      <c r="R308" s="251">
        <f>J308+M308+Q308</f>
        <v/>
      </c>
      <c r="S308" s="251">
        <f>IF(OR(C308="CEDULAS DE IDENTIDAD",C308="CÉDULA DE IDENTIDAD DS4924"),(J308*17),0)</f>
        <v/>
      </c>
      <c r="T308" s="283">
        <f>IF(N308="ERROR HUMANO",(M308*3),0)</f>
        <v/>
      </c>
    </row>
    <row r="309">
      <c r="A309" s="282" t="n">
        <v>4</v>
      </c>
      <c r="B309" s="251" t="inlineStr">
        <is>
          <t>MIGUEL VILLARPANDO MIRANDA</t>
        </is>
      </c>
      <c r="C309" s="251" t="inlineStr">
        <is>
          <t>LAMINAS PLASTICAS TIPO FUNDA -POUCHE</t>
        </is>
      </c>
      <c r="D309" s="251" t="inlineStr">
        <is>
          <t>H5-P1</t>
        </is>
      </c>
      <c r="E309" s="251" t="n">
        <v>1127391</v>
      </c>
      <c r="F309" s="251" t="n">
        <v>1127450</v>
      </c>
      <c r="G309" s="251" t="n">
        <v>60</v>
      </c>
      <c r="H309" s="251" t="n">
        <v>1127391</v>
      </c>
      <c r="I309" s="251" t="n">
        <v>1127450</v>
      </c>
      <c r="J309" s="251" t="n">
        <v>60</v>
      </c>
      <c r="K309" s="251" t="n"/>
      <c r="L309" s="251" t="n"/>
      <c r="M309" s="251" t="n"/>
      <c r="N309" s="251" t="n"/>
      <c r="O309" s="251" t="n"/>
      <c r="P309" s="251" t="n"/>
      <c r="Q309" s="251" t="n"/>
      <c r="R309" s="251">
        <f>J309+M309+Q309</f>
        <v/>
      </c>
      <c r="S309" s="251">
        <f>IF(OR(C309="CEDULAS DE IDENTIDAD",C309="CÉDULA DE IDENTIDAD DS4924"),(J309*17),0)</f>
        <v/>
      </c>
      <c r="T309" s="283">
        <f>IF(N309="ERROR HUMANO",(M309*3),0)</f>
        <v/>
      </c>
    </row>
    <row r="310">
      <c r="A310" s="282" t="n">
        <v>4</v>
      </c>
      <c r="B310" s="251" t="inlineStr">
        <is>
          <t>MIGUEL VILLARPANDO MIRANDA</t>
        </is>
      </c>
      <c r="C310" s="251" t="inlineStr">
        <is>
          <t>LAMINAS PLASTICAS TIPO FUNDA -POUCHE</t>
        </is>
      </c>
      <c r="D310" s="251" t="inlineStr">
        <is>
          <t>H5-P1</t>
        </is>
      </c>
      <c r="E310" s="251" t="n">
        <v>1127451</v>
      </c>
      <c r="F310" s="251" t="n">
        <v>1127469</v>
      </c>
      <c r="G310" s="251" t="n">
        <v>19</v>
      </c>
      <c r="H310" s="251" t="n"/>
      <c r="I310" s="251" t="n"/>
      <c r="J310" s="251" t="n"/>
      <c r="K310" s="251" t="n"/>
      <c r="L310" s="251" t="n"/>
      <c r="M310" s="251" t="n"/>
      <c r="N310" s="251" t="n"/>
      <c r="O310" s="251" t="n">
        <v>1127451</v>
      </c>
      <c r="P310" s="251" t="n">
        <v>1127469</v>
      </c>
      <c r="Q310" s="251" t="n">
        <v>19</v>
      </c>
      <c r="R310" s="251">
        <f>J310+M310+Q310</f>
        <v/>
      </c>
      <c r="S310" s="251">
        <f>IF(OR(C310="CEDULAS DE IDENTIDAD",C310="CÉDULA DE IDENTIDAD DS4924"),(J310*17),0)</f>
        <v/>
      </c>
      <c r="T310" s="283">
        <f>IF(N310="ERROR HUMANO",(M310*3),0)</f>
        <v/>
      </c>
    </row>
    <row r="311">
      <c r="A311" s="282" t="n">
        <v>4</v>
      </c>
      <c r="B311" s="251" t="inlineStr">
        <is>
          <t>MIGUEL VILLARPANDO MIRANDA</t>
        </is>
      </c>
      <c r="C311" s="251" t="inlineStr">
        <is>
          <t>CÉDULA DE IDENTIDAD DS4924</t>
        </is>
      </c>
      <c r="D311" s="251" t="inlineStr">
        <is>
          <t>LA</t>
        </is>
      </c>
      <c r="E311" s="251" t="n">
        <v>584772</v>
      </c>
      <c r="F311" s="251" t="n">
        <v>584772</v>
      </c>
      <c r="G311" s="251" t="n">
        <v>1</v>
      </c>
      <c r="H311" s="251" t="n">
        <v>584772</v>
      </c>
      <c r="I311" s="251" t="n">
        <v>584772</v>
      </c>
      <c r="J311" s="251" t="n">
        <v>1</v>
      </c>
      <c r="K311" s="251" t="n"/>
      <c r="L311" s="251" t="n"/>
      <c r="M311" s="251" t="n"/>
      <c r="N311" s="251" t="n"/>
      <c r="O311" s="251" t="n"/>
      <c r="P311" s="251" t="n"/>
      <c r="Q311" s="251" t="n"/>
      <c r="R311" s="251">
        <f>J311+M311+Q311</f>
        <v/>
      </c>
      <c r="S311" s="251">
        <f>IF(OR(C311="CEDULAS DE IDENTIDAD",C311="CÉDULA DE IDENTIDAD DS4924"),(J311*17),0)</f>
        <v/>
      </c>
      <c r="T311" s="283">
        <f>IF(N311="ERROR HUMANO",(M311*3),0)</f>
        <v/>
      </c>
    </row>
    <row r="312">
      <c r="A312" s="282" t="n">
        <v>4</v>
      </c>
      <c r="B312" s="251" t="inlineStr">
        <is>
          <t>MIGUEL VILLARPANDO MIRANDA</t>
        </is>
      </c>
      <c r="C312" s="251" t="inlineStr">
        <is>
          <t>CÉDULA DE IDENTIDAD DS4924</t>
        </is>
      </c>
      <c r="D312" s="251" t="inlineStr">
        <is>
          <t>LA</t>
        </is>
      </c>
      <c r="E312" s="251" t="n">
        <v>584989</v>
      </c>
      <c r="F312" s="251" t="n">
        <v>584998</v>
      </c>
      <c r="G312" s="251" t="n">
        <v>10</v>
      </c>
      <c r="H312" s="251" t="n">
        <v>584989</v>
      </c>
      <c r="I312" s="251" t="n">
        <v>584998</v>
      </c>
      <c r="J312" s="251" t="n">
        <v>10</v>
      </c>
      <c r="K312" s="251" t="n"/>
      <c r="L312" s="251" t="n"/>
      <c r="M312" s="251" t="n"/>
      <c r="N312" s="251" t="n"/>
      <c r="O312" s="251" t="n"/>
      <c r="P312" s="251" t="n"/>
      <c r="Q312" s="251" t="n"/>
      <c r="R312" s="251">
        <f>J312+M312+Q312</f>
        <v/>
      </c>
      <c r="S312" s="251">
        <f>IF(OR(C312="CEDULAS DE IDENTIDAD",C312="CÉDULA DE IDENTIDAD DS4924"),(J312*17),0)</f>
        <v/>
      </c>
      <c r="T312" s="283">
        <f>IF(N312="ERROR HUMANO",(M312*3),0)</f>
        <v/>
      </c>
    </row>
    <row r="313">
      <c r="A313" s="282" t="n">
        <v>4</v>
      </c>
      <c r="B313" s="251" t="inlineStr">
        <is>
          <t>MIGUEL VILLARPANDO MIRANDA</t>
        </is>
      </c>
      <c r="C313" s="251" t="inlineStr">
        <is>
          <t>CÉDULA DE IDENTIDAD DS4924</t>
        </is>
      </c>
      <c r="D313" s="251" t="inlineStr">
        <is>
          <t>LA</t>
        </is>
      </c>
      <c r="E313" s="251" t="n">
        <v>584999</v>
      </c>
      <c r="F313" s="251" t="n">
        <v>585000</v>
      </c>
      <c r="G313" s="251" t="n">
        <v>2</v>
      </c>
      <c r="H313" s="251" t="n"/>
      <c r="I313" s="251" t="n"/>
      <c r="J313" s="251" t="n"/>
      <c r="K313" s="251" t="n">
        <v>584999</v>
      </c>
      <c r="L313" s="251" t="n">
        <v>584999</v>
      </c>
      <c r="M313" s="251" t="n">
        <v>1</v>
      </c>
      <c r="N313" s="251" t="inlineStr">
        <is>
          <t>ERROR DE IMPRESIÓN</t>
        </is>
      </c>
      <c r="O313" s="251" t="n"/>
      <c r="P313" s="251" t="n"/>
      <c r="Q313" s="251" t="n"/>
      <c r="R313" s="251">
        <f>J313+M313+Q313</f>
        <v/>
      </c>
      <c r="S313" s="251">
        <f>IF(OR(C313="CEDULAS DE IDENTIDAD",C313="CÉDULA DE IDENTIDAD DS4924"),(J313*17),0)</f>
        <v/>
      </c>
      <c r="T313" s="283">
        <f>IF(N313="ERROR HUMANO",(M313*3),0)</f>
        <v/>
      </c>
    </row>
    <row r="314">
      <c r="A314" s="282" t="n">
        <v>4</v>
      </c>
      <c r="B314" s="251" t="inlineStr">
        <is>
          <t>MIGUEL VILLARPANDO MIRANDA</t>
        </is>
      </c>
      <c r="C314" s="251" t="inlineStr">
        <is>
          <t>CÉDULA DE IDENTIDAD DS4924</t>
        </is>
      </c>
      <c r="D314" s="251" t="n"/>
      <c r="E314" s="251" t="n"/>
      <c r="F314" s="251" t="n"/>
      <c r="G314" s="251" t="n"/>
      <c r="H314" s="251" t="n"/>
      <c r="I314" s="251" t="n"/>
      <c r="J314" s="251" t="n"/>
      <c r="K314" s="251" t="n">
        <v>585000</v>
      </c>
      <c r="L314" s="251" t="n">
        <v>585000</v>
      </c>
      <c r="M314" s="251" t="n">
        <v>1</v>
      </c>
      <c r="N314" s="251" t="inlineStr">
        <is>
          <t>ERROR DE IMPRESIÓN</t>
        </is>
      </c>
      <c r="O314" s="251" t="n"/>
      <c r="P314" s="251" t="n"/>
      <c r="Q314" s="251" t="n"/>
      <c r="R314" s="251">
        <f>J314+M314+Q314</f>
        <v/>
      </c>
      <c r="S314" s="251">
        <f>IF(OR(C314="CEDULAS DE IDENTIDAD",C314="CÉDULA DE IDENTIDAD DS4924"),(J314*17),0)</f>
        <v/>
      </c>
      <c r="T314" s="283">
        <f>IF(N314="ERROR HUMANO",(M314*3),0)</f>
        <v/>
      </c>
    </row>
    <row r="315">
      <c r="A315" s="282" t="n">
        <v>4</v>
      </c>
      <c r="B315" s="251" t="inlineStr">
        <is>
          <t>MIGUEL VILLARPANDO MIRANDA</t>
        </is>
      </c>
      <c r="C315" s="251" t="inlineStr">
        <is>
          <t>CÉDULA DE IDENTIDAD DS4924</t>
        </is>
      </c>
      <c r="D315" s="251" t="inlineStr">
        <is>
          <t>LA</t>
        </is>
      </c>
      <c r="E315" s="251" t="n">
        <v>585001</v>
      </c>
      <c r="F315" s="251" t="n">
        <v>585028</v>
      </c>
      <c r="G315" s="251" t="n">
        <v>28</v>
      </c>
      <c r="H315" s="251" t="n">
        <v>585001</v>
      </c>
      <c r="I315" s="251" t="n">
        <v>585028</v>
      </c>
      <c r="J315" s="251" t="n">
        <v>28</v>
      </c>
      <c r="K315" s="251" t="n"/>
      <c r="L315" s="251" t="n"/>
      <c r="M315" s="251" t="n"/>
      <c r="N315" s="251" t="n"/>
      <c r="O315" s="251" t="n"/>
      <c r="P315" s="251" t="n"/>
      <c r="Q315" s="251" t="n"/>
      <c r="R315" s="251">
        <f>J315+M315+Q315</f>
        <v/>
      </c>
      <c r="S315" s="251">
        <f>IF(OR(C315="CEDULAS DE IDENTIDAD",C315="CÉDULA DE IDENTIDAD DS4924"),(J315*17),0)</f>
        <v/>
      </c>
      <c r="T315" s="283">
        <f>IF(N315="ERROR HUMANO",(M315*3),0)</f>
        <v/>
      </c>
    </row>
    <row r="316">
      <c r="A316" s="282" t="n">
        <v>4</v>
      </c>
      <c r="B316" s="251" t="inlineStr">
        <is>
          <t>MIGUEL VILLARPANDO MIRANDA</t>
        </is>
      </c>
      <c r="C316" s="251" t="inlineStr">
        <is>
          <t>CÉDULA DE IDENTIDAD DS4924</t>
        </is>
      </c>
      <c r="D316" s="251" t="inlineStr">
        <is>
          <t>LA</t>
        </is>
      </c>
      <c r="E316" s="251" t="n">
        <v>585029</v>
      </c>
      <c r="F316" s="251" t="n">
        <v>585029</v>
      </c>
      <c r="G316" s="251" t="n">
        <v>1</v>
      </c>
      <c r="H316" s="251" t="n"/>
      <c r="I316" s="251" t="n"/>
      <c r="J316" s="251" t="n"/>
      <c r="K316" s="251" t="n">
        <v>585029</v>
      </c>
      <c r="L316" s="251" t="n">
        <v>585029</v>
      </c>
      <c r="M316" s="251" t="n">
        <v>1</v>
      </c>
      <c r="N316" s="251" t="inlineStr">
        <is>
          <t>ERROR DE IMPRESIÓN</t>
        </is>
      </c>
      <c r="O316" s="251" t="n"/>
      <c r="P316" s="251" t="n"/>
      <c r="Q316" s="251" t="n"/>
      <c r="R316" s="251">
        <f>J316+M316+Q316</f>
        <v/>
      </c>
      <c r="S316" s="251">
        <f>IF(OR(C316="CEDULAS DE IDENTIDAD",C316="CÉDULA DE IDENTIDAD DS4924"),(J316*17),0)</f>
        <v/>
      </c>
      <c r="T316" s="283">
        <f>IF(N316="ERROR HUMANO",(M316*3),0)</f>
        <v/>
      </c>
    </row>
    <row r="317">
      <c r="A317" s="282" t="n">
        <v>4</v>
      </c>
      <c r="B317" s="251" t="inlineStr">
        <is>
          <t>MIGUEL VILLARPANDO MIRANDA</t>
        </is>
      </c>
      <c r="C317" s="251" t="inlineStr">
        <is>
          <t>CÉDULA DE IDENTIDAD DS4924</t>
        </is>
      </c>
      <c r="D317" s="251" t="inlineStr">
        <is>
          <t>LA</t>
        </is>
      </c>
      <c r="E317" s="251" t="n">
        <v>585030</v>
      </c>
      <c r="F317" s="251" t="n">
        <v>585052</v>
      </c>
      <c r="G317" s="251" t="n">
        <v>23</v>
      </c>
      <c r="H317" s="251" t="n">
        <v>585030</v>
      </c>
      <c r="I317" s="251" t="n">
        <v>585052</v>
      </c>
      <c r="J317" s="251" t="n">
        <v>23</v>
      </c>
      <c r="K317" s="251" t="n"/>
      <c r="L317" s="251" t="n"/>
      <c r="M317" s="251" t="n"/>
      <c r="N317" s="251" t="n"/>
      <c r="O317" s="251" t="n"/>
      <c r="P317" s="251" t="n"/>
      <c r="Q317" s="251" t="n"/>
      <c r="R317" s="251">
        <f>J317+M317+Q317</f>
        <v/>
      </c>
      <c r="S317" s="251">
        <f>IF(OR(C317="CEDULAS DE IDENTIDAD",C317="CÉDULA DE IDENTIDAD DS4924"),(J317*17),0)</f>
        <v/>
      </c>
      <c r="T317" s="283">
        <f>IF(N317="ERROR HUMANO",(M317*3),0)</f>
        <v/>
      </c>
    </row>
    <row r="318">
      <c r="A318" s="282" t="n">
        <v>4</v>
      </c>
      <c r="B318" s="251" t="inlineStr">
        <is>
          <t>MIGUEL VILLARPANDO MIRANDA</t>
        </is>
      </c>
      <c r="C318" s="251" t="inlineStr">
        <is>
          <t>CÉDULA DE IDENTIDAD DS4924</t>
        </is>
      </c>
      <c r="D318" s="251" t="inlineStr">
        <is>
          <t>LA</t>
        </is>
      </c>
      <c r="E318" s="251" t="n">
        <v>585053</v>
      </c>
      <c r="F318" s="251" t="n">
        <v>585068</v>
      </c>
      <c r="G318" s="251" t="n">
        <v>16</v>
      </c>
      <c r="H318" s="251" t="n"/>
      <c r="I318" s="251" t="n"/>
      <c r="J318" s="251" t="n"/>
      <c r="K318" s="251" t="n"/>
      <c r="L318" s="251" t="n"/>
      <c r="M318" s="251" t="n"/>
      <c r="N318" s="251" t="n"/>
      <c r="O318" s="251" t="n">
        <v>585053</v>
      </c>
      <c r="P318" s="251" t="n">
        <v>585068</v>
      </c>
      <c r="Q318" s="251" t="n">
        <v>16</v>
      </c>
      <c r="R318" s="251">
        <f>J318+M318+Q318</f>
        <v/>
      </c>
      <c r="S318" s="251">
        <f>IF(OR(C318="CEDULAS DE IDENTIDAD",C318="CÉDULA DE IDENTIDAD DS4924"),(J318*17),0)</f>
        <v/>
      </c>
      <c r="T318" s="283">
        <f>IF(N318="ERROR HUMANO",(M318*3),0)</f>
        <v/>
      </c>
    </row>
    <row r="319">
      <c r="A319" s="280" t="n">
        <v>1</v>
      </c>
      <c r="B319" s="250" t="inlineStr">
        <is>
          <t>VERONICA MEDRANO ARIAS</t>
        </is>
      </c>
      <c r="C319" s="250" t="inlineStr">
        <is>
          <t>LAMINAS PLASTICAS TIPO FUNDA -POUCHE</t>
        </is>
      </c>
      <c r="D319" s="250" t="inlineStr">
        <is>
          <t>H5-P1</t>
        </is>
      </c>
      <c r="E319" s="250" t="n">
        <v>1127201</v>
      </c>
      <c r="F319" s="250" t="n">
        <v>1127228</v>
      </c>
      <c r="G319" s="250" t="n">
        <v>28</v>
      </c>
      <c r="H319" s="250" t="n">
        <v>1127201</v>
      </c>
      <c r="I319" s="250" t="n">
        <v>1127228</v>
      </c>
      <c r="J319" s="250" t="n">
        <v>28</v>
      </c>
      <c r="K319" s="250" t="n"/>
      <c r="L319" s="250" t="n"/>
      <c r="M319" s="250" t="n"/>
      <c r="N319" s="250" t="n"/>
      <c r="O319" s="250" t="n"/>
      <c r="P319" s="250" t="n"/>
      <c r="Q319" s="250" t="n"/>
      <c r="R319" s="250">
        <f>J319+M319+Q319</f>
        <v/>
      </c>
      <c r="S319" s="250">
        <f>IF(OR(C319="CEDULAS DE IDENTIDAD",C319="CÉDULA DE IDENTIDAD DS4924"),(J319*17),0)</f>
        <v/>
      </c>
      <c r="T319" s="281">
        <f>IF(N319="ERROR HUMANO",(M319*3),0)</f>
        <v/>
      </c>
    </row>
    <row r="320">
      <c r="A320" s="280" t="n">
        <v>1</v>
      </c>
      <c r="B320" s="250" t="inlineStr">
        <is>
          <t>VERONICA MEDRANO ARIAS</t>
        </is>
      </c>
      <c r="C320" s="250" t="inlineStr">
        <is>
          <t>LAMINAS PLASTICAS TIPO FUNDA -POUCHE</t>
        </is>
      </c>
      <c r="D320" s="250" t="inlineStr">
        <is>
          <t>H5-P1</t>
        </is>
      </c>
      <c r="E320" s="250" t="n">
        <v>1127229</v>
      </c>
      <c r="F320" s="250" t="n">
        <v>1127277</v>
      </c>
      <c r="G320" s="250" t="n">
        <v>49</v>
      </c>
      <c r="H320" s="250" t="n">
        <v>1127229</v>
      </c>
      <c r="I320" s="250" t="n">
        <v>1127277</v>
      </c>
      <c r="J320" s="250" t="n">
        <v>49</v>
      </c>
      <c r="K320" s="250" t="n"/>
      <c r="L320" s="250" t="n"/>
      <c r="M320" s="250" t="n"/>
      <c r="N320" s="250" t="n"/>
      <c r="O320" s="250" t="n"/>
      <c r="P320" s="250" t="n"/>
      <c r="Q320" s="250" t="n"/>
      <c r="R320" s="250">
        <f>J320+M320+Q320</f>
        <v/>
      </c>
      <c r="S320" s="250">
        <f>IF(OR(C320="CEDULAS DE IDENTIDAD",C320="CÉDULA DE IDENTIDAD DS4924"),(J320*17),0)</f>
        <v/>
      </c>
      <c r="T320" s="281">
        <f>IF(N320="ERROR HUMANO",(M320*3),0)</f>
        <v/>
      </c>
    </row>
    <row r="321">
      <c r="A321" s="280" t="n">
        <v>1</v>
      </c>
      <c r="B321" s="250" t="inlineStr">
        <is>
          <t>VERONICA MEDRANO ARIAS</t>
        </is>
      </c>
      <c r="C321" s="250" t="inlineStr">
        <is>
          <t>LAMINAS PLASTICAS TIPO FUNDA -POUCHE</t>
        </is>
      </c>
      <c r="D321" s="250" t="inlineStr">
        <is>
          <t>H5-P1</t>
        </is>
      </c>
      <c r="E321" s="250" t="n">
        <v>1127278</v>
      </c>
      <c r="F321" s="250" t="n">
        <v>1127280</v>
      </c>
      <c r="G321" s="250" t="n">
        <v>3</v>
      </c>
      <c r="H321" s="250" t="n"/>
      <c r="I321" s="250" t="n"/>
      <c r="J321" s="250" t="n"/>
      <c r="K321" s="250" t="n"/>
      <c r="L321" s="250" t="n"/>
      <c r="M321" s="250" t="n"/>
      <c r="N321" s="250" t="n"/>
      <c r="O321" s="250" t="n">
        <v>1127278</v>
      </c>
      <c r="P321" s="250" t="n">
        <v>1127280</v>
      </c>
      <c r="Q321" s="250" t="n">
        <v>3</v>
      </c>
      <c r="R321" s="250">
        <f>J321+M321+Q321</f>
        <v/>
      </c>
      <c r="S321" s="250">
        <f>IF(OR(C321="CEDULAS DE IDENTIDAD",C321="CÉDULA DE IDENTIDAD DS4924"),(J321*17),0)</f>
        <v/>
      </c>
      <c r="T321" s="281">
        <f>IF(N321="ERROR HUMANO",(M321*3),0)</f>
        <v/>
      </c>
    </row>
    <row r="322">
      <c r="A322" s="280" t="n">
        <v>1</v>
      </c>
      <c r="B322" s="250" t="inlineStr">
        <is>
          <t>VERONICA MEDRANO ARIAS</t>
        </is>
      </c>
      <c r="C322" s="250" t="inlineStr">
        <is>
          <t>CÉDULA DE IDENTIDAD DS4924</t>
        </is>
      </c>
      <c r="D322" s="250" t="inlineStr">
        <is>
          <t>LA</t>
        </is>
      </c>
      <c r="E322" s="250" t="n">
        <v>584857</v>
      </c>
      <c r="F322" s="250" t="n">
        <v>584884</v>
      </c>
      <c r="G322" s="250" t="n">
        <v>28</v>
      </c>
      <c r="H322" s="250" t="n">
        <v>584857</v>
      </c>
      <c r="I322" s="250" t="n">
        <v>584884</v>
      </c>
      <c r="J322" s="250" t="n">
        <v>28</v>
      </c>
      <c r="K322" s="250" t="n"/>
      <c r="L322" s="250" t="n"/>
      <c r="M322" s="250" t="n"/>
      <c r="N322" s="250" t="n"/>
      <c r="O322" s="250" t="n"/>
      <c r="P322" s="250" t="n"/>
      <c r="Q322" s="250" t="n"/>
      <c r="R322" s="250">
        <f>J322+M322+Q322</f>
        <v/>
      </c>
      <c r="S322" s="250">
        <f>IF(OR(C322="CEDULAS DE IDENTIDAD",C322="CÉDULA DE IDENTIDAD DS4924"),(J322*17),0)</f>
        <v/>
      </c>
      <c r="T322" s="281">
        <f>IF(N322="ERROR HUMANO",(M322*3),0)</f>
        <v/>
      </c>
    </row>
    <row r="323">
      <c r="A323" s="280" t="n">
        <v>1</v>
      </c>
      <c r="B323" s="250" t="inlineStr">
        <is>
          <t>VERONICA MEDRANO ARIAS</t>
        </is>
      </c>
      <c r="C323" s="250" t="inlineStr">
        <is>
          <t>CÉDULA DE IDENTIDAD DS4924</t>
        </is>
      </c>
      <c r="D323" s="250" t="inlineStr">
        <is>
          <t>LA</t>
        </is>
      </c>
      <c r="E323" s="250" t="n">
        <v>584885</v>
      </c>
      <c r="F323" s="250" t="n">
        <v>584933</v>
      </c>
      <c r="G323" s="250" t="n">
        <v>49</v>
      </c>
      <c r="H323" s="250" t="n">
        <v>584885</v>
      </c>
      <c r="I323" s="250" t="n">
        <v>584933</v>
      </c>
      <c r="J323" s="250" t="n">
        <v>49</v>
      </c>
      <c r="K323" s="250" t="n"/>
      <c r="L323" s="250" t="n"/>
      <c r="M323" s="250" t="n"/>
      <c r="N323" s="250" t="n"/>
      <c r="O323" s="250" t="n"/>
      <c r="P323" s="250" t="n"/>
      <c r="Q323" s="250" t="n"/>
      <c r="R323" s="250">
        <f>J323+M323+Q323</f>
        <v/>
      </c>
      <c r="S323" s="250">
        <f>IF(OR(C323="CEDULAS DE IDENTIDAD",C323="CÉDULA DE IDENTIDAD DS4924"),(J323*17),0)</f>
        <v/>
      </c>
      <c r="T323" s="281">
        <f>IF(N323="ERROR HUMANO",(M323*3),0)</f>
        <v/>
      </c>
    </row>
    <row r="324">
      <c r="A324" s="280" t="n">
        <v>1</v>
      </c>
      <c r="B324" s="250" t="inlineStr">
        <is>
          <t>VERONICA MEDRANO ARIAS</t>
        </is>
      </c>
      <c r="C324" s="250" t="inlineStr">
        <is>
          <t>CÉDULA DE IDENTIDAD DS4924</t>
        </is>
      </c>
      <c r="D324" s="250" t="inlineStr">
        <is>
          <t>LA</t>
        </is>
      </c>
      <c r="E324" s="250" t="n">
        <v>584934</v>
      </c>
      <c r="F324" s="250" t="n">
        <v>584936</v>
      </c>
      <c r="G324" s="250" t="n">
        <v>3</v>
      </c>
      <c r="H324" s="250" t="n"/>
      <c r="I324" s="250" t="n"/>
      <c r="J324" s="250" t="n"/>
      <c r="K324" s="250" t="n"/>
      <c r="L324" s="250" t="n"/>
      <c r="M324" s="250" t="n"/>
      <c r="N324" s="250" t="n"/>
      <c r="O324" s="250" t="n">
        <v>584934</v>
      </c>
      <c r="P324" s="250" t="n">
        <v>584936</v>
      </c>
      <c r="Q324" s="250" t="n">
        <v>3</v>
      </c>
      <c r="R324" s="250">
        <f>J324+M324+Q324</f>
        <v/>
      </c>
      <c r="S324" s="250">
        <f>IF(OR(C324="CEDULAS DE IDENTIDAD",C324="CÉDULA DE IDENTIDAD DS4924"),(J324*17),0)</f>
        <v/>
      </c>
      <c r="T324" s="281">
        <f>IF(N324="ERROR HUMANO",(M324*3),0)</f>
        <v/>
      </c>
    </row>
    <row r="325">
      <c r="A325" s="282" t="n">
        <v>5</v>
      </c>
      <c r="B325" s="251" t="inlineStr">
        <is>
          <t>WILSON SOLETO LAVAIN</t>
        </is>
      </c>
      <c r="C325" s="251" t="inlineStr">
        <is>
          <t>LAMINAS PLASTICAS TIPO FUNDA -POUCHE</t>
        </is>
      </c>
      <c r="D325" s="251" t="inlineStr">
        <is>
          <t>H5-P1</t>
        </is>
      </c>
      <c r="E325" s="251" t="n">
        <v>1127470</v>
      </c>
      <c r="F325" s="251" t="n">
        <v>1127543</v>
      </c>
      <c r="G325" s="251" t="n">
        <v>74</v>
      </c>
      <c r="H325" s="251" t="n">
        <v>1127470</v>
      </c>
      <c r="I325" s="251" t="n">
        <v>1127543</v>
      </c>
      <c r="J325" s="251" t="n">
        <v>74</v>
      </c>
      <c r="K325" s="251" t="n"/>
      <c r="L325" s="251" t="n"/>
      <c r="M325" s="251" t="n"/>
      <c r="N325" s="251" t="n"/>
      <c r="O325" s="251" t="n"/>
      <c r="P325" s="251" t="n"/>
      <c r="Q325" s="251" t="n"/>
      <c r="R325" s="251">
        <f>J325+M325+Q325</f>
        <v/>
      </c>
      <c r="S325" s="251">
        <f>IF(OR(C325="CEDULAS DE IDENTIDAD",C325="CÉDULA DE IDENTIDAD DS4924"),(J325*17),0)</f>
        <v/>
      </c>
      <c r="T325" s="283">
        <f>IF(N325="ERROR HUMANO",(M325*3),0)</f>
        <v/>
      </c>
    </row>
    <row r="326">
      <c r="A326" s="282" t="n">
        <v>5</v>
      </c>
      <c r="B326" s="251" t="inlineStr">
        <is>
          <t>WILSON SOLETO LAVAIN</t>
        </is>
      </c>
      <c r="C326" s="251" t="inlineStr">
        <is>
          <t>LAMINAS PLASTICAS TIPO FUNDA -POUCHE</t>
        </is>
      </c>
      <c r="D326" s="251" t="inlineStr">
        <is>
          <t>H5-P1</t>
        </is>
      </c>
      <c r="E326" s="251" t="n">
        <v>1127544</v>
      </c>
      <c r="F326" s="251" t="n">
        <v>1127549</v>
      </c>
      <c r="G326" s="251" t="n">
        <v>6</v>
      </c>
      <c r="H326" s="251" t="n"/>
      <c r="I326" s="251" t="n"/>
      <c r="J326" s="251" t="n"/>
      <c r="K326" s="251" t="n"/>
      <c r="L326" s="251" t="n"/>
      <c r="M326" s="251" t="n"/>
      <c r="N326" s="251" t="n"/>
      <c r="O326" s="251" t="n">
        <v>1127544</v>
      </c>
      <c r="P326" s="251" t="n">
        <v>1127549</v>
      </c>
      <c r="Q326" s="251" t="n">
        <v>6</v>
      </c>
      <c r="R326" s="251">
        <f>J326+M326+Q326</f>
        <v/>
      </c>
      <c r="S326" s="251">
        <f>IF(OR(C326="CEDULAS DE IDENTIDAD",C326="CÉDULA DE IDENTIDAD DS4924"),(J326*17),0)</f>
        <v/>
      </c>
      <c r="T326" s="283">
        <f>IF(N326="ERROR HUMANO",(M326*3),0)</f>
        <v/>
      </c>
    </row>
    <row r="327">
      <c r="A327" s="282" t="n">
        <v>5</v>
      </c>
      <c r="B327" s="251" t="inlineStr">
        <is>
          <t>WILSON SOLETO LAVAIN</t>
        </is>
      </c>
      <c r="C327" s="251" t="inlineStr">
        <is>
          <t>CÉDULA DE IDENTIDAD DS4924</t>
        </is>
      </c>
      <c r="D327" s="251" t="inlineStr">
        <is>
          <t>LA</t>
        </is>
      </c>
      <c r="E327" s="251" t="n">
        <v>585069</v>
      </c>
      <c r="F327" s="251" t="n">
        <v>585142</v>
      </c>
      <c r="G327" s="251" t="n">
        <v>74</v>
      </c>
      <c r="H327" s="251" t="n">
        <v>585069</v>
      </c>
      <c r="I327" s="251" t="n">
        <v>585142</v>
      </c>
      <c r="J327" s="251" t="n">
        <v>74</v>
      </c>
      <c r="K327" s="251" t="n"/>
      <c r="L327" s="251" t="n"/>
      <c r="M327" s="251" t="n"/>
      <c r="N327" s="251" t="n"/>
      <c r="O327" s="251" t="n"/>
      <c r="P327" s="251" t="n"/>
      <c r="Q327" s="251" t="n"/>
      <c r="R327" s="251">
        <f>J327+M327+Q327</f>
        <v/>
      </c>
      <c r="S327" s="251">
        <f>IF(OR(C327="CEDULAS DE IDENTIDAD",C327="CÉDULA DE IDENTIDAD DS4924"),(J327*17),0)</f>
        <v/>
      </c>
      <c r="T327" s="283">
        <f>IF(N327="ERROR HUMANO",(M327*3),0)</f>
        <v/>
      </c>
    </row>
    <row r="328">
      <c r="A328" s="282" t="n">
        <v>5</v>
      </c>
      <c r="B328" s="251" t="inlineStr">
        <is>
          <t>WILSON SOLETO LAVAIN</t>
        </is>
      </c>
      <c r="C328" s="251" t="inlineStr">
        <is>
          <t>CÉDULA DE IDENTIDAD DS4924</t>
        </is>
      </c>
      <c r="D328" s="251" t="inlineStr">
        <is>
          <t>LA</t>
        </is>
      </c>
      <c r="E328" s="251" t="n">
        <v>585143</v>
      </c>
      <c r="F328" s="251" t="n">
        <v>585148</v>
      </c>
      <c r="G328" s="251" t="n">
        <v>6</v>
      </c>
      <c r="H328" s="251" t="n"/>
      <c r="I328" s="251" t="n"/>
      <c r="J328" s="251" t="n"/>
      <c r="K328" s="251" t="n"/>
      <c r="L328" s="251" t="n"/>
      <c r="M328" s="251" t="n"/>
      <c r="N328" s="251" t="n"/>
      <c r="O328" s="251" t="n">
        <v>585143</v>
      </c>
      <c r="P328" s="251" t="n">
        <v>585148</v>
      </c>
      <c r="Q328" s="251" t="n">
        <v>6</v>
      </c>
      <c r="R328" s="251">
        <f>J328+M328+Q328</f>
        <v/>
      </c>
      <c r="S328" s="251">
        <f>IF(OR(C328="CEDULAS DE IDENTIDAD",C328="CÉDULA DE IDENTIDAD DS4924"),(J328*17),0)</f>
        <v/>
      </c>
      <c r="T328" s="283">
        <f>IF(N328="ERROR HUMANO",(M328*3),0)</f>
        <v/>
      </c>
    </row>
    <row r="329" ht="15" customHeight="1" s="335">
      <c r="A329" s="417" t="inlineStr">
        <is>
          <t>TOTALES:</t>
        </is>
      </c>
      <c r="B329" s="408" t="n"/>
      <c r="C329" s="408" t="n"/>
      <c r="D329" s="408" t="n"/>
      <c r="E329" s="162" t="n"/>
      <c r="F329" s="163" t="n"/>
      <c r="G329" s="164">
        <f>SUM(G288:G328)</f>
        <v/>
      </c>
      <c r="H329" s="162" t="n"/>
      <c r="I329" s="163" t="n"/>
      <c r="J329" s="165">
        <f>SUM(J288:J328)</f>
        <v/>
      </c>
      <c r="K329" s="162" t="n"/>
      <c r="L329" s="163" t="n"/>
      <c r="M329" s="165">
        <f>SUM(M288:M328)</f>
        <v/>
      </c>
      <c r="N329" s="166" t="n"/>
      <c r="O329" s="162" t="n"/>
      <c r="P329" s="163" t="n"/>
      <c r="Q329" s="165">
        <f>SUM(Q288:Q328)</f>
        <v/>
      </c>
      <c r="R329" s="167">
        <f>SUM(R288:R328)</f>
        <v/>
      </c>
      <c r="S329" s="168">
        <f>SUM(S288:S328)</f>
        <v/>
      </c>
      <c r="T329" s="165">
        <f>SUM(T288:T328)</f>
        <v/>
      </c>
    </row>
    <row r="330" ht="15.75" customHeight="1" s="335">
      <c r="A330" s="409" t="inlineStr">
        <is>
          <t>TOTAL BOLETAS DE DEPOSITO BANCARIO</t>
        </is>
      </c>
      <c r="B330" s="408" t="n"/>
      <c r="C330" s="408" t="n"/>
      <c r="D330" s="408" t="n"/>
      <c r="E330" s="408" t="n"/>
      <c r="F330" s="408" t="n"/>
      <c r="G330" s="408" t="n"/>
      <c r="H330" s="337" t="n"/>
      <c r="I330" s="416">
        <f>J329/2</f>
        <v/>
      </c>
      <c r="J330" s="337" t="n"/>
      <c r="K330" s="409" t="inlineStr">
        <is>
          <t>INGRESO TOTAL BOLIVIANOS</t>
        </is>
      </c>
      <c r="L330" s="408" t="n"/>
      <c r="M330" s="408" t="n"/>
      <c r="N330" s="408" t="n"/>
      <c r="O330" s="408" t="n"/>
      <c r="P330" s="408" t="n"/>
      <c r="Q330" s="337" t="n"/>
      <c r="R330" s="416">
        <f>S329+T329</f>
        <v/>
      </c>
      <c r="S330" s="408" t="n"/>
      <c r="T330" s="337" t="n"/>
    </row>
    <row r="332" ht="15" customHeight="1" s="335">
      <c r="A332" s="275" t="n"/>
      <c r="B332" s="276" t="n"/>
      <c r="C332" s="276" t="n"/>
      <c r="D332" s="276" t="n"/>
      <c r="E332" s="276" t="n"/>
      <c r="F332" s="276" t="n"/>
      <c r="G332" s="276" t="n"/>
      <c r="H332" s="276" t="n"/>
      <c r="I332" s="276" t="n"/>
      <c r="J332" s="276" t="n"/>
      <c r="K332" s="276" t="n"/>
      <c r="L332" s="276" t="n"/>
      <c r="M332" s="276" t="n"/>
      <c r="N332" s="276" t="n"/>
      <c r="O332" s="418" t="inlineStr">
        <is>
          <t>Correlativo-Form.:   SEGIP/DDSC/MONT/008/2024</t>
        </is>
      </c>
      <c r="P332" s="411" t="n"/>
      <c r="Q332" s="411" t="n"/>
      <c r="R332" s="411" t="n"/>
      <c r="S332" s="411" t="n"/>
      <c r="T332" s="412" t="n"/>
    </row>
    <row r="333" ht="22.5" customHeight="1" s="335">
      <c r="A333" s="433" t="inlineStr">
        <is>
          <t xml:space="preserve">SERVICIO GENERAL DE IDENTIFICACION PERSONAL </t>
        </is>
      </c>
      <c r="T333" s="422" t="n"/>
    </row>
    <row r="334" ht="15" customHeight="1" s="335">
      <c r="A334" s="432" t="inlineStr">
        <is>
          <t>LEY N° 0145 DEL 27 DE JUNIO DEL 2011</t>
        </is>
      </c>
      <c r="T334" s="422" t="n"/>
    </row>
    <row r="335" ht="24.75" customHeight="1" s="335">
      <c r="A335" s="430" t="inlineStr">
        <is>
          <t xml:space="preserve">FORMULARIO AV-4 (ADMINISTRACION DE MATERIAL VALORADO: CEDULAS Y PLASTICOS) </t>
        </is>
      </c>
      <c r="B335" s="411" t="n"/>
      <c r="C335" s="411" t="n"/>
      <c r="D335" s="411" t="n"/>
      <c r="E335" s="411" t="n"/>
      <c r="F335" s="411" t="n"/>
      <c r="G335" s="411" t="n"/>
      <c r="H335" s="411" t="n"/>
      <c r="I335" s="411" t="n"/>
      <c r="J335" s="411" t="n"/>
      <c r="K335" s="411" t="n"/>
      <c r="L335" s="411" t="n"/>
      <c r="M335" s="411" t="n"/>
      <c r="N335" s="411" t="n"/>
      <c r="O335" s="411" t="n"/>
      <c r="P335" s="411" t="n"/>
      <c r="Q335" s="411" t="n"/>
      <c r="R335" s="411" t="n"/>
      <c r="S335" s="411" t="n"/>
      <c r="T335" s="412" t="n"/>
    </row>
    <row r="336" ht="21.75" customHeight="1" s="335" thickBot="1">
      <c r="A336" s="431" t="inlineStr">
        <is>
          <t xml:space="preserve">OFICINA OPERATIVA: </t>
        </is>
      </c>
      <c r="B336" s="411" t="n"/>
      <c r="C336" s="411" t="n"/>
      <c r="D336" s="411" t="n"/>
      <c r="E336" s="429" t="inlineStr">
        <is>
          <t>OFICINA REGIONAL MONTERO</t>
        </is>
      </c>
      <c r="F336" s="408" t="n"/>
      <c r="G336" s="408" t="n"/>
      <c r="H336" s="408" t="n"/>
      <c r="I336" s="408" t="n"/>
      <c r="J336" s="408" t="n"/>
      <c r="K336" s="408" t="n"/>
      <c r="L336" s="408" t="n"/>
      <c r="M336" s="408" t="n"/>
      <c r="N336" s="408" t="n"/>
      <c r="O336" s="408" t="n"/>
      <c r="P336" s="408" t="n"/>
      <c r="Q336" s="419" t="inlineStr">
        <is>
          <t xml:space="preserve">FECHA: </t>
        </is>
      </c>
      <c r="R336" s="412" t="n"/>
      <c r="S336" s="427" t="inlineStr">
        <is>
          <t>10/01/2024</t>
        </is>
      </c>
      <c r="T336" s="428" t="n"/>
    </row>
    <row r="337" ht="15.75" customHeight="1" s="335">
      <c r="A337" s="277" t="n"/>
      <c r="B337" s="158" t="n"/>
      <c r="C337" s="158" t="n"/>
      <c r="D337" s="158" t="n"/>
      <c r="E337" s="426" t="inlineStr">
        <is>
          <t>ENTREGA DIARIA</t>
        </is>
      </c>
      <c r="F337" s="408" t="n"/>
      <c r="G337" s="337" t="n"/>
      <c r="H337" s="407" t="inlineStr">
        <is>
          <t>CEDULAS EMITIDAS</t>
        </is>
      </c>
      <c r="I337" s="408" t="n"/>
      <c r="J337" s="337" t="n"/>
      <c r="K337" s="425" t="inlineStr">
        <is>
          <t>CEDULAS ANULADAS</t>
        </is>
      </c>
      <c r="L337" s="408" t="n"/>
      <c r="M337" s="408" t="n"/>
      <c r="N337" s="337" t="n"/>
      <c r="O337" s="407" t="inlineStr">
        <is>
          <t>CEDULAS DEVUELTAS</t>
        </is>
      </c>
      <c r="P337" s="408" t="n"/>
      <c r="Q337" s="337" t="n"/>
      <c r="R337" s="423" t="inlineStr">
        <is>
          <t>TOTAL  ASIGNAC…</t>
        </is>
      </c>
      <c r="S337" s="423" t="inlineStr">
        <is>
          <t>TOTAL BS. RECAUDADO (EMISIONES)</t>
        </is>
      </c>
      <c r="T337" s="423" t="inlineStr">
        <is>
          <t>TOTAL BS. ANULACIONES</t>
        </is>
      </c>
    </row>
    <row r="338">
      <c r="A338" s="269" t="inlineStr">
        <is>
          <t>MESA</t>
        </is>
      </c>
      <c r="B338" s="269" t="inlineStr">
        <is>
          <t>OPERADOR</t>
        </is>
      </c>
      <c r="C338" s="269" t="inlineStr">
        <is>
          <t>DETALLE</t>
        </is>
      </c>
      <c r="D338" s="269" t="inlineStr">
        <is>
          <t>SERIE</t>
        </is>
      </c>
      <c r="E338" s="269" t="inlineStr">
        <is>
          <t>DESDE</t>
        </is>
      </c>
      <c r="F338" s="269" t="inlineStr">
        <is>
          <t>HASTA</t>
        </is>
      </c>
      <c r="G338" s="270" t="inlineStr">
        <is>
          <t>CANTIDAD</t>
        </is>
      </c>
      <c r="H338" s="269" t="inlineStr">
        <is>
          <t>DESDE</t>
        </is>
      </c>
      <c r="I338" s="269" t="inlineStr">
        <is>
          <t>HASTA</t>
        </is>
      </c>
      <c r="J338" s="270" t="inlineStr">
        <is>
          <t>CANTIDAD</t>
        </is>
      </c>
      <c r="K338" s="269" t="inlineStr">
        <is>
          <t>DESDE</t>
        </is>
      </c>
      <c r="L338" s="269" t="inlineStr">
        <is>
          <t>HASTA</t>
        </is>
      </c>
      <c r="M338" s="270" t="inlineStr">
        <is>
          <t>CANTIDAD</t>
        </is>
      </c>
      <c r="N338" s="271" t="inlineStr">
        <is>
          <t>TIPO ANULACION</t>
        </is>
      </c>
      <c r="O338" s="269" t="inlineStr">
        <is>
          <t>DESDE</t>
        </is>
      </c>
      <c r="P338" s="269" t="inlineStr">
        <is>
          <t>HASTA</t>
        </is>
      </c>
      <c r="Q338" s="270" t="inlineStr">
        <is>
          <t>CANTIDAD</t>
        </is>
      </c>
      <c r="R338" s="424" t="n"/>
      <c r="S338" s="424" t="n"/>
      <c r="T338" s="424" t="n"/>
    </row>
    <row r="339">
      <c r="A339" s="278" t="n">
        <v>2</v>
      </c>
      <c r="B339" s="272" t="inlineStr">
        <is>
          <t>ANELY CACERES PECHO</t>
        </is>
      </c>
      <c r="C339" s="272" t="inlineStr">
        <is>
          <t>LAMINAS PLASTICAS TIPO FUNDA -POUCHE</t>
        </is>
      </c>
      <c r="D339" s="272" t="inlineStr">
        <is>
          <t>H5-P1</t>
        </is>
      </c>
      <c r="E339" s="272" t="n">
        <v>1127325</v>
      </c>
      <c r="F339" s="272" t="n">
        <v>1127332</v>
      </c>
      <c r="G339" s="272" t="n">
        <v>8</v>
      </c>
      <c r="H339" s="272" t="n">
        <v>1127325</v>
      </c>
      <c r="I339" s="272" t="n">
        <v>1127332</v>
      </c>
      <c r="J339" s="272" t="n">
        <v>8</v>
      </c>
      <c r="K339" s="272" t="n"/>
      <c r="L339" s="272" t="n"/>
      <c r="M339" s="272" t="n"/>
      <c r="N339" s="272" t="n"/>
      <c r="O339" s="272" t="n"/>
      <c r="P339" s="272" t="n"/>
      <c r="Q339" s="272" t="n"/>
      <c r="R339" s="272">
        <f>J339+M339+Q339</f>
        <v/>
      </c>
      <c r="S339" s="272">
        <f>IF(OR(C339="CEDULAS DE IDENTIDAD",C339="CÉDULA DE IDENTIDAD DS4924"),(J339*17),0)</f>
        <v/>
      </c>
      <c r="T339" s="279">
        <f>IF(N339="ERROR HUMANO",(M339*3),0)</f>
        <v/>
      </c>
    </row>
    <row r="340">
      <c r="A340" s="280" t="n">
        <v>2</v>
      </c>
      <c r="B340" s="250" t="inlineStr">
        <is>
          <t>ANELY CACERES PECHO</t>
        </is>
      </c>
      <c r="C340" s="250" t="inlineStr">
        <is>
          <t>LAMINAS PLASTICAS TIPO FUNDA -POUCHE</t>
        </is>
      </c>
      <c r="D340" s="250" t="inlineStr">
        <is>
          <t>H5-P1</t>
        </is>
      </c>
      <c r="E340" s="250" t="n">
        <v>1127678</v>
      </c>
      <c r="F340" s="250" t="n">
        <v>1127728</v>
      </c>
      <c r="G340" s="250" t="n">
        <v>51</v>
      </c>
      <c r="H340" s="250" t="n">
        <v>1127678</v>
      </c>
      <c r="I340" s="250" t="n">
        <v>1127728</v>
      </c>
      <c r="J340" s="250" t="n">
        <v>51</v>
      </c>
      <c r="K340" s="250" t="n"/>
      <c r="L340" s="250" t="n"/>
      <c r="M340" s="250" t="n"/>
      <c r="N340" s="250" t="n"/>
      <c r="O340" s="250" t="n"/>
      <c r="P340" s="250" t="n"/>
      <c r="Q340" s="250" t="n"/>
      <c r="R340" s="250">
        <f>J340+M340+Q340</f>
        <v/>
      </c>
      <c r="S340" s="250">
        <f>IF(OR(C340="CEDULAS DE IDENTIDAD",C340="CÉDULA DE IDENTIDAD DS4924"),(J340*17),0)</f>
        <v/>
      </c>
      <c r="T340" s="281">
        <f>IF(N340="ERROR HUMANO",(M340*3),0)</f>
        <v/>
      </c>
    </row>
    <row r="341">
      <c r="A341" s="280" t="n">
        <v>2</v>
      </c>
      <c r="B341" s="250" t="inlineStr">
        <is>
          <t>ANELY CACERES PECHO</t>
        </is>
      </c>
      <c r="C341" s="250" t="inlineStr">
        <is>
          <t>LAMINAS PLASTICAS TIPO FUNDA -POUCHE</t>
        </is>
      </c>
      <c r="D341" s="250" t="inlineStr">
        <is>
          <t>H5-P1</t>
        </is>
      </c>
      <c r="E341" s="250" t="n">
        <v>1127729</v>
      </c>
      <c r="F341" s="250" t="n">
        <v>1127756</v>
      </c>
      <c r="G341" s="250" t="n">
        <v>28</v>
      </c>
      <c r="H341" s="250" t="n"/>
      <c r="I341" s="250" t="n"/>
      <c r="J341" s="250" t="n"/>
      <c r="K341" s="250" t="n"/>
      <c r="L341" s="250" t="n"/>
      <c r="M341" s="250" t="n"/>
      <c r="N341" s="250" t="n"/>
      <c r="O341" s="250" t="n">
        <v>1127729</v>
      </c>
      <c r="P341" s="250" t="n">
        <v>1127756</v>
      </c>
      <c r="Q341" s="250" t="n">
        <v>28</v>
      </c>
      <c r="R341" s="250">
        <f>J341+M341+Q341</f>
        <v/>
      </c>
      <c r="S341" s="250">
        <f>IF(OR(C341="CEDULAS DE IDENTIDAD",C341="CÉDULA DE IDENTIDAD DS4924"),(J341*17),0)</f>
        <v/>
      </c>
      <c r="T341" s="281">
        <f>IF(N341="ERROR HUMANO",(M341*3),0)</f>
        <v/>
      </c>
    </row>
    <row r="342">
      <c r="A342" s="280" t="n">
        <v>2</v>
      </c>
      <c r="B342" s="250" t="inlineStr">
        <is>
          <t>ANELY CACERES PECHO</t>
        </is>
      </c>
      <c r="C342" s="250" t="inlineStr">
        <is>
          <t>CÉDULA DE IDENTIDAD DS4924</t>
        </is>
      </c>
      <c r="D342" s="250" t="inlineStr">
        <is>
          <t>LA</t>
        </is>
      </c>
      <c r="E342" s="250" t="n">
        <v>584982</v>
      </c>
      <c r="F342" s="250" t="n">
        <v>584988</v>
      </c>
      <c r="G342" s="250" t="n">
        <v>7</v>
      </c>
      <c r="H342" s="250" t="n">
        <v>584982</v>
      </c>
      <c r="I342" s="250" t="n">
        <v>584988</v>
      </c>
      <c r="J342" s="250" t="n">
        <v>7</v>
      </c>
      <c r="K342" s="250" t="n"/>
      <c r="L342" s="250" t="n"/>
      <c r="M342" s="250" t="n"/>
      <c r="N342" s="250" t="n"/>
      <c r="O342" s="250" t="n"/>
      <c r="P342" s="250" t="n"/>
      <c r="Q342" s="250" t="n"/>
      <c r="R342" s="250">
        <f>J342+M342+Q342</f>
        <v/>
      </c>
      <c r="S342" s="250">
        <f>IF(OR(C342="CEDULAS DE IDENTIDAD",C342="CÉDULA DE IDENTIDAD DS4924"),(J342*17),0)</f>
        <v/>
      </c>
      <c r="T342" s="281">
        <f>IF(N342="ERROR HUMANO",(M342*3),0)</f>
        <v/>
      </c>
    </row>
    <row r="343">
      <c r="A343" s="280" t="n">
        <v>2</v>
      </c>
      <c r="B343" s="250" t="inlineStr">
        <is>
          <t>ANELY CACERES PECHO</t>
        </is>
      </c>
      <c r="C343" s="250" t="inlineStr">
        <is>
          <t>CÉDULA DE IDENTIDAD DS4924</t>
        </is>
      </c>
      <c r="D343" s="250" t="inlineStr">
        <is>
          <t>LA</t>
        </is>
      </c>
      <c r="E343" s="250" t="n">
        <v>585229</v>
      </c>
      <c r="F343" s="250" t="n">
        <v>585234</v>
      </c>
      <c r="G343" s="250" t="n">
        <v>6</v>
      </c>
      <c r="H343" s="250" t="n">
        <v>585229</v>
      </c>
      <c r="I343" s="250" t="n">
        <v>585234</v>
      </c>
      <c r="J343" s="250" t="n">
        <v>6</v>
      </c>
      <c r="K343" s="250" t="n"/>
      <c r="L343" s="250" t="n"/>
      <c r="M343" s="250" t="n"/>
      <c r="N343" s="250" t="n"/>
      <c r="O343" s="250" t="n"/>
      <c r="P343" s="250" t="n"/>
      <c r="Q343" s="250" t="n"/>
      <c r="R343" s="250">
        <f>J343+M343+Q343</f>
        <v/>
      </c>
      <c r="S343" s="250">
        <f>IF(OR(C343="CEDULAS DE IDENTIDAD",C343="CÉDULA DE IDENTIDAD DS4924"),(J343*17),0)</f>
        <v/>
      </c>
      <c r="T343" s="281">
        <f>IF(N343="ERROR HUMANO",(M343*3),0)</f>
        <v/>
      </c>
    </row>
    <row r="344">
      <c r="A344" s="280" t="n">
        <v>2</v>
      </c>
      <c r="B344" s="250" t="inlineStr">
        <is>
          <t>ANELY CACERES PECHO</t>
        </is>
      </c>
      <c r="C344" s="250" t="inlineStr">
        <is>
          <t>CÉDULA DE IDENTIDAD DS4924</t>
        </is>
      </c>
      <c r="D344" s="250" t="inlineStr">
        <is>
          <t>LA</t>
        </is>
      </c>
      <c r="E344" s="250" t="n">
        <v>585235</v>
      </c>
      <c r="F344" s="250" t="n">
        <v>585235</v>
      </c>
      <c r="G344" s="250" t="n">
        <v>1</v>
      </c>
      <c r="H344" s="250" t="n"/>
      <c r="I344" s="250" t="n"/>
      <c r="J344" s="250" t="n"/>
      <c r="K344" s="250" t="n">
        <v>585235</v>
      </c>
      <c r="L344" s="250" t="n">
        <v>585235</v>
      </c>
      <c r="M344" s="250" t="n">
        <v>1</v>
      </c>
      <c r="N344" s="250" t="inlineStr">
        <is>
          <t>ERROR HUMANO</t>
        </is>
      </c>
      <c r="O344" s="250" t="n"/>
      <c r="P344" s="250" t="n"/>
      <c r="Q344" s="250" t="n"/>
      <c r="R344" s="250">
        <f>J344+M344+Q344</f>
        <v/>
      </c>
      <c r="S344" s="250">
        <f>IF(OR(C344="CEDULAS DE IDENTIDAD",C344="CÉDULA DE IDENTIDAD DS4924"),(J344*17),0)</f>
        <v/>
      </c>
      <c r="T344" s="281">
        <f>IF(N344="ERROR HUMANO",(M344*3),0)</f>
        <v/>
      </c>
    </row>
    <row r="345">
      <c r="A345" s="280" t="n">
        <v>2</v>
      </c>
      <c r="B345" s="250" t="inlineStr">
        <is>
          <t>ANELY CACERES PECHO</t>
        </is>
      </c>
      <c r="C345" s="250" t="inlineStr">
        <is>
          <t>CÉDULA DE IDENTIDAD DS4924</t>
        </is>
      </c>
      <c r="D345" s="250" t="inlineStr">
        <is>
          <t>LA</t>
        </is>
      </c>
      <c r="E345" s="250" t="n">
        <v>585236</v>
      </c>
      <c r="F345" s="250" t="n">
        <v>585281</v>
      </c>
      <c r="G345" s="250" t="n">
        <v>46</v>
      </c>
      <c r="H345" s="250" t="n">
        <v>585236</v>
      </c>
      <c r="I345" s="250" t="n">
        <v>585281</v>
      </c>
      <c r="J345" s="250" t="n">
        <v>46</v>
      </c>
      <c r="K345" s="250" t="n"/>
      <c r="L345" s="250" t="n"/>
      <c r="M345" s="250" t="n"/>
      <c r="N345" s="250" t="n"/>
      <c r="O345" s="250" t="n"/>
      <c r="P345" s="250" t="n"/>
      <c r="Q345" s="250" t="n"/>
      <c r="R345" s="250">
        <f>J345+M345+Q345</f>
        <v/>
      </c>
      <c r="S345" s="250">
        <f>IF(OR(C345="CEDULAS DE IDENTIDAD",C345="CÉDULA DE IDENTIDAD DS4924"),(J345*17),0)</f>
        <v/>
      </c>
      <c r="T345" s="281">
        <f>IF(N345="ERROR HUMANO",(M345*3),0)</f>
        <v/>
      </c>
    </row>
    <row r="346">
      <c r="A346" s="280" t="n">
        <v>2</v>
      </c>
      <c r="B346" s="250" t="inlineStr">
        <is>
          <t>ANELY CACERES PECHO</t>
        </is>
      </c>
      <c r="C346" s="250" t="inlineStr">
        <is>
          <t>CÉDULA DE IDENTIDAD DS4924</t>
        </is>
      </c>
      <c r="D346" s="250" t="inlineStr">
        <is>
          <t>LA</t>
        </is>
      </c>
      <c r="E346" s="250" t="n">
        <v>585282</v>
      </c>
      <c r="F346" s="250" t="n">
        <v>585308</v>
      </c>
      <c r="G346" s="250" t="n">
        <v>27</v>
      </c>
      <c r="H346" s="250" t="n"/>
      <c r="I346" s="250" t="n"/>
      <c r="J346" s="250" t="n"/>
      <c r="K346" s="250" t="n"/>
      <c r="L346" s="250" t="n"/>
      <c r="M346" s="250" t="n"/>
      <c r="N346" s="250" t="n"/>
      <c r="O346" s="250" t="n">
        <v>585282</v>
      </c>
      <c r="P346" s="250" t="n">
        <v>585308</v>
      </c>
      <c r="Q346" s="250" t="n">
        <v>27</v>
      </c>
      <c r="R346" s="250">
        <f>J346+M346+Q346</f>
        <v/>
      </c>
      <c r="S346" s="250">
        <f>IF(OR(C346="CEDULAS DE IDENTIDAD",C346="CÉDULA DE IDENTIDAD DS4924"),(J346*17),0)</f>
        <v/>
      </c>
      <c r="T346" s="281">
        <f>IF(N346="ERROR HUMANO",(M346*3),0)</f>
        <v/>
      </c>
    </row>
    <row r="347">
      <c r="A347" s="282" t="n">
        <v>7</v>
      </c>
      <c r="B347" s="251" t="inlineStr">
        <is>
          <t>BOLIVIA MAR PALMERO TILILA</t>
        </is>
      </c>
      <c r="C347" s="251" t="inlineStr">
        <is>
          <t>CEDULAS DE IDENTIDAD</t>
        </is>
      </c>
      <c r="D347" s="251" t="inlineStr">
        <is>
          <t>H5-P1</t>
        </is>
      </c>
      <c r="E347" s="251" t="n">
        <v>2743409</v>
      </c>
      <c r="F347" s="251" t="n">
        <v>2743432</v>
      </c>
      <c r="G347" s="251" t="n">
        <v>24</v>
      </c>
      <c r="H347" s="251" t="n">
        <v>2743409</v>
      </c>
      <c r="I347" s="251" t="n">
        <v>2743432</v>
      </c>
      <c r="J347" s="251" t="n">
        <v>24</v>
      </c>
      <c r="K347" s="251" t="n"/>
      <c r="L347" s="251" t="n"/>
      <c r="M347" s="251" t="n"/>
      <c r="N347" s="251" t="n"/>
      <c r="O347" s="251" t="n"/>
      <c r="P347" s="251" t="n"/>
      <c r="Q347" s="251" t="n"/>
      <c r="R347" s="251">
        <f>J347+M347+Q347</f>
        <v/>
      </c>
      <c r="S347" s="251">
        <f>IF(OR(C347="CEDULAS DE IDENTIDAD",C347="CÉDULA DE IDENTIDAD DS4924"),(J347*17),0)</f>
        <v/>
      </c>
      <c r="T347" s="283">
        <f>IF(N347="ERROR HUMANO",(M347*3),0)</f>
        <v/>
      </c>
    </row>
    <row r="348">
      <c r="A348" s="282" t="n">
        <v>7</v>
      </c>
      <c r="B348" s="251" t="inlineStr">
        <is>
          <t>BOLIVIA MAR PALMERO TILILA</t>
        </is>
      </c>
      <c r="C348" s="251" t="inlineStr">
        <is>
          <t>CEDULAS DE IDENTIDAD</t>
        </is>
      </c>
      <c r="D348" s="251" t="inlineStr">
        <is>
          <t>H5-P1</t>
        </is>
      </c>
      <c r="E348" s="251" t="n">
        <v>2979501</v>
      </c>
      <c r="F348" s="251" t="n">
        <v>2979524</v>
      </c>
      <c r="G348" s="251" t="n">
        <v>24</v>
      </c>
      <c r="H348" s="251" t="n">
        <v>2979501</v>
      </c>
      <c r="I348" s="251" t="n">
        <v>2979524</v>
      </c>
      <c r="J348" s="251" t="n">
        <v>24</v>
      </c>
      <c r="K348" s="251" t="n"/>
      <c r="L348" s="251" t="n"/>
      <c r="M348" s="251" t="n"/>
      <c r="N348" s="251" t="n"/>
      <c r="O348" s="251" t="n"/>
      <c r="P348" s="251" t="n"/>
      <c r="Q348" s="251" t="n"/>
      <c r="R348" s="251">
        <f>J348+M348+Q348</f>
        <v/>
      </c>
      <c r="S348" s="251">
        <f>IF(OR(C348="CEDULAS DE IDENTIDAD",C348="CÉDULA DE IDENTIDAD DS4924"),(J348*17),0)</f>
        <v/>
      </c>
      <c r="T348" s="283">
        <f>IF(N348="ERROR HUMANO",(M348*3),0)</f>
        <v/>
      </c>
    </row>
    <row r="349">
      <c r="A349" s="282" t="n">
        <v>7</v>
      </c>
      <c r="B349" s="251" t="inlineStr">
        <is>
          <t>BOLIVIA MAR PALMERO TILILA</t>
        </is>
      </c>
      <c r="C349" s="251" t="inlineStr">
        <is>
          <t>CEDULAS DE IDENTIDAD</t>
        </is>
      </c>
      <c r="D349" s="251" t="inlineStr">
        <is>
          <t>H5-P1</t>
        </is>
      </c>
      <c r="E349" s="251" t="n">
        <v>2979525</v>
      </c>
      <c r="F349" s="251" t="n">
        <v>2979540</v>
      </c>
      <c r="G349" s="251" t="n">
        <v>16</v>
      </c>
      <c r="H349" s="251" t="n"/>
      <c r="I349" s="251" t="n"/>
      <c r="J349" s="251" t="n"/>
      <c r="K349" s="251" t="n"/>
      <c r="L349" s="251" t="n"/>
      <c r="M349" s="251" t="n"/>
      <c r="N349" s="251" t="n"/>
      <c r="O349" s="251" t="n">
        <v>2979525</v>
      </c>
      <c r="P349" s="251" t="n">
        <v>2979540</v>
      </c>
      <c r="Q349" s="251" t="n">
        <v>16</v>
      </c>
      <c r="R349" s="251">
        <f>J349+M349+Q349</f>
        <v/>
      </c>
      <c r="S349" s="251">
        <f>IF(OR(C349="CEDULAS DE IDENTIDAD",C349="CÉDULA DE IDENTIDAD DS4924"),(J349*17),0)</f>
        <v/>
      </c>
      <c r="T349" s="283">
        <f>IF(N349="ERROR HUMANO",(M349*3),0)</f>
        <v/>
      </c>
    </row>
    <row r="350">
      <c r="A350" s="282" t="n">
        <v>7</v>
      </c>
      <c r="B350" s="251" t="inlineStr">
        <is>
          <t>BOLIVIA MAR PALMERO TILILA</t>
        </is>
      </c>
      <c r="C350" s="251" t="inlineStr">
        <is>
          <t>LAMINAS PLASTICAS TIPO FUNDA -POUCHE</t>
        </is>
      </c>
      <c r="D350" s="251" t="inlineStr">
        <is>
          <t>H5-P1</t>
        </is>
      </c>
      <c r="E350" s="251" t="n">
        <v>1127574</v>
      </c>
      <c r="F350" s="251" t="n">
        <v>1127597</v>
      </c>
      <c r="G350" s="251" t="n">
        <v>24</v>
      </c>
      <c r="H350" s="251" t="n">
        <v>1127574</v>
      </c>
      <c r="I350" s="251" t="n">
        <v>1127597</v>
      </c>
      <c r="J350" s="251" t="n">
        <v>24</v>
      </c>
      <c r="K350" s="251" t="n"/>
      <c r="L350" s="251" t="n"/>
      <c r="M350" s="251" t="n"/>
      <c r="N350" s="251" t="n"/>
      <c r="O350" s="251" t="n"/>
      <c r="P350" s="251" t="n"/>
      <c r="Q350" s="251" t="n"/>
      <c r="R350" s="251">
        <f>J350+M350+Q350</f>
        <v/>
      </c>
      <c r="S350" s="251">
        <f>IF(OR(C350="CEDULAS DE IDENTIDAD",C350="CÉDULA DE IDENTIDAD DS4924"),(J350*17),0)</f>
        <v/>
      </c>
      <c r="T350" s="283">
        <f>IF(N350="ERROR HUMANO",(M350*3),0)</f>
        <v/>
      </c>
    </row>
    <row r="351">
      <c r="A351" s="282" t="n">
        <v>7</v>
      </c>
      <c r="B351" s="251" t="inlineStr">
        <is>
          <t>BOLIVIA MAR PALMERO TILILA</t>
        </is>
      </c>
      <c r="C351" s="251" t="inlineStr">
        <is>
          <t>LAMINAS PLASTICAS TIPO FUNDA -POUCHE</t>
        </is>
      </c>
      <c r="D351" s="251" t="inlineStr">
        <is>
          <t>H5-P1</t>
        </is>
      </c>
      <c r="E351" s="251" t="n">
        <v>1127950</v>
      </c>
      <c r="F351" s="251" t="n">
        <v>1127973</v>
      </c>
      <c r="G351" s="251" t="n">
        <v>24</v>
      </c>
      <c r="H351" s="251" t="n">
        <v>1127950</v>
      </c>
      <c r="I351" s="251" t="n">
        <v>1127973</v>
      </c>
      <c r="J351" s="251" t="n">
        <v>24</v>
      </c>
      <c r="K351" s="251" t="n"/>
      <c r="L351" s="251" t="n"/>
      <c r="M351" s="251" t="n"/>
      <c r="N351" s="251" t="n"/>
      <c r="O351" s="251" t="n"/>
      <c r="P351" s="251" t="n"/>
      <c r="Q351" s="251" t="n"/>
      <c r="R351" s="251">
        <f>J351+M351+Q351</f>
        <v/>
      </c>
      <c r="S351" s="251">
        <f>IF(OR(C351="CEDULAS DE IDENTIDAD",C351="CÉDULA DE IDENTIDAD DS4924"),(J351*17),0)</f>
        <v/>
      </c>
      <c r="T351" s="283">
        <f>IF(N351="ERROR HUMANO",(M351*3),0)</f>
        <v/>
      </c>
    </row>
    <row r="352">
      <c r="A352" s="282" t="n">
        <v>7</v>
      </c>
      <c r="B352" s="251" t="inlineStr">
        <is>
          <t>BOLIVIA MAR PALMERO TILILA</t>
        </is>
      </c>
      <c r="C352" s="251" t="inlineStr">
        <is>
          <t>LAMINAS PLASTICAS TIPO FUNDA -POUCHE</t>
        </is>
      </c>
      <c r="D352" s="251" t="inlineStr">
        <is>
          <t>H5-P1</t>
        </is>
      </c>
      <c r="E352" s="251" t="n">
        <v>1127974</v>
      </c>
      <c r="F352" s="251" t="n">
        <v>1127989</v>
      </c>
      <c r="G352" s="251" t="n">
        <v>16</v>
      </c>
      <c r="H352" s="251" t="n"/>
      <c r="I352" s="251" t="n"/>
      <c r="J352" s="251" t="n"/>
      <c r="K352" s="251" t="n"/>
      <c r="L352" s="251" t="n"/>
      <c r="M352" s="251" t="n"/>
      <c r="N352" s="251" t="n"/>
      <c r="O352" s="251" t="n">
        <v>1127974</v>
      </c>
      <c r="P352" s="251" t="n">
        <v>1127989</v>
      </c>
      <c r="Q352" s="251" t="n">
        <v>16</v>
      </c>
      <c r="R352" s="251">
        <f>J352+M352+Q352</f>
        <v/>
      </c>
      <c r="S352" s="251">
        <f>IF(OR(C352="CEDULAS DE IDENTIDAD",C352="CÉDULA DE IDENTIDAD DS4924"),(J352*17),0)</f>
        <v/>
      </c>
      <c r="T352" s="283">
        <f>IF(N352="ERROR HUMANO",(M352*3),0)</f>
        <v/>
      </c>
    </row>
    <row r="353">
      <c r="A353" s="280" t="n">
        <v>3</v>
      </c>
      <c r="B353" s="250" t="inlineStr">
        <is>
          <t>IVAR LIMBERT FLORES AYAVIRI</t>
        </is>
      </c>
      <c r="C353" s="250" t="inlineStr">
        <is>
          <t>CEDULAS DE IDENTIDAD</t>
        </is>
      </c>
      <c r="D353" s="250" t="inlineStr">
        <is>
          <t>H5-P1</t>
        </is>
      </c>
      <c r="E353" s="250" t="n">
        <v>2743375</v>
      </c>
      <c r="F353" s="250" t="n">
        <v>2743384</v>
      </c>
      <c r="G353" s="250" t="n">
        <v>10</v>
      </c>
      <c r="H353" s="250" t="n">
        <v>2743375</v>
      </c>
      <c r="I353" s="250" t="n">
        <v>2743384</v>
      </c>
      <c r="J353" s="250" t="n">
        <v>10</v>
      </c>
      <c r="K353" s="250" t="n"/>
      <c r="L353" s="250" t="n"/>
      <c r="M353" s="250" t="n"/>
      <c r="N353" s="250" t="n"/>
      <c r="O353" s="250" t="n"/>
      <c r="P353" s="250" t="n"/>
      <c r="Q353" s="250" t="n"/>
      <c r="R353" s="250">
        <f>J353+M353+Q353</f>
        <v/>
      </c>
      <c r="S353" s="250">
        <f>IF(OR(C353="CEDULAS DE IDENTIDAD",C353="CÉDULA DE IDENTIDAD DS4924"),(J353*17),0)</f>
        <v/>
      </c>
      <c r="T353" s="281">
        <f>IF(N353="ERROR HUMANO",(M353*3),0)</f>
        <v/>
      </c>
    </row>
    <row r="354">
      <c r="A354" s="280" t="n">
        <v>3</v>
      </c>
      <c r="B354" s="250" t="inlineStr">
        <is>
          <t>IVAR LIMBERT FLORES AYAVIRI</t>
        </is>
      </c>
      <c r="C354" s="250" t="inlineStr">
        <is>
          <t>CEDULAS DE IDENTIDAD</t>
        </is>
      </c>
      <c r="D354" s="250" t="inlineStr">
        <is>
          <t>H5-P1</t>
        </is>
      </c>
      <c r="E354" s="250" t="n">
        <v>2743433</v>
      </c>
      <c r="F354" s="250" t="n">
        <v>2743449</v>
      </c>
      <c r="G354" s="250" t="n">
        <v>17</v>
      </c>
      <c r="H354" s="250" t="n">
        <v>2743433</v>
      </c>
      <c r="I354" s="250" t="n">
        <v>2743449</v>
      </c>
      <c r="J354" s="250" t="n">
        <v>17</v>
      </c>
      <c r="K354" s="250" t="n"/>
      <c r="L354" s="250" t="n"/>
      <c r="M354" s="250" t="n"/>
      <c r="N354" s="250" t="n"/>
      <c r="O354" s="250" t="n"/>
      <c r="P354" s="250" t="n"/>
      <c r="Q354" s="250" t="n"/>
      <c r="R354" s="250">
        <f>J354+M354+Q354</f>
        <v/>
      </c>
      <c r="S354" s="250">
        <f>IF(OR(C354="CEDULAS DE IDENTIDAD",C354="CÉDULA DE IDENTIDAD DS4924"),(J354*17),0)</f>
        <v/>
      </c>
      <c r="T354" s="281">
        <f>IF(N354="ERROR HUMANO",(M354*3),0)</f>
        <v/>
      </c>
    </row>
    <row r="355">
      <c r="A355" s="280" t="n">
        <v>3</v>
      </c>
      <c r="B355" s="250" t="inlineStr">
        <is>
          <t>IVAR LIMBERT FLORES AYAVIRI</t>
        </is>
      </c>
      <c r="C355" s="250" t="inlineStr">
        <is>
          <t>CEDULAS DE IDENTIDAD</t>
        </is>
      </c>
      <c r="D355" s="250" t="inlineStr">
        <is>
          <t>H5-P1</t>
        </is>
      </c>
      <c r="E355" s="250" t="n">
        <v>2743450</v>
      </c>
      <c r="F355" s="250" t="n">
        <v>2743500</v>
      </c>
      <c r="G355" s="250" t="n">
        <v>51</v>
      </c>
      <c r="H355" s="250" t="n"/>
      <c r="I355" s="250" t="n"/>
      <c r="J355" s="250" t="n"/>
      <c r="K355" s="250" t="n"/>
      <c r="L355" s="250" t="n"/>
      <c r="M355" s="250" t="n"/>
      <c r="N355" s="250" t="n"/>
      <c r="O355" s="250" t="n">
        <v>2743450</v>
      </c>
      <c r="P355" s="250" t="n">
        <v>2743500</v>
      </c>
      <c r="Q355" s="250" t="n">
        <v>51</v>
      </c>
      <c r="R355" s="250">
        <f>J355+M355+Q355</f>
        <v/>
      </c>
      <c r="S355" s="250">
        <f>IF(OR(C355="CEDULAS DE IDENTIDAD",C355="CÉDULA DE IDENTIDAD DS4924"),(J355*17),0)</f>
        <v/>
      </c>
      <c r="T355" s="281">
        <f>IF(N355="ERROR HUMANO",(M355*3),0)</f>
        <v/>
      </c>
    </row>
    <row r="356">
      <c r="A356" s="280" t="n">
        <v>3</v>
      </c>
      <c r="B356" s="250" t="inlineStr">
        <is>
          <t>IVAR LIMBERT FLORES AYAVIRI</t>
        </is>
      </c>
      <c r="C356" s="250" t="inlineStr">
        <is>
          <t>LAMINAS PLASTICAS TIPO FUNDA -POUCHE</t>
        </is>
      </c>
      <c r="D356" s="250" t="inlineStr">
        <is>
          <t>H5-P1</t>
        </is>
      </c>
      <c r="E356" s="250" t="n">
        <v>1127381</v>
      </c>
      <c r="F356" s="250" t="n">
        <v>1127390</v>
      </c>
      <c r="G356" s="250" t="n">
        <v>10</v>
      </c>
      <c r="H356" s="250" t="n">
        <v>1127381</v>
      </c>
      <c r="I356" s="250" t="n">
        <v>1127390</v>
      </c>
      <c r="J356" s="250" t="n">
        <v>10</v>
      </c>
      <c r="K356" s="250" t="n"/>
      <c r="L356" s="250" t="n"/>
      <c r="M356" s="250" t="n"/>
      <c r="N356" s="250" t="n"/>
      <c r="O356" s="250" t="n"/>
      <c r="P356" s="250" t="n"/>
      <c r="Q356" s="250" t="n"/>
      <c r="R356" s="250">
        <f>J356+M356+Q356</f>
        <v/>
      </c>
      <c r="S356" s="250">
        <f>IF(OR(C356="CEDULAS DE IDENTIDAD",C356="CÉDULA DE IDENTIDAD DS4924"),(J356*17),0)</f>
        <v/>
      </c>
      <c r="T356" s="281">
        <f>IF(N356="ERROR HUMANO",(M356*3),0)</f>
        <v/>
      </c>
    </row>
    <row r="357">
      <c r="A357" s="280" t="n">
        <v>3</v>
      </c>
      <c r="B357" s="250" t="inlineStr">
        <is>
          <t>IVAR LIMBERT FLORES AYAVIRI</t>
        </is>
      </c>
      <c r="C357" s="250" t="inlineStr">
        <is>
          <t>LAMINAS PLASTICAS TIPO FUNDA -POUCHE</t>
        </is>
      </c>
      <c r="D357" s="250" t="inlineStr">
        <is>
          <t>H5-P1</t>
        </is>
      </c>
      <c r="E357" s="250" t="n">
        <v>1127757</v>
      </c>
      <c r="F357" s="250" t="n">
        <v>1127773</v>
      </c>
      <c r="G357" s="250" t="n">
        <v>17</v>
      </c>
      <c r="H357" s="250" t="n">
        <v>1127757</v>
      </c>
      <c r="I357" s="250" t="n">
        <v>1127773</v>
      </c>
      <c r="J357" s="250" t="n">
        <v>17</v>
      </c>
      <c r="K357" s="250" t="n"/>
      <c r="L357" s="250" t="n"/>
      <c r="M357" s="250" t="n"/>
      <c r="N357" s="250" t="n"/>
      <c r="O357" s="250" t="n"/>
      <c r="P357" s="250" t="n"/>
      <c r="Q357" s="250" t="n"/>
      <c r="R357" s="250">
        <f>J357+M357+Q357</f>
        <v/>
      </c>
      <c r="S357" s="250">
        <f>IF(OR(C357="CEDULAS DE IDENTIDAD",C357="CÉDULA DE IDENTIDAD DS4924"),(J357*17),0)</f>
        <v/>
      </c>
      <c r="T357" s="281">
        <f>IF(N357="ERROR HUMANO",(M357*3),0)</f>
        <v/>
      </c>
    </row>
    <row r="358">
      <c r="A358" s="280" t="n">
        <v>3</v>
      </c>
      <c r="B358" s="250" t="inlineStr">
        <is>
          <t>IVAR LIMBERT FLORES AYAVIRI</t>
        </is>
      </c>
      <c r="C358" s="250" t="inlineStr">
        <is>
          <t>LAMINAS PLASTICAS TIPO FUNDA -POUCHE</t>
        </is>
      </c>
      <c r="D358" s="250" t="inlineStr">
        <is>
          <t>H5-P1</t>
        </is>
      </c>
      <c r="E358" s="250" t="n">
        <v>1127774</v>
      </c>
      <c r="F358" s="250" t="n">
        <v>1127824</v>
      </c>
      <c r="G358" s="250" t="n">
        <v>51</v>
      </c>
      <c r="H358" s="250" t="n"/>
      <c r="I358" s="250" t="n"/>
      <c r="J358" s="250" t="n"/>
      <c r="K358" s="250" t="n"/>
      <c r="L358" s="250" t="n"/>
      <c r="M358" s="250" t="n"/>
      <c r="N358" s="250" t="n"/>
      <c r="O358" s="250" t="n">
        <v>1127774</v>
      </c>
      <c r="P358" s="250" t="n">
        <v>1127824</v>
      </c>
      <c r="Q358" s="250" t="n">
        <v>51</v>
      </c>
      <c r="R358" s="250">
        <f>J358+M358+Q358</f>
        <v/>
      </c>
      <c r="S358" s="250">
        <f>IF(OR(C358="CEDULAS DE IDENTIDAD",C358="CÉDULA DE IDENTIDAD DS4924"),(J358*17),0)</f>
        <v/>
      </c>
      <c r="T358" s="281">
        <f>IF(N358="ERROR HUMANO",(M358*3),0)</f>
        <v/>
      </c>
    </row>
    <row r="359">
      <c r="A359" s="282" t="n">
        <v>4</v>
      </c>
      <c r="B359" s="251" t="inlineStr">
        <is>
          <t>MIGUEL VILLARPANDO MIRANDA</t>
        </is>
      </c>
      <c r="C359" s="251" t="inlineStr">
        <is>
          <t>LAMINAS PLASTICAS TIPO FUNDA -POUCHE</t>
        </is>
      </c>
      <c r="D359" s="251" t="inlineStr">
        <is>
          <t>H5-P1</t>
        </is>
      </c>
      <c r="E359" s="251" t="n">
        <v>1127451</v>
      </c>
      <c r="F359" s="251" t="n">
        <v>1127469</v>
      </c>
      <c r="G359" s="251" t="n">
        <v>19</v>
      </c>
      <c r="H359" s="251" t="n">
        <v>1127451</v>
      </c>
      <c r="I359" s="251" t="n">
        <v>1127469</v>
      </c>
      <c r="J359" s="251" t="n">
        <v>19</v>
      </c>
      <c r="K359" s="251" t="n"/>
      <c r="L359" s="251" t="n"/>
      <c r="M359" s="251" t="n"/>
      <c r="N359" s="251" t="n"/>
      <c r="O359" s="251" t="n"/>
      <c r="P359" s="251" t="n"/>
      <c r="Q359" s="251" t="n"/>
      <c r="R359" s="251">
        <f>J359+M359+Q359</f>
        <v/>
      </c>
      <c r="S359" s="251">
        <f>IF(OR(C359="CEDULAS DE IDENTIDAD",C359="CÉDULA DE IDENTIDAD DS4924"),(J359*17),0)</f>
        <v/>
      </c>
      <c r="T359" s="283">
        <f>IF(N359="ERROR HUMANO",(M359*3),0)</f>
        <v/>
      </c>
    </row>
    <row r="360">
      <c r="A360" s="282" t="n">
        <v>4</v>
      </c>
      <c r="B360" s="251" t="inlineStr">
        <is>
          <t>MIGUEL VILLARPANDO MIRANDA</t>
        </is>
      </c>
      <c r="C360" s="251" t="inlineStr">
        <is>
          <t>LAMINAS PLASTICAS TIPO FUNDA -POUCHE</t>
        </is>
      </c>
      <c r="D360" s="251" t="inlineStr">
        <is>
          <t>H5-P1</t>
        </is>
      </c>
      <c r="E360" s="251" t="n">
        <v>1127825</v>
      </c>
      <c r="F360" s="251" t="n">
        <v>1127869</v>
      </c>
      <c r="G360" s="251" t="n">
        <v>45</v>
      </c>
      <c r="H360" s="251" t="n">
        <v>1127825</v>
      </c>
      <c r="I360" s="251" t="n">
        <v>1127869</v>
      </c>
      <c r="J360" s="251" t="n">
        <v>45</v>
      </c>
      <c r="K360" s="251" t="n"/>
      <c r="L360" s="251" t="n"/>
      <c r="M360" s="251" t="n"/>
      <c r="N360" s="251" t="n"/>
      <c r="O360" s="251" t="n"/>
      <c r="P360" s="251" t="n"/>
      <c r="Q360" s="251" t="n"/>
      <c r="R360" s="251">
        <f>J360+M360+Q360</f>
        <v/>
      </c>
      <c r="S360" s="251">
        <f>IF(OR(C360="CEDULAS DE IDENTIDAD",C360="CÉDULA DE IDENTIDAD DS4924"),(J360*17),0)</f>
        <v/>
      </c>
      <c r="T360" s="283">
        <f>IF(N360="ERROR HUMANO",(M360*3),0)</f>
        <v/>
      </c>
    </row>
    <row r="361">
      <c r="A361" s="282" t="n">
        <v>4</v>
      </c>
      <c r="B361" s="251" t="inlineStr">
        <is>
          <t>MIGUEL VILLARPANDO MIRANDA</t>
        </is>
      </c>
      <c r="C361" s="251" t="inlineStr">
        <is>
          <t>LAMINAS PLASTICAS TIPO FUNDA -POUCHE</t>
        </is>
      </c>
      <c r="D361" s="251" t="inlineStr">
        <is>
          <t>H5-P1</t>
        </is>
      </c>
      <c r="E361" s="251" t="n">
        <v>1127870</v>
      </c>
      <c r="F361" s="251" t="n">
        <v>1127881</v>
      </c>
      <c r="G361" s="251" t="n">
        <v>12</v>
      </c>
      <c r="H361" s="251" t="n"/>
      <c r="I361" s="251" t="n"/>
      <c r="J361" s="251" t="n"/>
      <c r="K361" s="251" t="n"/>
      <c r="L361" s="251" t="n"/>
      <c r="M361" s="251" t="n"/>
      <c r="N361" s="251" t="n"/>
      <c r="O361" s="251" t="n">
        <v>1127870</v>
      </c>
      <c r="P361" s="251" t="n">
        <v>1127881</v>
      </c>
      <c r="Q361" s="251" t="n">
        <v>12</v>
      </c>
      <c r="R361" s="251">
        <f>J361+M361+Q361</f>
        <v/>
      </c>
      <c r="S361" s="251">
        <f>IF(OR(C361="CEDULAS DE IDENTIDAD",C361="CÉDULA DE IDENTIDAD DS4924"),(J361*17),0)</f>
        <v/>
      </c>
      <c r="T361" s="283">
        <f>IF(N361="ERROR HUMANO",(M361*3),0)</f>
        <v/>
      </c>
    </row>
    <row r="362">
      <c r="A362" s="282" t="n">
        <v>4</v>
      </c>
      <c r="B362" s="251" t="inlineStr">
        <is>
          <t>MIGUEL VILLARPANDO MIRANDA</t>
        </is>
      </c>
      <c r="C362" s="251" t="inlineStr">
        <is>
          <t>CÉDULA DE IDENTIDAD DS4924</t>
        </is>
      </c>
      <c r="D362" s="251" t="inlineStr">
        <is>
          <t>LA</t>
        </is>
      </c>
      <c r="E362" s="251" t="n">
        <v>585053</v>
      </c>
      <c r="F362" s="251" t="n">
        <v>585068</v>
      </c>
      <c r="G362" s="251" t="n">
        <v>16</v>
      </c>
      <c r="H362" s="251" t="n">
        <v>585053</v>
      </c>
      <c r="I362" s="251" t="n">
        <v>585068</v>
      </c>
      <c r="J362" s="251" t="n">
        <v>16</v>
      </c>
      <c r="K362" s="251" t="n"/>
      <c r="L362" s="251" t="n"/>
      <c r="M362" s="251" t="n"/>
      <c r="N362" s="251" t="n"/>
      <c r="O362" s="251" t="n"/>
      <c r="P362" s="251" t="n"/>
      <c r="Q362" s="251" t="n"/>
      <c r="R362" s="251">
        <f>J362+M362+Q362</f>
        <v/>
      </c>
      <c r="S362" s="251">
        <f>IF(OR(C362="CEDULAS DE IDENTIDAD",C362="CÉDULA DE IDENTIDAD DS4924"),(J362*17),0)</f>
        <v/>
      </c>
      <c r="T362" s="283">
        <f>IF(N362="ERROR HUMANO",(M362*3),0)</f>
        <v/>
      </c>
    </row>
    <row r="363">
      <c r="A363" s="282" t="n">
        <v>4</v>
      </c>
      <c r="B363" s="251" t="inlineStr">
        <is>
          <t>MIGUEL VILLARPANDO MIRANDA</t>
        </is>
      </c>
      <c r="C363" s="251" t="inlineStr">
        <is>
          <t>CÉDULA DE IDENTIDAD DS4924</t>
        </is>
      </c>
      <c r="D363" s="251" t="inlineStr">
        <is>
          <t>LA</t>
        </is>
      </c>
      <c r="E363" s="251" t="n">
        <v>585309</v>
      </c>
      <c r="F363" s="251" t="n">
        <v>585356</v>
      </c>
      <c r="G363" s="251" t="n">
        <v>48</v>
      </c>
      <c r="H363" s="251" t="n">
        <v>585309</v>
      </c>
      <c r="I363" s="251" t="n">
        <v>585356</v>
      </c>
      <c r="J363" s="251" t="n">
        <v>48</v>
      </c>
      <c r="K363" s="251" t="n"/>
      <c r="L363" s="251" t="n"/>
      <c r="M363" s="251" t="n"/>
      <c r="N363" s="251" t="n"/>
      <c r="O363" s="251" t="n"/>
      <c r="P363" s="251" t="n"/>
      <c r="Q363" s="251" t="n"/>
      <c r="R363" s="251">
        <f>J363+M363+Q363</f>
        <v/>
      </c>
      <c r="S363" s="251">
        <f>IF(OR(C363="CEDULAS DE IDENTIDAD",C363="CÉDULA DE IDENTIDAD DS4924"),(J363*17),0)</f>
        <v/>
      </c>
      <c r="T363" s="283">
        <f>IF(N363="ERROR HUMANO",(M363*3),0)</f>
        <v/>
      </c>
    </row>
    <row r="364">
      <c r="A364" s="282" t="n">
        <v>4</v>
      </c>
      <c r="B364" s="251" t="inlineStr">
        <is>
          <t>MIGUEL VILLARPANDO MIRANDA</t>
        </is>
      </c>
      <c r="C364" s="251" t="inlineStr">
        <is>
          <t>CÉDULA DE IDENTIDAD DS4924</t>
        </is>
      </c>
      <c r="D364" s="251" t="inlineStr">
        <is>
          <t>LA</t>
        </is>
      </c>
      <c r="E364" s="251" t="n">
        <v>585357</v>
      </c>
      <c r="F364" s="251" t="n">
        <v>585368</v>
      </c>
      <c r="G364" s="251" t="n">
        <v>12</v>
      </c>
      <c r="H364" s="251" t="n"/>
      <c r="I364" s="251" t="n"/>
      <c r="J364" s="251" t="n"/>
      <c r="K364" s="251" t="n"/>
      <c r="L364" s="251" t="n"/>
      <c r="M364" s="251" t="n"/>
      <c r="N364" s="251" t="n"/>
      <c r="O364" s="251" t="n">
        <v>585357</v>
      </c>
      <c r="P364" s="251" t="n">
        <v>585368</v>
      </c>
      <c r="Q364" s="251" t="n">
        <v>12</v>
      </c>
      <c r="R364" s="251">
        <f>J364+M364+Q364</f>
        <v/>
      </c>
      <c r="S364" s="251">
        <f>IF(OR(C364="CEDULAS DE IDENTIDAD",C364="CÉDULA DE IDENTIDAD DS4924"),(J364*17),0)</f>
        <v/>
      </c>
      <c r="T364" s="283">
        <f>IF(N364="ERROR HUMANO",(M364*3),0)</f>
        <v/>
      </c>
    </row>
    <row r="365">
      <c r="A365" s="280" t="n">
        <v>1</v>
      </c>
      <c r="B365" s="250" t="inlineStr">
        <is>
          <t>VERONICA MEDRANO ARIAS</t>
        </is>
      </c>
      <c r="C365" s="250" t="inlineStr">
        <is>
          <t>LAMINAS PLASTICAS TIPO FUNDA -POUCHE</t>
        </is>
      </c>
      <c r="D365" s="250" t="inlineStr">
        <is>
          <t>H5-P1</t>
        </is>
      </c>
      <c r="E365" s="250" t="n">
        <v>1127278</v>
      </c>
      <c r="F365" s="250" t="n">
        <v>1127280</v>
      </c>
      <c r="G365" s="250" t="n">
        <v>3</v>
      </c>
      <c r="H365" s="250" t="n">
        <v>1127278</v>
      </c>
      <c r="I365" s="250" t="n">
        <v>1127280</v>
      </c>
      <c r="J365" s="250" t="n">
        <v>3</v>
      </c>
      <c r="K365" s="250" t="n"/>
      <c r="L365" s="250" t="n"/>
      <c r="M365" s="250" t="n"/>
      <c r="N365" s="250" t="n"/>
      <c r="O365" s="250" t="n"/>
      <c r="P365" s="250" t="n"/>
      <c r="Q365" s="250" t="n"/>
      <c r="R365" s="250">
        <f>J365+M365+Q365</f>
        <v/>
      </c>
      <c r="S365" s="250">
        <f>IF(OR(C365="CEDULAS DE IDENTIDAD",C365="CÉDULA DE IDENTIDAD DS4924"),(J365*17),0)</f>
        <v/>
      </c>
      <c r="T365" s="281">
        <f>IF(N365="ERROR HUMANO",(M365*3),0)</f>
        <v/>
      </c>
    </row>
    <row r="366">
      <c r="A366" s="280" t="n">
        <v>1</v>
      </c>
      <c r="B366" s="250" t="inlineStr">
        <is>
          <t>VERONICA MEDRANO ARIAS</t>
        </is>
      </c>
      <c r="C366" s="250" t="inlineStr">
        <is>
          <t>LAMINAS PLASTICAS TIPO FUNDA -POUCHE</t>
        </is>
      </c>
      <c r="D366" s="250" t="inlineStr">
        <is>
          <t>H5-P1</t>
        </is>
      </c>
      <c r="E366" s="250" t="n">
        <v>1127598</v>
      </c>
      <c r="F366" s="250" t="n">
        <v>1127677</v>
      </c>
      <c r="G366" s="250" t="n">
        <v>80</v>
      </c>
      <c r="H366" s="250" t="n">
        <v>1127598</v>
      </c>
      <c r="I366" s="250" t="n">
        <v>1127677</v>
      </c>
      <c r="J366" s="250" t="n">
        <v>80</v>
      </c>
      <c r="K366" s="250" t="n"/>
      <c r="L366" s="250" t="n"/>
      <c r="M366" s="250" t="n"/>
      <c r="N366" s="250" t="n"/>
      <c r="O366" s="250" t="n"/>
      <c r="P366" s="250" t="n"/>
      <c r="Q366" s="250" t="n"/>
      <c r="R366" s="250">
        <f>J366+M366+Q366</f>
        <v/>
      </c>
      <c r="S366" s="250">
        <f>IF(OR(C366="CEDULAS DE IDENTIDAD",C366="CÉDULA DE IDENTIDAD DS4924"),(J366*17),0)</f>
        <v/>
      </c>
      <c r="T366" s="281">
        <f>IF(N366="ERROR HUMANO",(M366*3),0)</f>
        <v/>
      </c>
    </row>
    <row r="367">
      <c r="A367" s="280" t="n">
        <v>1</v>
      </c>
      <c r="B367" s="250" t="inlineStr">
        <is>
          <t>VERONICA MEDRANO ARIAS</t>
        </is>
      </c>
      <c r="C367" s="250" t="inlineStr">
        <is>
          <t>CÉDULA DE IDENTIDAD DS4924</t>
        </is>
      </c>
      <c r="D367" s="250" t="inlineStr">
        <is>
          <t>LA</t>
        </is>
      </c>
      <c r="E367" s="250" t="n">
        <v>584934</v>
      </c>
      <c r="F367" s="250" t="n">
        <v>584936</v>
      </c>
      <c r="G367" s="250" t="n">
        <v>3</v>
      </c>
      <c r="H367" s="250" t="n">
        <v>584934</v>
      </c>
      <c r="I367" s="250" t="n">
        <v>584936</v>
      </c>
      <c r="J367" s="250" t="n">
        <v>3</v>
      </c>
      <c r="K367" s="250" t="n"/>
      <c r="L367" s="250" t="n"/>
      <c r="M367" s="250" t="n"/>
      <c r="N367" s="250" t="n"/>
      <c r="O367" s="250" t="n"/>
      <c r="P367" s="250" t="n"/>
      <c r="Q367" s="250" t="n"/>
      <c r="R367" s="250">
        <f>J367+M367+Q367</f>
        <v/>
      </c>
      <c r="S367" s="250">
        <f>IF(OR(C367="CEDULAS DE IDENTIDAD",C367="CÉDULA DE IDENTIDAD DS4924"),(J367*17),0)</f>
        <v/>
      </c>
      <c r="T367" s="281">
        <f>IF(N367="ERROR HUMANO",(M367*3),0)</f>
        <v/>
      </c>
    </row>
    <row r="368">
      <c r="A368" s="280" t="n">
        <v>1</v>
      </c>
      <c r="B368" s="250" t="inlineStr">
        <is>
          <t>VERONICA MEDRANO ARIAS</t>
        </is>
      </c>
      <c r="C368" s="250" t="inlineStr">
        <is>
          <t>CÉDULA DE IDENTIDAD DS4924</t>
        </is>
      </c>
      <c r="D368" s="250" t="inlineStr">
        <is>
          <t>LA</t>
        </is>
      </c>
      <c r="E368" s="250" t="n">
        <v>585149</v>
      </c>
      <c r="F368" s="250" t="n">
        <v>585228</v>
      </c>
      <c r="G368" s="250" t="n">
        <v>80</v>
      </c>
      <c r="H368" s="250" t="n">
        <v>585149</v>
      </c>
      <c r="I368" s="250" t="n">
        <v>585228</v>
      </c>
      <c r="J368" s="250" t="n">
        <v>80</v>
      </c>
      <c r="K368" s="250" t="n"/>
      <c r="L368" s="250" t="n"/>
      <c r="M368" s="250" t="n"/>
      <c r="N368" s="250" t="n"/>
      <c r="O368" s="250" t="n"/>
      <c r="P368" s="250" t="n"/>
      <c r="Q368" s="250" t="n"/>
      <c r="R368" s="250">
        <f>J368+M368+Q368</f>
        <v/>
      </c>
      <c r="S368" s="250">
        <f>IF(OR(C368="CEDULAS DE IDENTIDAD",C368="CÉDULA DE IDENTIDAD DS4924"),(J368*17),0)</f>
        <v/>
      </c>
      <c r="T368" s="281">
        <f>IF(N368="ERROR HUMANO",(M368*3),0)</f>
        <v/>
      </c>
    </row>
    <row r="369">
      <c r="A369" s="282" t="n">
        <v>5</v>
      </c>
      <c r="B369" s="251" t="inlineStr">
        <is>
          <t>WILSON SOLETO LAVAIN</t>
        </is>
      </c>
      <c r="C369" s="251" t="inlineStr">
        <is>
          <t>LAMINAS PLASTICAS TIPO FUNDA -POUCHE</t>
        </is>
      </c>
      <c r="D369" s="251" t="inlineStr">
        <is>
          <t>H5-P1</t>
        </is>
      </c>
      <c r="E369" s="251" t="n">
        <v>1127544</v>
      </c>
      <c r="F369" s="251" t="n">
        <v>1127549</v>
      </c>
      <c r="G369" s="251" t="n">
        <v>6</v>
      </c>
      <c r="H369" s="251" t="n">
        <v>1127544</v>
      </c>
      <c r="I369" s="251" t="n">
        <v>1127549</v>
      </c>
      <c r="J369" s="251" t="n">
        <v>6</v>
      </c>
      <c r="K369" s="251" t="n"/>
      <c r="L369" s="251" t="n"/>
      <c r="M369" s="251" t="n"/>
      <c r="N369" s="251" t="n"/>
      <c r="O369" s="251" t="n"/>
      <c r="P369" s="251" t="n"/>
      <c r="Q369" s="251" t="n"/>
      <c r="R369" s="251">
        <f>J369+M369+Q369</f>
        <v/>
      </c>
      <c r="S369" s="251">
        <f>IF(OR(C369="CEDULAS DE IDENTIDAD",C369="CÉDULA DE IDENTIDAD DS4924"),(J369*17),0)</f>
        <v/>
      </c>
      <c r="T369" s="283">
        <f>IF(N369="ERROR HUMANO",(M369*3),0)</f>
        <v/>
      </c>
    </row>
    <row r="370">
      <c r="A370" s="282" t="n">
        <v>5</v>
      </c>
      <c r="B370" s="251" t="inlineStr">
        <is>
          <t>WILSON SOLETO LAVAIN</t>
        </is>
      </c>
      <c r="C370" s="251" t="inlineStr">
        <is>
          <t>LAMINAS PLASTICAS TIPO FUNDA -POUCHE</t>
        </is>
      </c>
      <c r="D370" s="251" t="inlineStr">
        <is>
          <t>H5-P1</t>
        </is>
      </c>
      <c r="E370" s="251" t="n">
        <v>1127882</v>
      </c>
      <c r="F370" s="251" t="n">
        <v>1127929</v>
      </c>
      <c r="G370" s="251" t="n">
        <v>48</v>
      </c>
      <c r="H370" s="251" t="n">
        <v>1127882</v>
      </c>
      <c r="I370" s="251" t="n">
        <v>1127929</v>
      </c>
      <c r="J370" s="251" t="n">
        <v>48</v>
      </c>
      <c r="K370" s="251" t="n"/>
      <c r="L370" s="251" t="n"/>
      <c r="M370" s="251" t="n"/>
      <c r="N370" s="251" t="n"/>
      <c r="O370" s="251" t="n"/>
      <c r="P370" s="251" t="n"/>
      <c r="Q370" s="251" t="n"/>
      <c r="R370" s="251">
        <f>J370+M370+Q370</f>
        <v/>
      </c>
      <c r="S370" s="251">
        <f>IF(OR(C370="CEDULAS DE IDENTIDAD",C370="CÉDULA DE IDENTIDAD DS4924"),(J370*17),0)</f>
        <v/>
      </c>
      <c r="T370" s="283">
        <f>IF(N370="ERROR HUMANO",(M370*3),0)</f>
        <v/>
      </c>
    </row>
    <row r="371">
      <c r="A371" s="282" t="n">
        <v>5</v>
      </c>
      <c r="B371" s="251" t="inlineStr">
        <is>
          <t>WILSON SOLETO LAVAIN</t>
        </is>
      </c>
      <c r="C371" s="251" t="inlineStr">
        <is>
          <t>LAMINAS PLASTICAS TIPO FUNDA -POUCHE</t>
        </is>
      </c>
      <c r="D371" s="251" t="inlineStr">
        <is>
          <t>H5-P1</t>
        </is>
      </c>
      <c r="E371" s="251" t="n">
        <v>1127930</v>
      </c>
      <c r="F371" s="251" t="n">
        <v>1127949</v>
      </c>
      <c r="G371" s="251" t="n">
        <v>20</v>
      </c>
      <c r="H371" s="251" t="n"/>
      <c r="I371" s="251" t="n"/>
      <c r="J371" s="251" t="n"/>
      <c r="K371" s="251" t="n"/>
      <c r="L371" s="251" t="n"/>
      <c r="M371" s="251" t="n"/>
      <c r="N371" s="251" t="n"/>
      <c r="O371" s="251" t="n">
        <v>1127930</v>
      </c>
      <c r="P371" s="251" t="n">
        <v>1127949</v>
      </c>
      <c r="Q371" s="251" t="n">
        <v>20</v>
      </c>
      <c r="R371" s="251">
        <f>J371+M371+Q371</f>
        <v/>
      </c>
      <c r="S371" s="251">
        <f>IF(OR(C371="CEDULAS DE IDENTIDAD",C371="CÉDULA DE IDENTIDAD DS4924"),(J371*17),0)</f>
        <v/>
      </c>
      <c r="T371" s="283">
        <f>IF(N371="ERROR HUMANO",(M371*3),0)</f>
        <v/>
      </c>
    </row>
    <row r="372">
      <c r="A372" s="282" t="n">
        <v>5</v>
      </c>
      <c r="B372" s="251" t="inlineStr">
        <is>
          <t>WILSON SOLETO LAVAIN</t>
        </is>
      </c>
      <c r="C372" s="251" t="inlineStr">
        <is>
          <t>CÉDULA DE IDENTIDAD DS4924</t>
        </is>
      </c>
      <c r="D372" s="251" t="inlineStr">
        <is>
          <t>LA</t>
        </is>
      </c>
      <c r="E372" s="251" t="n">
        <v>585143</v>
      </c>
      <c r="F372" s="251" t="n">
        <v>585148</v>
      </c>
      <c r="G372" s="251" t="n">
        <v>6</v>
      </c>
      <c r="H372" s="251" t="n">
        <v>585143</v>
      </c>
      <c r="I372" s="251" t="n">
        <v>585148</v>
      </c>
      <c r="J372" s="251" t="n">
        <v>6</v>
      </c>
      <c r="K372" s="251" t="n"/>
      <c r="L372" s="251" t="n"/>
      <c r="M372" s="251" t="n"/>
      <c r="N372" s="251" t="n"/>
      <c r="O372" s="251" t="n"/>
      <c r="P372" s="251" t="n"/>
      <c r="Q372" s="251" t="n"/>
      <c r="R372" s="251">
        <f>J372+M372+Q372</f>
        <v/>
      </c>
      <c r="S372" s="251">
        <f>IF(OR(C372="CEDULAS DE IDENTIDAD",C372="CÉDULA DE IDENTIDAD DS4924"),(J372*17),0)</f>
        <v/>
      </c>
      <c r="T372" s="283">
        <f>IF(N372="ERROR HUMANO",(M372*3),0)</f>
        <v/>
      </c>
    </row>
    <row r="373">
      <c r="A373" s="282" t="n">
        <v>5</v>
      </c>
      <c r="B373" s="251" t="inlineStr">
        <is>
          <t>WILSON SOLETO LAVAIN</t>
        </is>
      </c>
      <c r="C373" s="251" t="inlineStr">
        <is>
          <t>CÉDULA DE IDENTIDAD DS4924</t>
        </is>
      </c>
      <c r="D373" s="251" t="inlineStr">
        <is>
          <t>LA</t>
        </is>
      </c>
      <c r="E373" s="251" t="n">
        <v>585369</v>
      </c>
      <c r="F373" s="251" t="n">
        <v>585416</v>
      </c>
      <c r="G373" s="251" t="n">
        <v>48</v>
      </c>
      <c r="H373" s="251" t="n">
        <v>585369</v>
      </c>
      <c r="I373" s="251" t="n">
        <v>585416</v>
      </c>
      <c r="J373" s="251" t="n">
        <v>48</v>
      </c>
      <c r="K373" s="251" t="n"/>
      <c r="L373" s="251" t="n"/>
      <c r="M373" s="251" t="n"/>
      <c r="N373" s="251" t="n"/>
      <c r="O373" s="251" t="n"/>
      <c r="P373" s="251" t="n"/>
      <c r="Q373" s="251" t="n"/>
      <c r="R373" s="251">
        <f>J373+M373+Q373</f>
        <v/>
      </c>
      <c r="S373" s="251">
        <f>IF(OR(C373="CEDULAS DE IDENTIDAD",C373="CÉDULA DE IDENTIDAD DS4924"),(J373*17),0)</f>
        <v/>
      </c>
      <c r="T373" s="283">
        <f>IF(N373="ERROR HUMANO",(M373*3),0)</f>
        <v/>
      </c>
    </row>
    <row r="374">
      <c r="A374" s="282" t="n">
        <v>5</v>
      </c>
      <c r="B374" s="251" t="inlineStr">
        <is>
          <t>WILSON SOLETO LAVAIN</t>
        </is>
      </c>
      <c r="C374" s="251" t="inlineStr">
        <is>
          <t>CÉDULA DE IDENTIDAD DS4924</t>
        </is>
      </c>
      <c r="D374" s="251" t="inlineStr">
        <is>
          <t>LA</t>
        </is>
      </c>
      <c r="E374" s="251" t="n">
        <v>585417</v>
      </c>
      <c r="F374" s="251" t="n">
        <v>585436</v>
      </c>
      <c r="G374" s="251" t="n">
        <v>20</v>
      </c>
      <c r="H374" s="251" t="n"/>
      <c r="I374" s="251" t="n"/>
      <c r="J374" s="251" t="n"/>
      <c r="K374" s="251" t="n"/>
      <c r="L374" s="251" t="n"/>
      <c r="M374" s="251" t="n"/>
      <c r="N374" s="251" t="n"/>
      <c r="O374" s="251" t="n">
        <v>585417</v>
      </c>
      <c r="P374" s="251" t="n">
        <v>585436</v>
      </c>
      <c r="Q374" s="251" t="n">
        <v>20</v>
      </c>
      <c r="R374" s="251">
        <f>J374+M374+Q374</f>
        <v/>
      </c>
      <c r="S374" s="251">
        <f>IF(OR(C374="CEDULAS DE IDENTIDAD",C374="CÉDULA DE IDENTIDAD DS4924"),(J374*17),0)</f>
        <v/>
      </c>
      <c r="T374" s="283">
        <f>IF(N374="ERROR HUMANO",(M374*3),0)</f>
        <v/>
      </c>
    </row>
    <row r="375" ht="15" customHeight="1" s="335">
      <c r="A375" s="417" t="inlineStr">
        <is>
          <t>TOTALES:</t>
        </is>
      </c>
      <c r="B375" s="408" t="n"/>
      <c r="C375" s="408" t="n"/>
      <c r="D375" s="408" t="n"/>
      <c r="E375" s="162" t="n"/>
      <c r="F375" s="163" t="n"/>
      <c r="G375" s="164">
        <f>SUM(G339:G374)</f>
        <v/>
      </c>
      <c r="H375" s="162" t="n"/>
      <c r="I375" s="163" t="n"/>
      <c r="J375" s="165">
        <f>SUM(J339:J374)</f>
        <v/>
      </c>
      <c r="K375" s="162" t="n"/>
      <c r="L375" s="163" t="n"/>
      <c r="M375" s="165">
        <f>SUM(M339:M374)</f>
        <v/>
      </c>
      <c r="N375" s="166" t="n"/>
      <c r="O375" s="162" t="n"/>
      <c r="P375" s="163" t="n"/>
      <c r="Q375" s="165">
        <f>SUM(Q339:Q374)</f>
        <v/>
      </c>
      <c r="R375" s="167">
        <f>SUM(R339:R374)</f>
        <v/>
      </c>
      <c r="S375" s="168">
        <f>SUM(S339:S374)</f>
        <v/>
      </c>
      <c r="T375" s="165">
        <f>SUM(T339:T374)</f>
        <v/>
      </c>
    </row>
    <row r="376" ht="15.75" customHeight="1" s="335">
      <c r="A376" s="409" t="inlineStr">
        <is>
          <t>TOTAL BOLETAS DE DEPOSITO BANCARIO</t>
        </is>
      </c>
      <c r="B376" s="408" t="n"/>
      <c r="C376" s="408" t="n"/>
      <c r="D376" s="408" t="n"/>
      <c r="E376" s="408" t="n"/>
      <c r="F376" s="408" t="n"/>
      <c r="G376" s="408" t="n"/>
      <c r="H376" s="337" t="n"/>
      <c r="I376" s="416">
        <f>J375/2</f>
        <v/>
      </c>
      <c r="J376" s="337" t="n"/>
      <c r="K376" s="409" t="inlineStr">
        <is>
          <t>INGRESO TOTAL BOLIVIANOS</t>
        </is>
      </c>
      <c r="L376" s="408" t="n"/>
      <c r="M376" s="408" t="n"/>
      <c r="N376" s="408" t="n"/>
      <c r="O376" s="408" t="n"/>
      <c r="P376" s="408" t="n"/>
      <c r="Q376" s="337" t="n"/>
      <c r="R376" s="416">
        <f>S375+T375</f>
        <v/>
      </c>
      <c r="S376" s="408" t="n"/>
      <c r="T376" s="337" t="n"/>
    </row>
    <row r="378" ht="15" customHeight="1" s="335">
      <c r="A378" s="275" t="n"/>
      <c r="B378" s="276" t="n"/>
      <c r="C378" s="276" t="n"/>
      <c r="D378" s="276" t="n"/>
      <c r="E378" s="276" t="n"/>
      <c r="F378" s="276" t="n"/>
      <c r="G378" s="276" t="n"/>
      <c r="H378" s="276" t="n"/>
      <c r="I378" s="276" t="n"/>
      <c r="J378" s="276" t="n"/>
      <c r="K378" s="276" t="n"/>
      <c r="L378" s="276" t="n"/>
      <c r="M378" s="276" t="n"/>
      <c r="N378" s="276" t="n"/>
      <c r="O378" s="418" t="inlineStr">
        <is>
          <t>Correlativo-Form.:   SEGIP/DDSC/MONT/009/2024</t>
        </is>
      </c>
      <c r="P378" s="411" t="n"/>
      <c r="Q378" s="411" t="n"/>
      <c r="R378" s="411" t="n"/>
      <c r="S378" s="411" t="n"/>
      <c r="T378" s="412" t="n"/>
    </row>
    <row r="379" ht="22.5" customHeight="1" s="335">
      <c r="A379" s="433" t="inlineStr">
        <is>
          <t xml:space="preserve">SERVICIO GENERAL DE IDENTIFICACION PERSONAL </t>
        </is>
      </c>
      <c r="T379" s="422" t="n"/>
    </row>
    <row r="380" ht="15" customHeight="1" s="335">
      <c r="A380" s="432" t="inlineStr">
        <is>
          <t>LEY N° 0145 DEL 27 DE JUNIO DEL 2011</t>
        </is>
      </c>
      <c r="T380" s="422" t="n"/>
    </row>
    <row r="381" ht="24.75" customHeight="1" s="335">
      <c r="A381" s="430" t="inlineStr">
        <is>
          <t xml:space="preserve">FORMULARIO AV-4 (ADMINISTRACION DE MATERIAL VALORADO: CEDULAS Y PLASTICOS) </t>
        </is>
      </c>
      <c r="B381" s="411" t="n"/>
      <c r="C381" s="411" t="n"/>
      <c r="D381" s="411" t="n"/>
      <c r="E381" s="411" t="n"/>
      <c r="F381" s="411" t="n"/>
      <c r="G381" s="411" t="n"/>
      <c r="H381" s="411" t="n"/>
      <c r="I381" s="411" t="n"/>
      <c r="J381" s="411" t="n"/>
      <c r="K381" s="411" t="n"/>
      <c r="L381" s="411" t="n"/>
      <c r="M381" s="411" t="n"/>
      <c r="N381" s="411" t="n"/>
      <c r="O381" s="411" t="n"/>
      <c r="P381" s="411" t="n"/>
      <c r="Q381" s="411" t="n"/>
      <c r="R381" s="411" t="n"/>
      <c r="S381" s="411" t="n"/>
      <c r="T381" s="412" t="n"/>
    </row>
    <row r="382" ht="21.75" customHeight="1" s="335" thickBot="1">
      <c r="A382" s="431" t="inlineStr">
        <is>
          <t xml:space="preserve">OFICINA OPERATIVA: </t>
        </is>
      </c>
      <c r="B382" s="411" t="n"/>
      <c r="C382" s="411" t="n"/>
      <c r="D382" s="411" t="n"/>
      <c r="E382" s="429" t="inlineStr">
        <is>
          <t>OFICINA REGIONAL MONTERO</t>
        </is>
      </c>
      <c r="F382" s="408" t="n"/>
      <c r="G382" s="408" t="n"/>
      <c r="H382" s="408" t="n"/>
      <c r="I382" s="408" t="n"/>
      <c r="J382" s="408" t="n"/>
      <c r="K382" s="408" t="n"/>
      <c r="L382" s="408" t="n"/>
      <c r="M382" s="408" t="n"/>
      <c r="N382" s="408" t="n"/>
      <c r="O382" s="408" t="n"/>
      <c r="P382" s="408" t="n"/>
      <c r="Q382" s="419" t="inlineStr">
        <is>
          <t xml:space="preserve">FECHA: </t>
        </is>
      </c>
      <c r="R382" s="412" t="n"/>
      <c r="S382" s="427" t="inlineStr">
        <is>
          <t>11/01/2024</t>
        </is>
      </c>
      <c r="T382" s="428" t="n"/>
    </row>
    <row r="383" ht="15.75" customHeight="1" s="335">
      <c r="A383" s="277" t="n"/>
      <c r="B383" s="158" t="n"/>
      <c r="C383" s="158" t="n"/>
      <c r="D383" s="158" t="n"/>
      <c r="E383" s="426" t="inlineStr">
        <is>
          <t>ENTREGA DIARIA</t>
        </is>
      </c>
      <c r="F383" s="408" t="n"/>
      <c r="G383" s="337" t="n"/>
      <c r="H383" s="407" t="inlineStr">
        <is>
          <t>CEDULAS EMITIDAS</t>
        </is>
      </c>
      <c r="I383" s="408" t="n"/>
      <c r="J383" s="337" t="n"/>
      <c r="K383" s="425" t="inlineStr">
        <is>
          <t>CEDULAS ANULADAS</t>
        </is>
      </c>
      <c r="L383" s="408" t="n"/>
      <c r="M383" s="408" t="n"/>
      <c r="N383" s="337" t="n"/>
      <c r="O383" s="407" t="inlineStr">
        <is>
          <t>CEDULAS DEVUELTAS</t>
        </is>
      </c>
      <c r="P383" s="408" t="n"/>
      <c r="Q383" s="337" t="n"/>
      <c r="R383" s="423" t="inlineStr">
        <is>
          <t>TOTAL  ASIGNAC…</t>
        </is>
      </c>
      <c r="S383" s="423" t="inlineStr">
        <is>
          <t>TOTAL BS. RECAUDADO (EMISIONES)</t>
        </is>
      </c>
      <c r="T383" s="423" t="inlineStr">
        <is>
          <t>TOTAL BS. ANULACIONES</t>
        </is>
      </c>
    </row>
    <row r="384">
      <c r="A384" s="269" t="inlineStr">
        <is>
          <t>MESA</t>
        </is>
      </c>
      <c r="B384" s="269" t="inlineStr">
        <is>
          <t>OPERADOR</t>
        </is>
      </c>
      <c r="C384" s="269" t="inlineStr">
        <is>
          <t>DETALLE</t>
        </is>
      </c>
      <c r="D384" s="269" t="inlineStr">
        <is>
          <t>SERIE</t>
        </is>
      </c>
      <c r="E384" s="269" t="inlineStr">
        <is>
          <t>DESDE</t>
        </is>
      </c>
      <c r="F384" s="269" t="inlineStr">
        <is>
          <t>HASTA</t>
        </is>
      </c>
      <c r="G384" s="270" t="inlineStr">
        <is>
          <t>CANTIDAD</t>
        </is>
      </c>
      <c r="H384" s="269" t="inlineStr">
        <is>
          <t>DESDE</t>
        </is>
      </c>
      <c r="I384" s="269" t="inlineStr">
        <is>
          <t>HASTA</t>
        </is>
      </c>
      <c r="J384" s="270" t="inlineStr">
        <is>
          <t>CANTIDAD</t>
        </is>
      </c>
      <c r="K384" s="269" t="inlineStr">
        <is>
          <t>DESDE</t>
        </is>
      </c>
      <c r="L384" s="269" t="inlineStr">
        <is>
          <t>HASTA</t>
        </is>
      </c>
      <c r="M384" s="270" t="inlineStr">
        <is>
          <t>CANTIDAD</t>
        </is>
      </c>
      <c r="N384" s="271" t="inlineStr">
        <is>
          <t>TIPO ANULACION</t>
        </is>
      </c>
      <c r="O384" s="269" t="inlineStr">
        <is>
          <t>DESDE</t>
        </is>
      </c>
      <c r="P384" s="269" t="inlineStr">
        <is>
          <t>HASTA</t>
        </is>
      </c>
      <c r="Q384" s="270" t="inlineStr">
        <is>
          <t>CANTIDAD</t>
        </is>
      </c>
      <c r="R384" s="424" t="n"/>
      <c r="S384" s="424" t="n"/>
      <c r="T384" s="424" t="n"/>
    </row>
    <row r="385">
      <c r="A385" s="278" t="n">
        <v>2</v>
      </c>
      <c r="B385" s="272" t="inlineStr">
        <is>
          <t>ANELY CACERES PECHO</t>
        </is>
      </c>
      <c r="C385" s="272" t="inlineStr">
        <is>
          <t>LAMINAS PLASTICAS TIPO FUNDA -POUCHE</t>
        </is>
      </c>
      <c r="D385" s="272" t="inlineStr">
        <is>
          <t>H5-P1</t>
        </is>
      </c>
      <c r="E385" s="272" t="n">
        <v>1127729</v>
      </c>
      <c r="F385" s="272" t="n">
        <v>1127756</v>
      </c>
      <c r="G385" s="272" t="n">
        <v>28</v>
      </c>
      <c r="H385" s="272" t="n">
        <v>1127729</v>
      </c>
      <c r="I385" s="272" t="n">
        <v>1127756</v>
      </c>
      <c r="J385" s="272" t="n">
        <v>28</v>
      </c>
      <c r="K385" s="272" t="n"/>
      <c r="L385" s="272" t="n"/>
      <c r="M385" s="272" t="n"/>
      <c r="N385" s="272" t="n"/>
      <c r="O385" s="272" t="n"/>
      <c r="P385" s="272" t="n"/>
      <c r="Q385" s="272" t="n"/>
      <c r="R385" s="272">
        <f>J385+M385+Q385</f>
        <v/>
      </c>
      <c r="S385" s="272">
        <f>IF(OR(C385="CEDULAS DE IDENTIDAD",C385="CÉDULA DE IDENTIDAD DS4924"),(J385*17),0)</f>
        <v/>
      </c>
      <c r="T385" s="279">
        <f>IF(N385="ERROR HUMANO",(M385*3),0)</f>
        <v/>
      </c>
    </row>
    <row r="386">
      <c r="A386" s="280" t="n">
        <v>2</v>
      </c>
      <c r="B386" s="250" t="inlineStr">
        <is>
          <t>ANELY CACERES PECHO</t>
        </is>
      </c>
      <c r="C386" s="250" t="inlineStr">
        <is>
          <t>LAMINAS PLASTICAS TIPO FUNDA -POUCHE</t>
        </is>
      </c>
      <c r="D386" s="250" t="inlineStr">
        <is>
          <t>H5-P1</t>
        </is>
      </c>
      <c r="E386" s="250" t="n">
        <v>1560381</v>
      </c>
      <c r="F386" s="250" t="n">
        <v>1560404</v>
      </c>
      <c r="G386" s="250" t="n">
        <v>24</v>
      </c>
      <c r="H386" s="250" t="n">
        <v>1560381</v>
      </c>
      <c r="I386" s="250" t="n">
        <v>1560404</v>
      </c>
      <c r="J386" s="250" t="n">
        <v>24</v>
      </c>
      <c r="K386" s="250" t="n"/>
      <c r="L386" s="250" t="n"/>
      <c r="M386" s="250" t="n"/>
      <c r="N386" s="250" t="n"/>
      <c r="O386" s="250" t="n"/>
      <c r="P386" s="250" t="n"/>
      <c r="Q386" s="250" t="n"/>
      <c r="R386" s="250">
        <f>J386+M386+Q386</f>
        <v/>
      </c>
      <c r="S386" s="250">
        <f>IF(OR(C386="CEDULAS DE IDENTIDAD",C386="CÉDULA DE IDENTIDAD DS4924"),(J386*17),0)</f>
        <v/>
      </c>
      <c r="T386" s="281">
        <f>IF(N386="ERROR HUMANO",(M386*3),0)</f>
        <v/>
      </c>
    </row>
    <row r="387">
      <c r="A387" s="280" t="n">
        <v>2</v>
      </c>
      <c r="B387" s="250" t="inlineStr">
        <is>
          <t>ANELY CACERES PECHO</t>
        </is>
      </c>
      <c r="C387" s="250" t="inlineStr">
        <is>
          <t>LAMINAS PLASTICAS TIPO FUNDA -POUCHE</t>
        </is>
      </c>
      <c r="D387" s="250" t="inlineStr">
        <is>
          <t>H5-P1</t>
        </is>
      </c>
      <c r="E387" s="250" t="n">
        <v>1560405</v>
      </c>
      <c r="F387" s="250" t="n">
        <v>1560427</v>
      </c>
      <c r="G387" s="250" t="n">
        <v>23</v>
      </c>
      <c r="H387" s="250" t="n"/>
      <c r="I387" s="250" t="n"/>
      <c r="J387" s="250" t="n"/>
      <c r="K387" s="250" t="n"/>
      <c r="L387" s="250" t="n"/>
      <c r="M387" s="250" t="n"/>
      <c r="N387" s="250" t="n"/>
      <c r="O387" s="250" t="n">
        <v>1560405</v>
      </c>
      <c r="P387" s="250" t="n">
        <v>1560427</v>
      </c>
      <c r="Q387" s="250" t="n">
        <v>23</v>
      </c>
      <c r="R387" s="250">
        <f>J387+M387+Q387</f>
        <v/>
      </c>
      <c r="S387" s="250">
        <f>IF(OR(C387="CEDULAS DE IDENTIDAD",C387="CÉDULA DE IDENTIDAD DS4924"),(J387*17),0)</f>
        <v/>
      </c>
      <c r="T387" s="281">
        <f>IF(N387="ERROR HUMANO",(M387*3),0)</f>
        <v/>
      </c>
    </row>
    <row r="388">
      <c r="A388" s="280" t="n">
        <v>2</v>
      </c>
      <c r="B388" s="250" t="inlineStr">
        <is>
          <t>ANELY CACERES PECHO</t>
        </is>
      </c>
      <c r="C388" s="250" t="inlineStr">
        <is>
          <t>CÉDULA DE IDENTIDAD DS4924</t>
        </is>
      </c>
      <c r="D388" s="250" t="inlineStr">
        <is>
          <t>LA</t>
        </is>
      </c>
      <c r="E388" s="250" t="n">
        <v>585282</v>
      </c>
      <c r="F388" s="250" t="n">
        <v>585308</v>
      </c>
      <c r="G388" s="250" t="n">
        <v>27</v>
      </c>
      <c r="H388" s="250" t="n">
        <v>585282</v>
      </c>
      <c r="I388" s="250" t="n">
        <v>585308</v>
      </c>
      <c r="J388" s="250" t="n">
        <v>27</v>
      </c>
      <c r="K388" s="250" t="n"/>
      <c r="L388" s="250" t="n"/>
      <c r="M388" s="250" t="n"/>
      <c r="N388" s="250" t="n"/>
      <c r="O388" s="250" t="n"/>
      <c r="P388" s="250" t="n"/>
      <c r="Q388" s="250" t="n"/>
      <c r="R388" s="250">
        <f>J388+M388+Q388</f>
        <v/>
      </c>
      <c r="S388" s="250">
        <f>IF(OR(C388="CEDULAS DE IDENTIDAD",C388="CÉDULA DE IDENTIDAD DS4924"),(J388*17),0)</f>
        <v/>
      </c>
      <c r="T388" s="281">
        <f>IF(N388="ERROR HUMANO",(M388*3),0)</f>
        <v/>
      </c>
    </row>
    <row r="389">
      <c r="A389" s="280" t="n">
        <v>2</v>
      </c>
      <c r="B389" s="250" t="inlineStr">
        <is>
          <t>ANELY CACERES PECHO</t>
        </is>
      </c>
      <c r="C389" s="250" t="inlineStr">
        <is>
          <t>CÉDULA DE IDENTIDAD DS4924</t>
        </is>
      </c>
      <c r="D389" s="250" t="inlineStr">
        <is>
          <t>LA</t>
        </is>
      </c>
      <c r="E389" s="250" t="n">
        <v>585517</v>
      </c>
      <c r="F389" s="250" t="n">
        <v>585541</v>
      </c>
      <c r="G389" s="250" t="n">
        <v>25</v>
      </c>
      <c r="H389" s="250" t="n">
        <v>585517</v>
      </c>
      <c r="I389" s="250" t="n">
        <v>585541</v>
      </c>
      <c r="J389" s="250" t="n">
        <v>25</v>
      </c>
      <c r="K389" s="250" t="n"/>
      <c r="L389" s="250" t="n"/>
      <c r="M389" s="250" t="n"/>
      <c r="N389" s="250" t="n"/>
      <c r="O389" s="250" t="n"/>
      <c r="P389" s="250" t="n"/>
      <c r="Q389" s="250" t="n"/>
      <c r="R389" s="250">
        <f>J389+M389+Q389</f>
        <v/>
      </c>
      <c r="S389" s="250">
        <f>IF(OR(C389="CEDULAS DE IDENTIDAD",C389="CÉDULA DE IDENTIDAD DS4924"),(J389*17),0)</f>
        <v/>
      </c>
      <c r="T389" s="281">
        <f>IF(N389="ERROR HUMANO",(M389*3),0)</f>
        <v/>
      </c>
    </row>
    <row r="390">
      <c r="A390" s="280" t="n">
        <v>2</v>
      </c>
      <c r="B390" s="250" t="inlineStr">
        <is>
          <t>ANELY CACERES PECHO</t>
        </is>
      </c>
      <c r="C390" s="250" t="inlineStr">
        <is>
          <t>CÉDULA DE IDENTIDAD DS4924</t>
        </is>
      </c>
      <c r="D390" s="250" t="inlineStr">
        <is>
          <t>LA</t>
        </is>
      </c>
      <c r="E390" s="250" t="n">
        <v>585542</v>
      </c>
      <c r="F390" s="250" t="n">
        <v>585564</v>
      </c>
      <c r="G390" s="250" t="n">
        <v>23</v>
      </c>
      <c r="H390" s="250" t="n"/>
      <c r="I390" s="250" t="n"/>
      <c r="J390" s="250" t="n"/>
      <c r="K390" s="250" t="n"/>
      <c r="L390" s="250" t="n"/>
      <c r="M390" s="250" t="n"/>
      <c r="N390" s="250" t="n"/>
      <c r="O390" s="250" t="n">
        <v>585542</v>
      </c>
      <c r="P390" s="250" t="n">
        <v>585564</v>
      </c>
      <c r="Q390" s="250" t="n">
        <v>23</v>
      </c>
      <c r="R390" s="250">
        <f>J390+M390+Q390</f>
        <v/>
      </c>
      <c r="S390" s="250">
        <f>IF(OR(C390="CEDULAS DE IDENTIDAD",C390="CÉDULA DE IDENTIDAD DS4924"),(J390*17),0)</f>
        <v/>
      </c>
      <c r="T390" s="281">
        <f>IF(N390="ERROR HUMANO",(M390*3),0)</f>
        <v/>
      </c>
    </row>
    <row r="391">
      <c r="A391" s="282" t="n">
        <v>7</v>
      </c>
      <c r="B391" s="251" t="inlineStr">
        <is>
          <t>BOLIVIA MAR PALMERO TILILA</t>
        </is>
      </c>
      <c r="C391" s="251" t="inlineStr">
        <is>
          <t>CEDULAS DE IDENTIDAD</t>
        </is>
      </c>
      <c r="D391" s="251" t="inlineStr">
        <is>
          <t>H5-P1</t>
        </is>
      </c>
      <c r="E391" s="251" t="n">
        <v>2979525</v>
      </c>
      <c r="F391" s="251" t="n">
        <v>2979540</v>
      </c>
      <c r="G391" s="251" t="n">
        <v>16</v>
      </c>
      <c r="H391" s="251" t="n">
        <v>2979525</v>
      </c>
      <c r="I391" s="251" t="n">
        <v>2979540</v>
      </c>
      <c r="J391" s="251" t="n">
        <v>16</v>
      </c>
      <c r="K391" s="251" t="n"/>
      <c r="L391" s="251" t="n"/>
      <c r="M391" s="251" t="n"/>
      <c r="N391" s="251" t="n"/>
      <c r="O391" s="251" t="n"/>
      <c r="P391" s="251" t="n"/>
      <c r="Q391" s="251" t="n"/>
      <c r="R391" s="251">
        <f>J391+M391+Q391</f>
        <v/>
      </c>
      <c r="S391" s="251">
        <f>IF(OR(C391="CEDULAS DE IDENTIDAD",C391="CÉDULA DE IDENTIDAD DS4924"),(J391*17),0)</f>
        <v/>
      </c>
      <c r="T391" s="283">
        <f>IF(N391="ERROR HUMANO",(M391*3),0)</f>
        <v/>
      </c>
    </row>
    <row r="392">
      <c r="A392" s="282" t="n">
        <v>7</v>
      </c>
      <c r="B392" s="251" t="inlineStr">
        <is>
          <t>BOLIVIA MAR PALMERO TILILA</t>
        </is>
      </c>
      <c r="C392" s="251" t="inlineStr">
        <is>
          <t>CEDULAS DE IDENTIDAD</t>
        </is>
      </c>
      <c r="D392" s="251" t="inlineStr">
        <is>
          <t>H5-P1</t>
        </is>
      </c>
      <c r="E392" s="251" t="n">
        <v>2979541</v>
      </c>
      <c r="F392" s="251" t="n">
        <v>2979556</v>
      </c>
      <c r="G392" s="251" t="n">
        <v>16</v>
      </c>
      <c r="H392" s="251" t="n">
        <v>2979541</v>
      </c>
      <c r="I392" s="251" t="n">
        <v>2979556</v>
      </c>
      <c r="J392" s="251" t="n">
        <v>16</v>
      </c>
      <c r="K392" s="251" t="n"/>
      <c r="L392" s="251" t="n"/>
      <c r="M392" s="251" t="n"/>
      <c r="N392" s="251" t="n"/>
      <c r="O392" s="251" t="n"/>
      <c r="P392" s="251" t="n"/>
      <c r="Q392" s="251" t="n"/>
      <c r="R392" s="251">
        <f>J392+M392+Q392</f>
        <v/>
      </c>
      <c r="S392" s="251">
        <f>IF(OR(C392="CEDULAS DE IDENTIDAD",C392="CÉDULA DE IDENTIDAD DS4924"),(J392*17),0)</f>
        <v/>
      </c>
      <c r="T392" s="283">
        <f>IF(N392="ERROR HUMANO",(M392*3),0)</f>
        <v/>
      </c>
    </row>
    <row r="393">
      <c r="A393" s="282" t="n">
        <v>7</v>
      </c>
      <c r="B393" s="251" t="inlineStr">
        <is>
          <t>BOLIVIA MAR PALMERO TILILA</t>
        </is>
      </c>
      <c r="C393" s="251" t="inlineStr">
        <is>
          <t>CEDULAS DE IDENTIDAD</t>
        </is>
      </c>
      <c r="D393" s="251" t="inlineStr">
        <is>
          <t>H5-P1</t>
        </is>
      </c>
      <c r="E393" s="251" t="n">
        <v>2979557</v>
      </c>
      <c r="F393" s="251" t="n">
        <v>2979600</v>
      </c>
      <c r="G393" s="251" t="n">
        <v>44</v>
      </c>
      <c r="H393" s="251" t="n"/>
      <c r="I393" s="251" t="n"/>
      <c r="J393" s="251" t="n"/>
      <c r="K393" s="251" t="n"/>
      <c r="L393" s="251" t="n"/>
      <c r="M393" s="251" t="n"/>
      <c r="N393" s="251" t="n"/>
      <c r="O393" s="251" t="n">
        <v>2979557</v>
      </c>
      <c r="P393" s="251" t="n">
        <v>2979600</v>
      </c>
      <c r="Q393" s="251" t="n">
        <v>44</v>
      </c>
      <c r="R393" s="251">
        <f>J393+M393+Q393</f>
        <v/>
      </c>
      <c r="S393" s="251">
        <f>IF(OR(C393="CEDULAS DE IDENTIDAD",C393="CÉDULA DE IDENTIDAD DS4924"),(J393*17),0)</f>
        <v/>
      </c>
      <c r="T393" s="283">
        <f>IF(N393="ERROR HUMANO",(M393*3),0)</f>
        <v/>
      </c>
    </row>
    <row r="394">
      <c r="A394" s="282" t="n">
        <v>7</v>
      </c>
      <c r="B394" s="251" t="inlineStr">
        <is>
          <t>BOLIVIA MAR PALMERO TILILA</t>
        </is>
      </c>
      <c r="C394" s="251" t="inlineStr">
        <is>
          <t>LAMINAS PLASTICAS TIPO FUNDA -POUCHE</t>
        </is>
      </c>
      <c r="D394" s="251" t="inlineStr">
        <is>
          <t>H5-P1</t>
        </is>
      </c>
      <c r="E394" s="251" t="n">
        <v>1127974</v>
      </c>
      <c r="F394" s="251" t="n">
        <v>1127989</v>
      </c>
      <c r="G394" s="251" t="n">
        <v>16</v>
      </c>
      <c r="H394" s="251" t="n">
        <v>1127974</v>
      </c>
      <c r="I394" s="251" t="n">
        <v>1127989</v>
      </c>
      <c r="J394" s="251" t="n">
        <v>16</v>
      </c>
      <c r="K394" s="251" t="n"/>
      <c r="L394" s="251" t="n"/>
      <c r="M394" s="251" t="n"/>
      <c r="N394" s="251" t="n"/>
      <c r="O394" s="251" t="n"/>
      <c r="P394" s="251" t="n"/>
      <c r="Q394" s="251" t="n"/>
      <c r="R394" s="251">
        <f>J394+M394+Q394</f>
        <v/>
      </c>
      <c r="S394" s="251">
        <f>IF(OR(C394="CEDULAS DE IDENTIDAD",C394="CÉDULA DE IDENTIDAD DS4924"),(J394*17),0)</f>
        <v/>
      </c>
      <c r="T394" s="283">
        <f>IF(N394="ERROR HUMANO",(M394*3),0)</f>
        <v/>
      </c>
    </row>
    <row r="395">
      <c r="A395" s="282" t="n">
        <v>7</v>
      </c>
      <c r="B395" s="251" t="inlineStr">
        <is>
          <t>BOLIVIA MAR PALMERO TILILA</t>
        </is>
      </c>
      <c r="C395" s="251" t="inlineStr">
        <is>
          <t>LAMINAS PLASTICAS TIPO FUNDA -POUCHE</t>
        </is>
      </c>
      <c r="D395" s="251" t="inlineStr">
        <is>
          <t>H5-P1</t>
        </is>
      </c>
      <c r="E395" s="251" t="n">
        <v>1560496</v>
      </c>
      <c r="F395" s="251" t="n">
        <v>1560511</v>
      </c>
      <c r="G395" s="251" t="n">
        <v>16</v>
      </c>
      <c r="H395" s="251" t="n">
        <v>1560496</v>
      </c>
      <c r="I395" s="251" t="n">
        <v>1560511</v>
      </c>
      <c r="J395" s="251" t="n">
        <v>16</v>
      </c>
      <c r="K395" s="251" t="n"/>
      <c r="L395" s="251" t="n"/>
      <c r="M395" s="251" t="n"/>
      <c r="N395" s="251" t="n"/>
      <c r="O395" s="251" t="n"/>
      <c r="P395" s="251" t="n"/>
      <c r="Q395" s="251" t="n"/>
      <c r="R395" s="251">
        <f>J395+M395+Q395</f>
        <v/>
      </c>
      <c r="S395" s="251">
        <f>IF(OR(C395="CEDULAS DE IDENTIDAD",C395="CÉDULA DE IDENTIDAD DS4924"),(J395*17),0)</f>
        <v/>
      </c>
      <c r="T395" s="283">
        <f>IF(N395="ERROR HUMANO",(M395*3),0)</f>
        <v/>
      </c>
    </row>
    <row r="396">
      <c r="A396" s="282" t="n">
        <v>7</v>
      </c>
      <c r="B396" s="251" t="inlineStr">
        <is>
          <t>BOLIVIA MAR PALMERO TILILA</t>
        </is>
      </c>
      <c r="C396" s="251" t="inlineStr">
        <is>
          <t>LAMINAS PLASTICAS TIPO FUNDA -POUCHE</t>
        </is>
      </c>
      <c r="D396" s="251" t="inlineStr">
        <is>
          <t>H5-P1</t>
        </is>
      </c>
      <c r="E396" s="251" t="n">
        <v>1560512</v>
      </c>
      <c r="F396" s="251" t="n">
        <v>1560555</v>
      </c>
      <c r="G396" s="251" t="n">
        <v>44</v>
      </c>
      <c r="H396" s="251" t="n"/>
      <c r="I396" s="251" t="n"/>
      <c r="J396" s="251" t="n"/>
      <c r="K396" s="251" t="n"/>
      <c r="L396" s="251" t="n"/>
      <c r="M396" s="251" t="n"/>
      <c r="N396" s="251" t="n"/>
      <c r="O396" s="251" t="n">
        <v>1560512</v>
      </c>
      <c r="P396" s="251" t="n">
        <v>1560555</v>
      </c>
      <c r="Q396" s="251" t="n">
        <v>44</v>
      </c>
      <c r="R396" s="251">
        <f>J396+M396+Q396</f>
        <v/>
      </c>
      <c r="S396" s="251">
        <f>IF(OR(C396="CEDULAS DE IDENTIDAD",C396="CÉDULA DE IDENTIDAD DS4924"),(J396*17),0)</f>
        <v/>
      </c>
      <c r="T396" s="283">
        <f>IF(N396="ERROR HUMANO",(M396*3),0)</f>
        <v/>
      </c>
    </row>
    <row r="397">
      <c r="A397" s="280" t="n">
        <v>5</v>
      </c>
      <c r="B397" s="250" t="inlineStr">
        <is>
          <t>CARMEN DEL PILAR ANTELO PAZ</t>
        </is>
      </c>
      <c r="C397" s="250" t="inlineStr">
        <is>
          <t>LAMINAS PLASTICAS TIPO FUNDA -POUCHE</t>
        </is>
      </c>
      <c r="D397" s="250" t="inlineStr">
        <is>
          <t>H5-P1</t>
        </is>
      </c>
      <c r="E397" s="250" t="n">
        <v>1127990</v>
      </c>
      <c r="F397" s="250" t="n">
        <v>1127990</v>
      </c>
      <c r="G397" s="250" t="n">
        <v>1</v>
      </c>
      <c r="H397" s="250" t="n"/>
      <c r="I397" s="250" t="n"/>
      <c r="J397" s="250" t="n"/>
      <c r="K397" s="250" t="n">
        <v>1127990</v>
      </c>
      <c r="L397" s="250" t="n">
        <v>1127990</v>
      </c>
      <c r="M397" s="250" t="n">
        <v>1</v>
      </c>
      <c r="N397" s="250" t="inlineStr">
        <is>
          <t>ERROR DE IMPRESIÓN</t>
        </is>
      </c>
      <c r="O397" s="250" t="n"/>
      <c r="P397" s="250" t="n"/>
      <c r="Q397" s="250" t="n"/>
      <c r="R397" s="250">
        <f>J397+M397+Q397</f>
        <v/>
      </c>
      <c r="S397" s="250">
        <f>IF(OR(C397="CEDULAS DE IDENTIDAD",C397="CÉDULA DE IDENTIDAD DS4924"),(J397*17),0)</f>
        <v/>
      </c>
      <c r="T397" s="281">
        <f>IF(N397="ERROR HUMANO",(M397*3),0)</f>
        <v/>
      </c>
    </row>
    <row r="398">
      <c r="A398" s="280" t="n">
        <v>5</v>
      </c>
      <c r="B398" s="250" t="inlineStr">
        <is>
          <t>CARMEN DEL PILAR ANTELO PAZ</t>
        </is>
      </c>
      <c r="C398" s="250" t="inlineStr">
        <is>
          <t>LAMINAS PLASTICAS TIPO FUNDA -POUCHE</t>
        </is>
      </c>
      <c r="D398" s="250" t="inlineStr">
        <is>
          <t>H5-P1</t>
        </is>
      </c>
      <c r="E398" s="250" t="n">
        <v>1127991</v>
      </c>
      <c r="F398" s="250" t="n">
        <v>1127991</v>
      </c>
      <c r="G398" s="250" t="n">
        <v>1</v>
      </c>
      <c r="H398" s="250" t="n">
        <v>1127991</v>
      </c>
      <c r="I398" s="250" t="n">
        <v>1127991</v>
      </c>
      <c r="J398" s="250" t="n">
        <v>1</v>
      </c>
      <c r="K398" s="250" t="n"/>
      <c r="L398" s="250" t="n"/>
      <c r="M398" s="250" t="n"/>
      <c r="N398" s="250" t="n"/>
      <c r="O398" s="250" t="n"/>
      <c r="P398" s="250" t="n"/>
      <c r="Q398" s="250" t="n"/>
      <c r="R398" s="250">
        <f>J398+M398+Q398</f>
        <v/>
      </c>
      <c r="S398" s="250">
        <f>IF(OR(C398="CEDULAS DE IDENTIDAD",C398="CÉDULA DE IDENTIDAD DS4924"),(J398*17),0)</f>
        <v/>
      </c>
      <c r="T398" s="281">
        <f>IF(N398="ERROR HUMANO",(M398*3),0)</f>
        <v/>
      </c>
    </row>
    <row r="399">
      <c r="A399" s="280" t="n">
        <v>5</v>
      </c>
      <c r="B399" s="250" t="inlineStr">
        <is>
          <t>CARMEN DEL PILAR ANTELO PAZ</t>
        </is>
      </c>
      <c r="C399" s="250" t="inlineStr">
        <is>
          <t>LAMINAS PLASTICAS TIPO FUNDA -POUCHE</t>
        </is>
      </c>
      <c r="D399" s="250" t="inlineStr">
        <is>
          <t>H5-P1</t>
        </is>
      </c>
      <c r="E399" s="250" t="n">
        <v>1127992</v>
      </c>
      <c r="F399" s="250" t="n">
        <v>1128029</v>
      </c>
      <c r="G399" s="250" t="n">
        <v>38</v>
      </c>
      <c r="H399" s="250" t="n"/>
      <c r="I399" s="250" t="n"/>
      <c r="J399" s="250" t="n"/>
      <c r="K399" s="250" t="n"/>
      <c r="L399" s="250" t="n"/>
      <c r="M399" s="250" t="n"/>
      <c r="N399" s="250" t="n"/>
      <c r="O399" s="250" t="n">
        <v>1127992</v>
      </c>
      <c r="P399" s="250" t="n">
        <v>1128029</v>
      </c>
      <c r="Q399" s="250" t="n">
        <v>38</v>
      </c>
      <c r="R399" s="250">
        <f>J399+M399+Q399</f>
        <v/>
      </c>
      <c r="S399" s="250">
        <f>IF(OR(C399="CEDULAS DE IDENTIDAD",C399="CÉDULA DE IDENTIDAD DS4924"),(J399*17),0)</f>
        <v/>
      </c>
      <c r="T399" s="281">
        <f>IF(N399="ERROR HUMANO",(M399*3),0)</f>
        <v/>
      </c>
    </row>
    <row r="400">
      <c r="A400" s="280" t="n">
        <v>5</v>
      </c>
      <c r="B400" s="250" t="inlineStr">
        <is>
          <t>CARMEN DEL PILAR ANTELO PAZ</t>
        </is>
      </c>
      <c r="C400" s="250" t="inlineStr">
        <is>
          <t>CÉDULA DE IDENTIDAD DS4924</t>
        </is>
      </c>
      <c r="D400" s="250" t="inlineStr">
        <is>
          <t>LA</t>
        </is>
      </c>
      <c r="E400" s="250" t="n">
        <v>585693</v>
      </c>
      <c r="F400" s="250" t="n">
        <v>585694</v>
      </c>
      <c r="G400" s="250" t="n">
        <v>2</v>
      </c>
      <c r="H400" s="250" t="n"/>
      <c r="I400" s="250" t="n"/>
      <c r="J400" s="250" t="n"/>
      <c r="K400" s="250" t="n">
        <v>585693</v>
      </c>
      <c r="L400" s="250" t="n">
        <v>585693</v>
      </c>
      <c r="M400" s="250" t="n">
        <v>1</v>
      </c>
      <c r="N400" s="250" t="inlineStr">
        <is>
          <t>ERROR DE IMPRESIÓN</t>
        </is>
      </c>
      <c r="O400" s="250" t="n"/>
      <c r="P400" s="250" t="n"/>
      <c r="Q400" s="250" t="n"/>
      <c r="R400" s="250">
        <f>J400+M400+Q400</f>
        <v/>
      </c>
      <c r="S400" s="250">
        <f>IF(OR(C400="CEDULAS DE IDENTIDAD",C400="CÉDULA DE IDENTIDAD DS4924"),(J400*17),0)</f>
        <v/>
      </c>
      <c r="T400" s="281">
        <f>IF(N400="ERROR HUMANO",(M400*3),0)</f>
        <v/>
      </c>
    </row>
    <row r="401">
      <c r="A401" s="280" t="n">
        <v>5</v>
      </c>
      <c r="B401" s="250" t="inlineStr">
        <is>
          <t>CARMEN DEL PILAR ANTELO PAZ</t>
        </is>
      </c>
      <c r="C401" s="250" t="inlineStr">
        <is>
          <t>CÉDULA DE IDENTIDAD DS4924</t>
        </is>
      </c>
      <c r="D401" s="250" t="n"/>
      <c r="E401" s="250" t="n"/>
      <c r="F401" s="250" t="n"/>
      <c r="G401" s="250" t="n"/>
      <c r="H401" s="250" t="n"/>
      <c r="I401" s="250" t="n"/>
      <c r="J401" s="250" t="n"/>
      <c r="K401" s="250" t="n">
        <v>585694</v>
      </c>
      <c r="L401" s="250" t="n">
        <v>585694</v>
      </c>
      <c r="M401" s="250" t="n">
        <v>1</v>
      </c>
      <c r="N401" s="250" t="inlineStr">
        <is>
          <t>ERROR DE IMPRESIÓN</t>
        </is>
      </c>
      <c r="O401" s="250" t="n"/>
      <c r="P401" s="250" t="n"/>
      <c r="Q401" s="250" t="n"/>
      <c r="R401" s="250">
        <f>J401+M401+Q401</f>
        <v/>
      </c>
      <c r="S401" s="250">
        <f>IF(OR(C401="CEDULAS DE IDENTIDAD",C401="CÉDULA DE IDENTIDAD DS4924"),(J401*17),0)</f>
        <v/>
      </c>
      <c r="T401" s="281">
        <f>IF(N401="ERROR HUMANO",(M401*3),0)</f>
        <v/>
      </c>
    </row>
    <row r="402">
      <c r="A402" s="280" t="n">
        <v>5</v>
      </c>
      <c r="B402" s="250" t="inlineStr">
        <is>
          <t>CARMEN DEL PILAR ANTELO PAZ</t>
        </is>
      </c>
      <c r="C402" s="250" t="inlineStr">
        <is>
          <t>CÉDULA DE IDENTIDAD DS4924</t>
        </is>
      </c>
      <c r="D402" s="250" t="inlineStr">
        <is>
          <t>LA</t>
        </is>
      </c>
      <c r="E402" s="250" t="n">
        <v>585695</v>
      </c>
      <c r="F402" s="250" t="n">
        <v>585695</v>
      </c>
      <c r="G402" s="250" t="n">
        <v>1</v>
      </c>
      <c r="H402" s="250" t="n">
        <v>585695</v>
      </c>
      <c r="I402" s="250" t="n">
        <v>585695</v>
      </c>
      <c r="J402" s="250" t="n">
        <v>1</v>
      </c>
      <c r="K402" s="250" t="n"/>
      <c r="L402" s="250" t="n"/>
      <c r="M402" s="250" t="n"/>
      <c r="N402" s="250" t="n"/>
      <c r="O402" s="250" t="n"/>
      <c r="P402" s="250" t="n"/>
      <c r="Q402" s="250" t="n"/>
      <c r="R402" s="250">
        <f>J402+M402+Q402</f>
        <v/>
      </c>
      <c r="S402" s="250">
        <f>IF(OR(C402="CEDULAS DE IDENTIDAD",C402="CÉDULA DE IDENTIDAD DS4924"),(J402*17),0)</f>
        <v/>
      </c>
      <c r="T402" s="281">
        <f>IF(N402="ERROR HUMANO",(M402*3),0)</f>
        <v/>
      </c>
    </row>
    <row r="403">
      <c r="A403" s="280" t="n">
        <v>5</v>
      </c>
      <c r="B403" s="250" t="inlineStr">
        <is>
          <t>CARMEN DEL PILAR ANTELO PAZ</t>
        </is>
      </c>
      <c r="C403" s="250" t="inlineStr">
        <is>
          <t>CÉDULA DE IDENTIDAD DS4924</t>
        </is>
      </c>
      <c r="D403" s="250" t="inlineStr">
        <is>
          <t>LA</t>
        </is>
      </c>
      <c r="E403" s="250" t="n">
        <v>585696</v>
      </c>
      <c r="F403" s="250" t="n">
        <v>585732</v>
      </c>
      <c r="G403" s="250" t="n">
        <v>37</v>
      </c>
      <c r="H403" s="250" t="n"/>
      <c r="I403" s="250" t="n"/>
      <c r="J403" s="250" t="n"/>
      <c r="K403" s="250" t="n"/>
      <c r="L403" s="250" t="n"/>
      <c r="M403" s="250" t="n"/>
      <c r="N403" s="250" t="n"/>
      <c r="O403" s="250" t="n">
        <v>585696</v>
      </c>
      <c r="P403" s="250" t="n">
        <v>585732</v>
      </c>
      <c r="Q403" s="250" t="n">
        <v>37</v>
      </c>
      <c r="R403" s="250">
        <f>J403+M403+Q403</f>
        <v/>
      </c>
      <c r="S403" s="250">
        <f>IF(OR(C403="CEDULAS DE IDENTIDAD",C403="CÉDULA DE IDENTIDAD DS4924"),(J403*17),0)</f>
        <v/>
      </c>
      <c r="T403" s="281">
        <f>IF(N403="ERROR HUMANO",(M403*3),0)</f>
        <v/>
      </c>
    </row>
    <row r="404">
      <c r="A404" s="282" t="n">
        <v>3</v>
      </c>
      <c r="B404" s="251" t="inlineStr">
        <is>
          <t>IVAR LIMBERT FLORES AYAVIRI</t>
        </is>
      </c>
      <c r="C404" s="251" t="inlineStr">
        <is>
          <t>CEDULAS DE IDENTIDAD</t>
        </is>
      </c>
      <c r="D404" s="251" t="inlineStr">
        <is>
          <t>H5-P1</t>
        </is>
      </c>
      <c r="E404" s="251" t="n">
        <v>2743450</v>
      </c>
      <c r="F404" s="251" t="n">
        <v>2743480</v>
      </c>
      <c r="G404" s="251" t="n">
        <v>31</v>
      </c>
      <c r="H404" s="251" t="n">
        <v>2743450</v>
      </c>
      <c r="I404" s="251" t="n">
        <v>2743480</v>
      </c>
      <c r="J404" s="251" t="n">
        <v>31</v>
      </c>
      <c r="K404" s="251" t="n"/>
      <c r="L404" s="251" t="n"/>
      <c r="M404" s="251" t="n"/>
      <c r="N404" s="251" t="n"/>
      <c r="O404" s="251" t="n"/>
      <c r="P404" s="251" t="n"/>
      <c r="Q404" s="251" t="n"/>
      <c r="R404" s="251">
        <f>J404+M404+Q404</f>
        <v/>
      </c>
      <c r="S404" s="251">
        <f>IF(OR(C404="CEDULAS DE IDENTIDAD",C404="CÉDULA DE IDENTIDAD DS4924"),(J404*17),0)</f>
        <v/>
      </c>
      <c r="T404" s="283">
        <f>IF(N404="ERROR HUMANO",(M404*3),0)</f>
        <v/>
      </c>
    </row>
    <row r="405">
      <c r="A405" s="282" t="n">
        <v>3</v>
      </c>
      <c r="B405" s="251" t="inlineStr">
        <is>
          <t>IVAR LIMBERT FLORES AYAVIRI</t>
        </is>
      </c>
      <c r="C405" s="251" t="inlineStr">
        <is>
          <t>CEDULAS DE IDENTIDAD</t>
        </is>
      </c>
      <c r="D405" s="251" t="inlineStr">
        <is>
          <t>H5-P1</t>
        </is>
      </c>
      <c r="E405" s="251" t="n">
        <v>2743481</v>
      </c>
      <c r="F405" s="251" t="n">
        <v>2743500</v>
      </c>
      <c r="G405" s="251" t="n">
        <v>20</v>
      </c>
      <c r="H405" s="251" t="n"/>
      <c r="I405" s="251" t="n"/>
      <c r="J405" s="251" t="n"/>
      <c r="K405" s="251" t="n"/>
      <c r="L405" s="251" t="n"/>
      <c r="M405" s="251" t="n"/>
      <c r="N405" s="251" t="n"/>
      <c r="O405" s="251" t="n">
        <v>2743481</v>
      </c>
      <c r="P405" s="251" t="n">
        <v>2743500</v>
      </c>
      <c r="Q405" s="251" t="n">
        <v>20</v>
      </c>
      <c r="R405" s="251">
        <f>J405+M405+Q405</f>
        <v/>
      </c>
      <c r="S405" s="251">
        <f>IF(OR(C405="CEDULAS DE IDENTIDAD",C405="CÉDULA DE IDENTIDAD DS4924"),(J405*17),0)</f>
        <v/>
      </c>
      <c r="T405" s="283">
        <f>IF(N405="ERROR HUMANO",(M405*3),0)</f>
        <v/>
      </c>
    </row>
    <row r="406">
      <c r="A406" s="282" t="n">
        <v>3</v>
      </c>
      <c r="B406" s="251" t="inlineStr">
        <is>
          <t>IVAR LIMBERT FLORES AYAVIRI</t>
        </is>
      </c>
      <c r="C406" s="251" t="inlineStr">
        <is>
          <t>LAMINAS PLASTICAS TIPO FUNDA -POUCHE</t>
        </is>
      </c>
      <c r="D406" s="251" t="inlineStr">
        <is>
          <t>H5-P1</t>
        </is>
      </c>
      <c r="E406" s="251" t="n">
        <v>1127774</v>
      </c>
      <c r="F406" s="251" t="n">
        <v>1127804</v>
      </c>
      <c r="G406" s="251" t="n">
        <v>31</v>
      </c>
      <c r="H406" s="251" t="n">
        <v>1127774</v>
      </c>
      <c r="I406" s="251" t="n">
        <v>1127804</v>
      </c>
      <c r="J406" s="251" t="n">
        <v>31</v>
      </c>
      <c r="K406" s="251" t="n"/>
      <c r="L406" s="251" t="n"/>
      <c r="M406" s="251" t="n"/>
      <c r="N406" s="251" t="n"/>
      <c r="O406" s="251" t="n"/>
      <c r="P406" s="251" t="n"/>
      <c r="Q406" s="251" t="n"/>
      <c r="R406" s="251">
        <f>J406+M406+Q406</f>
        <v/>
      </c>
      <c r="S406" s="251">
        <f>IF(OR(C406="CEDULAS DE IDENTIDAD",C406="CÉDULA DE IDENTIDAD DS4924"),(J406*17),0)</f>
        <v/>
      </c>
      <c r="T406" s="283">
        <f>IF(N406="ERROR HUMANO",(M406*3),0)</f>
        <v/>
      </c>
    </row>
    <row r="407">
      <c r="A407" s="282" t="n">
        <v>3</v>
      </c>
      <c r="B407" s="251" t="inlineStr">
        <is>
          <t>IVAR LIMBERT FLORES AYAVIRI</t>
        </is>
      </c>
      <c r="C407" s="251" t="inlineStr">
        <is>
          <t>LAMINAS PLASTICAS TIPO FUNDA -POUCHE</t>
        </is>
      </c>
      <c r="D407" s="251" t="inlineStr">
        <is>
          <t>H5-P1</t>
        </is>
      </c>
      <c r="E407" s="251" t="n">
        <v>1127805</v>
      </c>
      <c r="F407" s="251" t="n">
        <v>1127824</v>
      </c>
      <c r="G407" s="251" t="n">
        <v>20</v>
      </c>
      <c r="H407" s="251" t="n"/>
      <c r="I407" s="251" t="n"/>
      <c r="J407" s="251" t="n"/>
      <c r="K407" s="251" t="n"/>
      <c r="L407" s="251" t="n"/>
      <c r="M407" s="251" t="n"/>
      <c r="N407" s="251" t="n"/>
      <c r="O407" s="251" t="n">
        <v>1127805</v>
      </c>
      <c r="P407" s="251" t="n">
        <v>1127824</v>
      </c>
      <c r="Q407" s="251" t="n">
        <v>20</v>
      </c>
      <c r="R407" s="251">
        <f>J407+M407+Q407</f>
        <v/>
      </c>
      <c r="S407" s="251">
        <f>IF(OR(C407="CEDULAS DE IDENTIDAD",C407="CÉDULA DE IDENTIDAD DS4924"),(J407*17),0)</f>
        <v/>
      </c>
      <c r="T407" s="283">
        <f>IF(N407="ERROR HUMANO",(M407*3),0)</f>
        <v/>
      </c>
    </row>
    <row r="408">
      <c r="A408" s="280" t="n">
        <v>4</v>
      </c>
      <c r="B408" s="250" t="inlineStr">
        <is>
          <t>MIGUEL VILLARPANDO MIRANDA</t>
        </is>
      </c>
      <c r="C408" s="250" t="inlineStr">
        <is>
          <t>LAMINAS PLASTICAS TIPO FUNDA -POUCHE</t>
        </is>
      </c>
      <c r="D408" s="250" t="inlineStr">
        <is>
          <t>H5-P1</t>
        </is>
      </c>
      <c r="E408" s="250" t="n">
        <v>1127870</v>
      </c>
      <c r="F408" s="250" t="n">
        <v>1127881</v>
      </c>
      <c r="G408" s="250" t="n">
        <v>12</v>
      </c>
      <c r="H408" s="250" t="n">
        <v>1127870</v>
      </c>
      <c r="I408" s="250" t="n">
        <v>1127881</v>
      </c>
      <c r="J408" s="250" t="n">
        <v>12</v>
      </c>
      <c r="K408" s="250" t="n"/>
      <c r="L408" s="250" t="n"/>
      <c r="M408" s="250" t="n"/>
      <c r="N408" s="250" t="n"/>
      <c r="O408" s="250" t="n"/>
      <c r="P408" s="250" t="n"/>
      <c r="Q408" s="250" t="n"/>
      <c r="R408" s="250">
        <f>J408+M408+Q408</f>
        <v/>
      </c>
      <c r="S408" s="250">
        <f>IF(OR(C408="CEDULAS DE IDENTIDAD",C408="CÉDULA DE IDENTIDAD DS4924"),(J408*17),0)</f>
        <v/>
      </c>
      <c r="T408" s="281">
        <f>IF(N408="ERROR HUMANO",(M408*3),0)</f>
        <v/>
      </c>
    </row>
    <row r="409">
      <c r="A409" s="280" t="n">
        <v>4</v>
      </c>
      <c r="B409" s="250" t="inlineStr">
        <is>
          <t>MIGUEL VILLARPANDO MIRANDA</t>
        </is>
      </c>
      <c r="C409" s="250" t="inlineStr">
        <is>
          <t>LAMINAS PLASTICAS TIPO FUNDA -POUCHE</t>
        </is>
      </c>
      <c r="D409" s="250" t="inlineStr">
        <is>
          <t>H5-P1</t>
        </is>
      </c>
      <c r="E409" s="250" t="n">
        <v>1560428</v>
      </c>
      <c r="F409" s="250" t="n">
        <v>1560461</v>
      </c>
      <c r="G409" s="250" t="n">
        <v>34</v>
      </c>
      <c r="H409" s="250" t="n">
        <v>1560428</v>
      </c>
      <c r="I409" s="250" t="n">
        <v>1560461</v>
      </c>
      <c r="J409" s="250" t="n">
        <v>34</v>
      </c>
      <c r="K409" s="250" t="n"/>
      <c r="L409" s="250" t="n"/>
      <c r="M409" s="250" t="n"/>
      <c r="N409" s="250" t="n"/>
      <c r="O409" s="250" t="n"/>
      <c r="P409" s="250" t="n"/>
      <c r="Q409" s="250" t="n"/>
      <c r="R409" s="250">
        <f>J409+M409+Q409</f>
        <v/>
      </c>
      <c r="S409" s="250">
        <f>IF(OR(C409="CEDULAS DE IDENTIDAD",C409="CÉDULA DE IDENTIDAD DS4924"),(J409*17),0)</f>
        <v/>
      </c>
      <c r="T409" s="281">
        <f>IF(N409="ERROR HUMANO",(M409*3),0)</f>
        <v/>
      </c>
    </row>
    <row r="410">
      <c r="A410" s="280" t="n">
        <v>4</v>
      </c>
      <c r="B410" s="250" t="inlineStr">
        <is>
          <t>MIGUEL VILLARPANDO MIRANDA</t>
        </is>
      </c>
      <c r="C410" s="250" t="inlineStr">
        <is>
          <t>LAMINAS PLASTICAS TIPO FUNDA -POUCHE</t>
        </is>
      </c>
      <c r="D410" s="250" t="inlineStr">
        <is>
          <t>H5-P1</t>
        </is>
      </c>
      <c r="E410" s="250" t="n">
        <v>1560462</v>
      </c>
      <c r="F410" s="250" t="n">
        <v>1560495</v>
      </c>
      <c r="G410" s="250" t="n">
        <v>34</v>
      </c>
      <c r="H410" s="250" t="n"/>
      <c r="I410" s="250" t="n"/>
      <c r="J410" s="250" t="n"/>
      <c r="K410" s="250" t="n"/>
      <c r="L410" s="250" t="n"/>
      <c r="M410" s="250" t="n"/>
      <c r="N410" s="250" t="n"/>
      <c r="O410" s="250" t="n">
        <v>1560462</v>
      </c>
      <c r="P410" s="250" t="n">
        <v>1560495</v>
      </c>
      <c r="Q410" s="250" t="n">
        <v>34</v>
      </c>
      <c r="R410" s="250">
        <f>J410+M410+Q410</f>
        <v/>
      </c>
      <c r="S410" s="250">
        <f>IF(OR(C410="CEDULAS DE IDENTIDAD",C410="CÉDULA DE IDENTIDAD DS4924"),(J410*17),0)</f>
        <v/>
      </c>
      <c r="T410" s="281">
        <f>IF(N410="ERROR HUMANO",(M410*3),0)</f>
        <v/>
      </c>
    </row>
    <row r="411">
      <c r="A411" s="280" t="n">
        <v>4</v>
      </c>
      <c r="B411" s="250" t="inlineStr">
        <is>
          <t>MIGUEL VILLARPANDO MIRANDA</t>
        </is>
      </c>
      <c r="C411" s="250" t="inlineStr">
        <is>
          <t>CÉDULA DE IDENTIDAD DS4924</t>
        </is>
      </c>
      <c r="D411" s="250" t="inlineStr">
        <is>
          <t>LA</t>
        </is>
      </c>
      <c r="E411" s="250" t="n">
        <v>585357</v>
      </c>
      <c r="F411" s="250" t="n">
        <v>585368</v>
      </c>
      <c r="G411" s="250" t="n">
        <v>12</v>
      </c>
      <c r="H411" s="250" t="n">
        <v>585357</v>
      </c>
      <c r="I411" s="250" t="n">
        <v>585368</v>
      </c>
      <c r="J411" s="250" t="n">
        <v>12</v>
      </c>
      <c r="K411" s="250" t="n"/>
      <c r="L411" s="250" t="n"/>
      <c r="M411" s="250" t="n"/>
      <c r="N411" s="250" t="n"/>
      <c r="O411" s="250" t="n"/>
      <c r="P411" s="250" t="n"/>
      <c r="Q411" s="250" t="n"/>
      <c r="R411" s="250">
        <f>J411+M411+Q411</f>
        <v/>
      </c>
      <c r="S411" s="250">
        <f>IF(OR(C411="CEDULAS DE IDENTIDAD",C411="CÉDULA DE IDENTIDAD DS4924"),(J411*17),0)</f>
        <v/>
      </c>
      <c r="T411" s="281">
        <f>IF(N411="ERROR HUMANO",(M411*3),0)</f>
        <v/>
      </c>
    </row>
    <row r="412">
      <c r="A412" s="280" t="n">
        <v>4</v>
      </c>
      <c r="B412" s="250" t="inlineStr">
        <is>
          <t>MIGUEL VILLARPANDO MIRANDA</t>
        </is>
      </c>
      <c r="C412" s="250" t="inlineStr">
        <is>
          <t>CÉDULA DE IDENTIDAD DS4924</t>
        </is>
      </c>
      <c r="D412" s="250" t="inlineStr">
        <is>
          <t>LA</t>
        </is>
      </c>
      <c r="E412" s="250" t="n">
        <v>585565</v>
      </c>
      <c r="F412" s="250" t="n">
        <v>585565</v>
      </c>
      <c r="G412" s="250" t="n">
        <v>1</v>
      </c>
      <c r="H412" s="250" t="n"/>
      <c r="I412" s="250" t="n"/>
      <c r="J412" s="250" t="n"/>
      <c r="K412" s="250" t="n">
        <v>585565</v>
      </c>
      <c r="L412" s="250" t="n">
        <v>585565</v>
      </c>
      <c r="M412" s="250" t="n">
        <v>1</v>
      </c>
      <c r="N412" s="250" t="inlineStr">
        <is>
          <t>ERROR DE IMPRESIÓN</t>
        </is>
      </c>
      <c r="O412" s="250" t="n"/>
      <c r="P412" s="250" t="n"/>
      <c r="Q412" s="250" t="n"/>
      <c r="R412" s="250">
        <f>J412+M412+Q412</f>
        <v/>
      </c>
      <c r="S412" s="250">
        <f>IF(OR(C412="CEDULAS DE IDENTIDAD",C412="CÉDULA DE IDENTIDAD DS4924"),(J412*17),0)</f>
        <v/>
      </c>
      <c r="T412" s="281">
        <f>IF(N412="ERROR HUMANO",(M412*3),0)</f>
        <v/>
      </c>
    </row>
    <row r="413">
      <c r="A413" s="280" t="n">
        <v>4</v>
      </c>
      <c r="B413" s="250" t="inlineStr">
        <is>
          <t>MIGUEL VILLARPANDO MIRANDA</t>
        </is>
      </c>
      <c r="C413" s="250" t="inlineStr">
        <is>
          <t>CÉDULA DE IDENTIDAD DS4924</t>
        </is>
      </c>
      <c r="D413" s="250" t="inlineStr">
        <is>
          <t>LA</t>
        </is>
      </c>
      <c r="E413" s="250" t="n">
        <v>585566</v>
      </c>
      <c r="F413" s="250" t="n">
        <v>585599</v>
      </c>
      <c r="G413" s="250" t="n">
        <v>34</v>
      </c>
      <c r="H413" s="250" t="n">
        <v>585566</v>
      </c>
      <c r="I413" s="250" t="n">
        <v>585599</v>
      </c>
      <c r="J413" s="250" t="n">
        <v>34</v>
      </c>
      <c r="K413" s="250" t="n"/>
      <c r="L413" s="250" t="n"/>
      <c r="M413" s="250" t="n"/>
      <c r="N413" s="250" t="n"/>
      <c r="O413" s="250" t="n"/>
      <c r="P413" s="250" t="n"/>
      <c r="Q413" s="250" t="n"/>
      <c r="R413" s="250">
        <f>J413+M413+Q413</f>
        <v/>
      </c>
      <c r="S413" s="250">
        <f>IF(OR(C413="CEDULAS DE IDENTIDAD",C413="CÉDULA DE IDENTIDAD DS4924"),(J413*17),0)</f>
        <v/>
      </c>
      <c r="T413" s="281">
        <f>IF(N413="ERROR HUMANO",(M413*3),0)</f>
        <v/>
      </c>
    </row>
    <row r="414">
      <c r="A414" s="280" t="n">
        <v>4</v>
      </c>
      <c r="B414" s="250" t="inlineStr">
        <is>
          <t>MIGUEL VILLARPANDO MIRANDA</t>
        </is>
      </c>
      <c r="C414" s="250" t="inlineStr">
        <is>
          <t>CÉDULA DE IDENTIDAD DS4924</t>
        </is>
      </c>
      <c r="D414" s="250" t="inlineStr">
        <is>
          <t>LA</t>
        </is>
      </c>
      <c r="E414" s="250" t="n">
        <v>585600</v>
      </c>
      <c r="F414" s="250" t="n">
        <v>585632</v>
      </c>
      <c r="G414" s="250" t="n">
        <v>33</v>
      </c>
      <c r="H414" s="250" t="n"/>
      <c r="I414" s="250" t="n"/>
      <c r="J414" s="250" t="n"/>
      <c r="K414" s="250" t="n"/>
      <c r="L414" s="250" t="n"/>
      <c r="M414" s="250" t="n"/>
      <c r="N414" s="250" t="n"/>
      <c r="O414" s="250" t="n">
        <v>585600</v>
      </c>
      <c r="P414" s="250" t="n">
        <v>585632</v>
      </c>
      <c r="Q414" s="250" t="n">
        <v>33</v>
      </c>
      <c r="R414" s="250">
        <f>J414+M414+Q414</f>
        <v/>
      </c>
      <c r="S414" s="250">
        <f>IF(OR(C414="CEDULAS DE IDENTIDAD",C414="CÉDULA DE IDENTIDAD DS4924"),(J414*17),0)</f>
        <v/>
      </c>
      <c r="T414" s="281">
        <f>IF(N414="ERROR HUMANO",(M414*3),0)</f>
        <v/>
      </c>
    </row>
    <row r="415">
      <c r="A415" s="282" t="n">
        <v>1</v>
      </c>
      <c r="B415" s="251" t="inlineStr">
        <is>
          <t>VERONICA MEDRANO ARIAS</t>
        </is>
      </c>
      <c r="C415" s="251" t="inlineStr">
        <is>
          <t>LAMINAS PLASTICAS TIPO FUNDA -POUCHE</t>
        </is>
      </c>
      <c r="D415" s="251" t="inlineStr">
        <is>
          <t>H5-P1</t>
        </is>
      </c>
      <c r="E415" s="251" t="n">
        <v>1560301</v>
      </c>
      <c r="F415" s="251" t="n">
        <v>1560357</v>
      </c>
      <c r="G415" s="251" t="n">
        <v>57</v>
      </c>
      <c r="H415" s="251" t="n">
        <v>1560301</v>
      </c>
      <c r="I415" s="251" t="n">
        <v>1560357</v>
      </c>
      <c r="J415" s="251" t="n">
        <v>57</v>
      </c>
      <c r="K415" s="251" t="n"/>
      <c r="L415" s="251" t="n"/>
      <c r="M415" s="251" t="n"/>
      <c r="N415" s="251" t="n"/>
      <c r="O415" s="251" t="n"/>
      <c r="P415" s="251" t="n"/>
      <c r="Q415" s="251" t="n"/>
      <c r="R415" s="251">
        <f>J415+M415+Q415</f>
        <v/>
      </c>
      <c r="S415" s="251">
        <f>IF(OR(C415="CEDULAS DE IDENTIDAD",C415="CÉDULA DE IDENTIDAD DS4924"),(J415*17),0)</f>
        <v/>
      </c>
      <c r="T415" s="283">
        <f>IF(N415="ERROR HUMANO",(M415*3),0)</f>
        <v/>
      </c>
    </row>
    <row r="416">
      <c r="A416" s="282" t="n">
        <v>1</v>
      </c>
      <c r="B416" s="251" t="inlineStr">
        <is>
          <t>VERONICA MEDRANO ARIAS</t>
        </is>
      </c>
      <c r="C416" s="251" t="inlineStr">
        <is>
          <t>LAMINAS PLASTICAS TIPO FUNDA -POUCHE</t>
        </is>
      </c>
      <c r="D416" s="251" t="inlineStr">
        <is>
          <t>H5-P1</t>
        </is>
      </c>
      <c r="E416" s="251" t="n">
        <v>1560358</v>
      </c>
      <c r="F416" s="251" t="n">
        <v>1560380</v>
      </c>
      <c r="G416" s="251" t="n">
        <v>23</v>
      </c>
      <c r="H416" s="251" t="n"/>
      <c r="I416" s="251" t="n"/>
      <c r="J416" s="251" t="n"/>
      <c r="K416" s="251" t="n"/>
      <c r="L416" s="251" t="n"/>
      <c r="M416" s="251" t="n"/>
      <c r="N416" s="251" t="n"/>
      <c r="O416" s="251" t="n">
        <v>1560358</v>
      </c>
      <c r="P416" s="251" t="n">
        <v>1560380</v>
      </c>
      <c r="Q416" s="251" t="n">
        <v>23</v>
      </c>
      <c r="R416" s="251">
        <f>J416+M416+Q416</f>
        <v/>
      </c>
      <c r="S416" s="251">
        <f>IF(OR(C416="CEDULAS DE IDENTIDAD",C416="CÉDULA DE IDENTIDAD DS4924"),(J416*17),0)</f>
        <v/>
      </c>
      <c r="T416" s="283">
        <f>IF(N416="ERROR HUMANO",(M416*3),0)</f>
        <v/>
      </c>
    </row>
    <row r="417">
      <c r="A417" s="282" t="n">
        <v>1</v>
      </c>
      <c r="B417" s="251" t="inlineStr">
        <is>
          <t>VERONICA MEDRANO ARIAS</t>
        </is>
      </c>
      <c r="C417" s="251" t="inlineStr">
        <is>
          <t>CÉDULA DE IDENTIDAD DS4924</t>
        </is>
      </c>
      <c r="D417" s="251" t="inlineStr">
        <is>
          <t>LA</t>
        </is>
      </c>
      <c r="E417" s="251" t="n">
        <v>585437</v>
      </c>
      <c r="F417" s="251" t="n">
        <v>585493</v>
      </c>
      <c r="G417" s="251" t="n">
        <v>57</v>
      </c>
      <c r="H417" s="251" t="n">
        <v>585437</v>
      </c>
      <c r="I417" s="251" t="n">
        <v>585493</v>
      </c>
      <c r="J417" s="251" t="n">
        <v>57</v>
      </c>
      <c r="K417" s="251" t="n"/>
      <c r="L417" s="251" t="n"/>
      <c r="M417" s="251" t="n"/>
      <c r="N417" s="251" t="n"/>
      <c r="O417" s="251" t="n"/>
      <c r="P417" s="251" t="n"/>
      <c r="Q417" s="251" t="n"/>
      <c r="R417" s="251">
        <f>J417+M417+Q417</f>
        <v/>
      </c>
      <c r="S417" s="251">
        <f>IF(OR(C417="CEDULAS DE IDENTIDAD",C417="CÉDULA DE IDENTIDAD DS4924"),(J417*17),0)</f>
        <v/>
      </c>
      <c r="T417" s="283">
        <f>IF(N417="ERROR HUMANO",(M417*3),0)</f>
        <v/>
      </c>
    </row>
    <row r="418">
      <c r="A418" s="282" t="n">
        <v>1</v>
      </c>
      <c r="B418" s="251" t="inlineStr">
        <is>
          <t>VERONICA MEDRANO ARIAS</t>
        </is>
      </c>
      <c r="C418" s="251" t="inlineStr">
        <is>
          <t>CÉDULA DE IDENTIDAD DS4924</t>
        </is>
      </c>
      <c r="D418" s="251" t="inlineStr">
        <is>
          <t>LA</t>
        </is>
      </c>
      <c r="E418" s="251" t="n">
        <v>585494</v>
      </c>
      <c r="F418" s="251" t="n">
        <v>585516</v>
      </c>
      <c r="G418" s="251" t="n">
        <v>23</v>
      </c>
      <c r="H418" s="251" t="n"/>
      <c r="I418" s="251" t="n"/>
      <c r="J418" s="251" t="n"/>
      <c r="K418" s="251" t="n"/>
      <c r="L418" s="251" t="n"/>
      <c r="M418" s="251" t="n"/>
      <c r="N418" s="251" t="n"/>
      <c r="O418" s="251" t="n">
        <v>585494</v>
      </c>
      <c r="P418" s="251" t="n">
        <v>585516</v>
      </c>
      <c r="Q418" s="251" t="n">
        <v>23</v>
      </c>
      <c r="R418" s="251">
        <f>J418+M418+Q418</f>
        <v/>
      </c>
      <c r="S418" s="251">
        <f>IF(OR(C418="CEDULAS DE IDENTIDAD",C418="CÉDULA DE IDENTIDAD DS4924"),(J418*17),0)</f>
        <v/>
      </c>
      <c r="T418" s="283">
        <f>IF(N418="ERROR HUMANO",(M418*3),0)</f>
        <v/>
      </c>
    </row>
    <row r="419">
      <c r="A419" s="280" t="n">
        <v>7</v>
      </c>
      <c r="B419" s="250" t="inlineStr">
        <is>
          <t>WILSON SOLETO LAVAIN</t>
        </is>
      </c>
      <c r="C419" s="250" t="inlineStr">
        <is>
          <t>LAMINAS PLASTICAS TIPO FUNDA -POUCHE</t>
        </is>
      </c>
      <c r="D419" s="250" t="inlineStr">
        <is>
          <t>H5-P1</t>
        </is>
      </c>
      <c r="E419" s="250" t="n">
        <v>1127930</v>
      </c>
      <c r="F419" s="250" t="n">
        <v>1127949</v>
      </c>
      <c r="G419" s="250" t="n">
        <v>20</v>
      </c>
      <c r="H419" s="250" t="n">
        <v>1127930</v>
      </c>
      <c r="I419" s="250" t="n">
        <v>1127949</v>
      </c>
      <c r="J419" s="250" t="n">
        <v>20</v>
      </c>
      <c r="K419" s="250" t="n"/>
      <c r="L419" s="250" t="n"/>
      <c r="M419" s="250" t="n"/>
      <c r="N419" s="250" t="n"/>
      <c r="O419" s="250" t="n"/>
      <c r="P419" s="250" t="n"/>
      <c r="Q419" s="250" t="n"/>
      <c r="R419" s="250">
        <f>J419+M419+Q419</f>
        <v/>
      </c>
      <c r="S419" s="250">
        <f>IF(OR(C419="CEDULAS DE IDENTIDAD",C419="CÉDULA DE IDENTIDAD DS4924"),(J419*17),0)</f>
        <v/>
      </c>
      <c r="T419" s="281">
        <f>IF(N419="ERROR HUMANO",(M419*3),0)</f>
        <v/>
      </c>
    </row>
    <row r="420">
      <c r="A420" s="280" t="n">
        <v>7</v>
      </c>
      <c r="B420" s="250" t="inlineStr">
        <is>
          <t>WILSON SOLETO LAVAIN</t>
        </is>
      </c>
      <c r="C420" s="250" t="inlineStr">
        <is>
          <t>LAMINAS PLASTICAS TIPO FUNDA -POUCHE</t>
        </is>
      </c>
      <c r="D420" s="250" t="inlineStr">
        <is>
          <t>H5-P1</t>
        </is>
      </c>
      <c r="E420" s="250" t="n">
        <v>1560556</v>
      </c>
      <c r="F420" s="250" t="n">
        <v>1560572</v>
      </c>
      <c r="G420" s="250" t="n">
        <v>17</v>
      </c>
      <c r="H420" s="250" t="n">
        <v>1560556</v>
      </c>
      <c r="I420" s="250" t="n">
        <v>1560572</v>
      </c>
      <c r="J420" s="250" t="n">
        <v>17</v>
      </c>
      <c r="K420" s="250" t="n"/>
      <c r="L420" s="250" t="n"/>
      <c r="M420" s="250" t="n"/>
      <c r="N420" s="250" t="n"/>
      <c r="O420" s="250" t="n"/>
      <c r="P420" s="250" t="n"/>
      <c r="Q420" s="250" t="n"/>
      <c r="R420" s="250">
        <f>J420+M420+Q420</f>
        <v/>
      </c>
      <c r="S420" s="250">
        <f>IF(OR(C420="CEDULAS DE IDENTIDAD",C420="CÉDULA DE IDENTIDAD DS4924"),(J420*17),0)</f>
        <v/>
      </c>
      <c r="T420" s="281">
        <f>IF(N420="ERROR HUMANO",(M420*3),0)</f>
        <v/>
      </c>
    </row>
    <row r="421">
      <c r="A421" s="280" t="n">
        <v>7</v>
      </c>
      <c r="B421" s="250" t="inlineStr">
        <is>
          <t>WILSON SOLETO LAVAIN</t>
        </is>
      </c>
      <c r="C421" s="250" t="inlineStr">
        <is>
          <t>LAMINAS PLASTICAS TIPO FUNDA -POUCHE</t>
        </is>
      </c>
      <c r="D421" s="250" t="inlineStr">
        <is>
          <t>H5-P1</t>
        </is>
      </c>
      <c r="E421" s="250" t="n">
        <v>1560573</v>
      </c>
      <c r="F421" s="250" t="n">
        <v>1560615</v>
      </c>
      <c r="G421" s="250" t="n">
        <v>43</v>
      </c>
      <c r="H421" s="250" t="n"/>
      <c r="I421" s="250" t="n"/>
      <c r="J421" s="250" t="n"/>
      <c r="K421" s="250" t="n"/>
      <c r="L421" s="250" t="n"/>
      <c r="M421" s="250" t="n"/>
      <c r="N421" s="250" t="n"/>
      <c r="O421" s="250" t="n">
        <v>1560573</v>
      </c>
      <c r="P421" s="250" t="n">
        <v>1560615</v>
      </c>
      <c r="Q421" s="250" t="n">
        <v>43</v>
      </c>
      <c r="R421" s="250">
        <f>J421+M421+Q421</f>
        <v/>
      </c>
      <c r="S421" s="250">
        <f>IF(OR(C421="CEDULAS DE IDENTIDAD",C421="CÉDULA DE IDENTIDAD DS4924"),(J421*17),0)</f>
        <v/>
      </c>
      <c r="T421" s="281">
        <f>IF(N421="ERROR HUMANO",(M421*3),0)</f>
        <v/>
      </c>
    </row>
    <row r="422">
      <c r="A422" s="280" t="n">
        <v>7</v>
      </c>
      <c r="B422" s="250" t="inlineStr">
        <is>
          <t>WILSON SOLETO LAVAIN</t>
        </is>
      </c>
      <c r="C422" s="250" t="inlineStr">
        <is>
          <t>CÉDULA DE IDENTIDAD DS4924</t>
        </is>
      </c>
      <c r="D422" s="250" t="inlineStr">
        <is>
          <t>LA</t>
        </is>
      </c>
      <c r="E422" s="250" t="n">
        <v>585417</v>
      </c>
      <c r="F422" s="250" t="n">
        <v>585436</v>
      </c>
      <c r="G422" s="250" t="n">
        <v>20</v>
      </c>
      <c r="H422" s="250" t="n">
        <v>585417</v>
      </c>
      <c r="I422" s="250" t="n">
        <v>585436</v>
      </c>
      <c r="J422" s="250" t="n">
        <v>20</v>
      </c>
      <c r="K422" s="250" t="n"/>
      <c r="L422" s="250" t="n"/>
      <c r="M422" s="250" t="n"/>
      <c r="N422" s="250" t="n"/>
      <c r="O422" s="250" t="n"/>
      <c r="P422" s="250" t="n"/>
      <c r="Q422" s="250" t="n"/>
      <c r="R422" s="250">
        <f>J422+M422+Q422</f>
        <v/>
      </c>
      <c r="S422" s="250">
        <f>IF(OR(C422="CEDULAS DE IDENTIDAD",C422="CÉDULA DE IDENTIDAD DS4924"),(J422*17),0)</f>
        <v/>
      </c>
      <c r="T422" s="281">
        <f>IF(N422="ERROR HUMANO",(M422*3),0)</f>
        <v/>
      </c>
    </row>
    <row r="423">
      <c r="A423" s="280" t="n">
        <v>7</v>
      </c>
      <c r="B423" s="250" t="inlineStr">
        <is>
          <t>WILSON SOLETO LAVAIN</t>
        </is>
      </c>
      <c r="C423" s="250" t="inlineStr">
        <is>
          <t>CÉDULA DE IDENTIDAD DS4924</t>
        </is>
      </c>
      <c r="D423" s="250" t="inlineStr">
        <is>
          <t>LA</t>
        </is>
      </c>
      <c r="E423" s="250" t="n">
        <v>585633</v>
      </c>
      <c r="F423" s="250" t="n">
        <v>585649</v>
      </c>
      <c r="G423" s="250" t="n">
        <v>17</v>
      </c>
      <c r="H423" s="250" t="n">
        <v>585633</v>
      </c>
      <c r="I423" s="250" t="n">
        <v>585649</v>
      </c>
      <c r="J423" s="250" t="n">
        <v>17</v>
      </c>
      <c r="K423" s="250" t="n"/>
      <c r="L423" s="250" t="n"/>
      <c r="M423" s="250" t="n"/>
      <c r="N423" s="250" t="n"/>
      <c r="O423" s="250" t="n"/>
      <c r="P423" s="250" t="n"/>
      <c r="Q423" s="250" t="n"/>
      <c r="R423" s="250">
        <f>J423+M423+Q423</f>
        <v/>
      </c>
      <c r="S423" s="250">
        <f>IF(OR(C423="CEDULAS DE IDENTIDAD",C423="CÉDULA DE IDENTIDAD DS4924"),(J423*17),0)</f>
        <v/>
      </c>
      <c r="T423" s="281">
        <f>IF(N423="ERROR HUMANO",(M423*3),0)</f>
        <v/>
      </c>
    </row>
    <row r="424">
      <c r="A424" s="280" t="n">
        <v>7</v>
      </c>
      <c r="B424" s="250" t="inlineStr">
        <is>
          <t>WILSON SOLETO LAVAIN</t>
        </is>
      </c>
      <c r="C424" s="250" t="inlineStr">
        <is>
          <t>CÉDULA DE IDENTIDAD DS4924</t>
        </is>
      </c>
      <c r="D424" s="250" t="inlineStr">
        <is>
          <t>LA</t>
        </is>
      </c>
      <c r="E424" s="250" t="n">
        <v>585650</v>
      </c>
      <c r="F424" s="250" t="n">
        <v>585692</v>
      </c>
      <c r="G424" s="250" t="n">
        <v>43</v>
      </c>
      <c r="H424" s="250" t="n"/>
      <c r="I424" s="250" t="n"/>
      <c r="J424" s="250" t="n"/>
      <c r="K424" s="250" t="n"/>
      <c r="L424" s="250" t="n"/>
      <c r="M424" s="250" t="n"/>
      <c r="N424" s="250" t="n"/>
      <c r="O424" s="250" t="n">
        <v>585650</v>
      </c>
      <c r="P424" s="250" t="n">
        <v>585692</v>
      </c>
      <c r="Q424" s="250" t="n">
        <v>43</v>
      </c>
      <c r="R424" s="250">
        <f>J424+M424+Q424</f>
        <v/>
      </c>
      <c r="S424" s="250">
        <f>IF(OR(C424="CEDULAS DE IDENTIDAD",C424="CÉDULA DE IDENTIDAD DS4924"),(J424*17),0)</f>
        <v/>
      </c>
      <c r="T424" s="281">
        <f>IF(N424="ERROR HUMANO",(M424*3),0)</f>
        <v/>
      </c>
    </row>
    <row r="425" ht="15" customHeight="1" s="335">
      <c r="A425" s="417" t="inlineStr">
        <is>
          <t>TOTALES:</t>
        </is>
      </c>
      <c r="B425" s="408" t="n"/>
      <c r="C425" s="408" t="n"/>
      <c r="D425" s="408" t="n"/>
      <c r="E425" s="162" t="n"/>
      <c r="F425" s="163" t="n"/>
      <c r="G425" s="164">
        <f>SUM(G385:G424)</f>
        <v/>
      </c>
      <c r="H425" s="162" t="n"/>
      <c r="I425" s="163" t="n"/>
      <c r="J425" s="165">
        <f>SUM(J385:J424)</f>
        <v/>
      </c>
      <c r="K425" s="162" t="n"/>
      <c r="L425" s="163" t="n"/>
      <c r="M425" s="165">
        <f>SUM(M385:M424)</f>
        <v/>
      </c>
      <c r="N425" s="166" t="n"/>
      <c r="O425" s="162" t="n"/>
      <c r="P425" s="163" t="n"/>
      <c r="Q425" s="165">
        <f>SUM(Q385:Q424)</f>
        <v/>
      </c>
      <c r="R425" s="167">
        <f>SUM(R385:R424)</f>
        <v/>
      </c>
      <c r="S425" s="168">
        <f>SUM(S385:S424)</f>
        <v/>
      </c>
      <c r="T425" s="165">
        <f>SUM(T385:T424)</f>
        <v/>
      </c>
    </row>
    <row r="426" ht="15.75" customHeight="1" s="335">
      <c r="A426" s="409" t="inlineStr">
        <is>
          <t>TOTAL BOLETAS DE DEPOSITO BANCARIO</t>
        </is>
      </c>
      <c r="B426" s="408" t="n"/>
      <c r="C426" s="408" t="n"/>
      <c r="D426" s="408" t="n"/>
      <c r="E426" s="408" t="n"/>
      <c r="F426" s="408" t="n"/>
      <c r="G426" s="408" t="n"/>
      <c r="H426" s="337" t="n"/>
      <c r="I426" s="416">
        <f>J425/2</f>
        <v/>
      </c>
      <c r="J426" s="337" t="n"/>
      <c r="K426" s="409" t="inlineStr">
        <is>
          <t>INGRESO TOTAL BOLIVIANOS</t>
        </is>
      </c>
      <c r="L426" s="408" t="n"/>
      <c r="M426" s="408" t="n"/>
      <c r="N426" s="408" t="n"/>
      <c r="O426" s="408" t="n"/>
      <c r="P426" s="408" t="n"/>
      <c r="Q426" s="337" t="n"/>
      <c r="R426" s="416">
        <f>S425+T425</f>
        <v/>
      </c>
      <c r="S426" s="408" t="n"/>
      <c r="T426" s="337" t="n"/>
    </row>
    <row r="428" ht="15" customHeight="1" s="335">
      <c r="A428" s="275" t="n"/>
      <c r="B428" s="276" t="n"/>
      <c r="C428" s="276" t="n"/>
      <c r="D428" s="276" t="n"/>
      <c r="E428" s="276" t="n"/>
      <c r="F428" s="276" t="n"/>
      <c r="G428" s="276" t="n"/>
      <c r="H428" s="276" t="n"/>
      <c r="I428" s="276" t="n"/>
      <c r="J428" s="276" t="n"/>
      <c r="K428" s="276" t="n"/>
      <c r="L428" s="276" t="n"/>
      <c r="M428" s="276" t="n"/>
      <c r="N428" s="276" t="n"/>
      <c r="O428" s="418" t="inlineStr">
        <is>
          <t>Correlativo-Form.:   SEGIP/DDSC/MONT/010/2024</t>
        </is>
      </c>
      <c r="P428" s="411" t="n"/>
      <c r="Q428" s="411" t="n"/>
      <c r="R428" s="411" t="n"/>
      <c r="S428" s="411" t="n"/>
      <c r="T428" s="412" t="n"/>
    </row>
    <row r="429" ht="22.5" customHeight="1" s="335">
      <c r="A429" s="433" t="inlineStr">
        <is>
          <t xml:space="preserve">SERVICIO GENERAL DE IDENTIFICACION PERSONAL </t>
        </is>
      </c>
      <c r="T429" s="422" t="n"/>
    </row>
    <row r="430" ht="15" customHeight="1" s="335">
      <c r="A430" s="432" t="inlineStr">
        <is>
          <t>LEY N° 0145 DEL 27 DE JUNIO DEL 2011</t>
        </is>
      </c>
      <c r="T430" s="422" t="n"/>
    </row>
    <row r="431" ht="24.75" customHeight="1" s="335">
      <c r="A431" s="430" t="inlineStr">
        <is>
          <t xml:space="preserve">FORMULARIO AV-4 (ADMINISTRACION DE MATERIAL VALORADO: CEDULAS Y PLASTICOS) </t>
        </is>
      </c>
      <c r="B431" s="411" t="n"/>
      <c r="C431" s="411" t="n"/>
      <c r="D431" s="411" t="n"/>
      <c r="E431" s="411" t="n"/>
      <c r="F431" s="411" t="n"/>
      <c r="G431" s="411" t="n"/>
      <c r="H431" s="411" t="n"/>
      <c r="I431" s="411" t="n"/>
      <c r="J431" s="411" t="n"/>
      <c r="K431" s="411" t="n"/>
      <c r="L431" s="411" t="n"/>
      <c r="M431" s="411" t="n"/>
      <c r="N431" s="411" t="n"/>
      <c r="O431" s="411" t="n"/>
      <c r="P431" s="411" t="n"/>
      <c r="Q431" s="411" t="n"/>
      <c r="R431" s="411" t="n"/>
      <c r="S431" s="411" t="n"/>
      <c r="T431" s="412" t="n"/>
    </row>
    <row r="432" ht="21.75" customHeight="1" s="335" thickBot="1">
      <c r="A432" s="431" t="inlineStr">
        <is>
          <t xml:space="preserve">OFICINA OPERATIVA: </t>
        </is>
      </c>
      <c r="B432" s="411" t="n"/>
      <c r="C432" s="411" t="n"/>
      <c r="D432" s="411" t="n"/>
      <c r="E432" s="429" t="inlineStr">
        <is>
          <t>OFICINA REGIONAL MONTERO</t>
        </is>
      </c>
      <c r="F432" s="408" t="n"/>
      <c r="G432" s="408" t="n"/>
      <c r="H432" s="408" t="n"/>
      <c r="I432" s="408" t="n"/>
      <c r="J432" s="408" t="n"/>
      <c r="K432" s="408" t="n"/>
      <c r="L432" s="408" t="n"/>
      <c r="M432" s="408" t="n"/>
      <c r="N432" s="408" t="n"/>
      <c r="O432" s="408" t="n"/>
      <c r="P432" s="408" t="n"/>
      <c r="Q432" s="419" t="inlineStr">
        <is>
          <t xml:space="preserve">FECHA: </t>
        </is>
      </c>
      <c r="R432" s="412" t="n"/>
      <c r="S432" s="427" t="inlineStr">
        <is>
          <t>12/01/2024</t>
        </is>
      </c>
      <c r="T432" s="428" t="n"/>
    </row>
    <row r="433" ht="15.75" customHeight="1" s="335">
      <c r="A433" s="277" t="n"/>
      <c r="B433" s="158" t="n"/>
      <c r="C433" s="158" t="n"/>
      <c r="D433" s="158" t="n"/>
      <c r="E433" s="426" t="inlineStr">
        <is>
          <t>ENTREGA DIARIA</t>
        </is>
      </c>
      <c r="F433" s="408" t="n"/>
      <c r="G433" s="337" t="n"/>
      <c r="H433" s="407" t="inlineStr">
        <is>
          <t>CEDULAS EMITIDAS</t>
        </is>
      </c>
      <c r="I433" s="408" t="n"/>
      <c r="J433" s="337" t="n"/>
      <c r="K433" s="425" t="inlineStr">
        <is>
          <t>CEDULAS ANULADAS</t>
        </is>
      </c>
      <c r="L433" s="408" t="n"/>
      <c r="M433" s="408" t="n"/>
      <c r="N433" s="337" t="n"/>
      <c r="O433" s="407" t="inlineStr">
        <is>
          <t>CEDULAS DEVUELTAS</t>
        </is>
      </c>
      <c r="P433" s="408" t="n"/>
      <c r="Q433" s="337" t="n"/>
      <c r="R433" s="423" t="inlineStr">
        <is>
          <t>TOTAL  ASIGNAC…</t>
        </is>
      </c>
      <c r="S433" s="423" t="inlineStr">
        <is>
          <t>TOTAL BS. RECAUDADO (EMISIONES)</t>
        </is>
      </c>
      <c r="T433" s="423" t="inlineStr">
        <is>
          <t>TOTAL BS. ANULACIONES</t>
        </is>
      </c>
    </row>
    <row r="434">
      <c r="A434" s="269" t="inlineStr">
        <is>
          <t>MESA</t>
        </is>
      </c>
      <c r="B434" s="269" t="inlineStr">
        <is>
          <t>OPERADOR</t>
        </is>
      </c>
      <c r="C434" s="269" t="inlineStr">
        <is>
          <t>DETALLE</t>
        </is>
      </c>
      <c r="D434" s="269" t="inlineStr">
        <is>
          <t>SERIE</t>
        </is>
      </c>
      <c r="E434" s="269" t="inlineStr">
        <is>
          <t>DESDE</t>
        </is>
      </c>
      <c r="F434" s="269" t="inlineStr">
        <is>
          <t>HASTA</t>
        </is>
      </c>
      <c r="G434" s="270" t="inlineStr">
        <is>
          <t>CANTIDAD</t>
        </is>
      </c>
      <c r="H434" s="269" t="inlineStr">
        <is>
          <t>DESDE</t>
        </is>
      </c>
      <c r="I434" s="269" t="inlineStr">
        <is>
          <t>HASTA</t>
        </is>
      </c>
      <c r="J434" s="270" t="inlineStr">
        <is>
          <t>CANTIDAD</t>
        </is>
      </c>
      <c r="K434" s="269" t="inlineStr">
        <is>
          <t>DESDE</t>
        </is>
      </c>
      <c r="L434" s="269" t="inlineStr">
        <is>
          <t>HASTA</t>
        </is>
      </c>
      <c r="M434" s="270" t="inlineStr">
        <is>
          <t>CANTIDAD</t>
        </is>
      </c>
      <c r="N434" s="271" t="inlineStr">
        <is>
          <t>TIPO ANULACION</t>
        </is>
      </c>
      <c r="O434" s="269" t="inlineStr">
        <is>
          <t>DESDE</t>
        </is>
      </c>
      <c r="P434" s="269" t="inlineStr">
        <is>
          <t>HASTA</t>
        </is>
      </c>
      <c r="Q434" s="270" t="inlineStr">
        <is>
          <t>CANTIDAD</t>
        </is>
      </c>
      <c r="R434" s="424" t="n"/>
      <c r="S434" s="424" t="n"/>
      <c r="T434" s="424" t="n"/>
    </row>
    <row r="435">
      <c r="A435" s="278" t="n">
        <v>2</v>
      </c>
      <c r="B435" s="272" t="inlineStr">
        <is>
          <t>ANELY CACERES PECHO</t>
        </is>
      </c>
      <c r="C435" s="272" t="inlineStr">
        <is>
          <t>LAMINAS PLASTICAS TIPO FUNDA -POUCHE</t>
        </is>
      </c>
      <c r="D435" s="272" t="inlineStr">
        <is>
          <t>H5-P1</t>
        </is>
      </c>
      <c r="E435" s="272" t="n">
        <v>1128090</v>
      </c>
      <c r="F435" s="272" t="n">
        <v>1128101</v>
      </c>
      <c r="G435" s="272" t="n">
        <v>12</v>
      </c>
      <c r="H435" s="272" t="n">
        <v>1128090</v>
      </c>
      <c r="I435" s="272" t="n">
        <v>1128101</v>
      </c>
      <c r="J435" s="272" t="n">
        <v>12</v>
      </c>
      <c r="K435" s="272" t="n"/>
      <c r="L435" s="272" t="n"/>
      <c r="M435" s="272" t="n"/>
      <c r="N435" s="272" t="n"/>
      <c r="O435" s="272" t="n"/>
      <c r="P435" s="272" t="n"/>
      <c r="Q435" s="272" t="n"/>
      <c r="R435" s="272">
        <f>J435+M435+Q435</f>
        <v/>
      </c>
      <c r="S435" s="272">
        <f>IF(OR(C435="CEDULAS DE IDENTIDAD",C435="CÉDULA DE IDENTIDAD DS4924"),(J435*17),0)</f>
        <v/>
      </c>
      <c r="T435" s="279">
        <f>IF(N435="ERROR HUMANO",(M435*3),0)</f>
        <v/>
      </c>
    </row>
    <row r="436">
      <c r="A436" s="280" t="n">
        <v>2</v>
      </c>
      <c r="B436" s="250" t="inlineStr">
        <is>
          <t>ANELY CACERES PECHO</t>
        </is>
      </c>
      <c r="C436" s="250" t="inlineStr">
        <is>
          <t>LAMINAS PLASTICAS TIPO FUNDA -POUCHE</t>
        </is>
      </c>
      <c r="D436" s="250" t="inlineStr">
        <is>
          <t>H5-P1</t>
        </is>
      </c>
      <c r="E436" s="250" t="n">
        <v>1128102</v>
      </c>
      <c r="F436" s="250" t="n">
        <v>1128149</v>
      </c>
      <c r="G436" s="250" t="n">
        <v>48</v>
      </c>
      <c r="H436" s="250" t="n"/>
      <c r="I436" s="250" t="n"/>
      <c r="J436" s="250" t="n"/>
      <c r="K436" s="250" t="n"/>
      <c r="L436" s="250" t="n"/>
      <c r="M436" s="250" t="n"/>
      <c r="N436" s="250" t="n"/>
      <c r="O436" s="250" t="n">
        <v>1128102</v>
      </c>
      <c r="P436" s="250" t="n">
        <v>1128149</v>
      </c>
      <c r="Q436" s="250" t="n">
        <v>48</v>
      </c>
      <c r="R436" s="250">
        <f>J436+M436+Q436</f>
        <v/>
      </c>
      <c r="S436" s="250">
        <f>IF(OR(C436="CEDULAS DE IDENTIDAD",C436="CÉDULA DE IDENTIDAD DS4924"),(J436*17),0)</f>
        <v/>
      </c>
      <c r="T436" s="281">
        <f>IF(N436="ERROR HUMANO",(M436*3),0)</f>
        <v/>
      </c>
    </row>
    <row r="437">
      <c r="A437" s="280" t="n">
        <v>2</v>
      </c>
      <c r="B437" s="250" t="inlineStr">
        <is>
          <t>ANELY CACERES PECHO</t>
        </is>
      </c>
      <c r="C437" s="250" t="inlineStr">
        <is>
          <t>LAMINAS PLASTICAS TIPO FUNDA -POUCHE</t>
        </is>
      </c>
      <c r="D437" s="250" t="inlineStr">
        <is>
          <t>H5-P1</t>
        </is>
      </c>
      <c r="E437" s="250" t="n">
        <v>1560405</v>
      </c>
      <c r="F437" s="250" t="n">
        <v>1560427</v>
      </c>
      <c r="G437" s="250" t="n">
        <v>23</v>
      </c>
      <c r="H437" s="250" t="n">
        <v>1560405</v>
      </c>
      <c r="I437" s="250" t="n">
        <v>1560427</v>
      </c>
      <c r="J437" s="250" t="n">
        <v>23</v>
      </c>
      <c r="K437" s="250" t="n"/>
      <c r="L437" s="250" t="n"/>
      <c r="M437" s="250" t="n"/>
      <c r="N437" s="250" t="n"/>
      <c r="O437" s="250" t="n"/>
      <c r="P437" s="250" t="n"/>
      <c r="Q437" s="250" t="n"/>
      <c r="R437" s="250">
        <f>J437+M437+Q437</f>
        <v/>
      </c>
      <c r="S437" s="250">
        <f>IF(OR(C437="CEDULAS DE IDENTIDAD",C437="CÉDULA DE IDENTIDAD DS4924"),(J437*17),0)</f>
        <v/>
      </c>
      <c r="T437" s="281">
        <f>IF(N437="ERROR HUMANO",(M437*3),0)</f>
        <v/>
      </c>
    </row>
    <row r="438">
      <c r="A438" s="280" t="n">
        <v>2</v>
      </c>
      <c r="B438" s="250" t="inlineStr">
        <is>
          <t>ANELY CACERES PECHO</t>
        </is>
      </c>
      <c r="C438" s="250" t="inlineStr">
        <is>
          <t>CÉDULA DE IDENTIDAD DS4924</t>
        </is>
      </c>
      <c r="D438" s="250" t="inlineStr">
        <is>
          <t>LA</t>
        </is>
      </c>
      <c r="E438" s="250" t="n">
        <v>585542</v>
      </c>
      <c r="F438" s="250" t="n">
        <v>585564</v>
      </c>
      <c r="G438" s="250" t="n">
        <v>23</v>
      </c>
      <c r="H438" s="250" t="n">
        <v>585542</v>
      </c>
      <c r="I438" s="250" t="n">
        <v>585564</v>
      </c>
      <c r="J438" s="250" t="n">
        <v>23</v>
      </c>
      <c r="K438" s="250" t="n"/>
      <c r="L438" s="250" t="n"/>
      <c r="M438" s="250" t="n"/>
      <c r="N438" s="250" t="n"/>
      <c r="O438" s="250" t="n"/>
      <c r="P438" s="250" t="n"/>
      <c r="Q438" s="250" t="n"/>
      <c r="R438" s="250">
        <f>J438+M438+Q438</f>
        <v/>
      </c>
      <c r="S438" s="250">
        <f>IF(OR(C438="CEDULAS DE IDENTIDAD",C438="CÉDULA DE IDENTIDAD DS4924"),(J438*17),0)</f>
        <v/>
      </c>
      <c r="T438" s="281">
        <f>IF(N438="ERROR HUMANO",(M438*3),0)</f>
        <v/>
      </c>
    </row>
    <row r="439">
      <c r="A439" s="280" t="n">
        <v>2</v>
      </c>
      <c r="B439" s="250" t="inlineStr">
        <is>
          <t>ANELY CACERES PECHO</t>
        </is>
      </c>
      <c r="C439" s="250" t="inlineStr">
        <is>
          <t>CÉDULA DE IDENTIDAD DS4924</t>
        </is>
      </c>
      <c r="D439" s="250" t="inlineStr">
        <is>
          <t>LA</t>
        </is>
      </c>
      <c r="E439" s="250" t="n">
        <v>585793</v>
      </c>
      <c r="F439" s="250" t="n">
        <v>585803</v>
      </c>
      <c r="G439" s="250" t="n">
        <v>11</v>
      </c>
      <c r="H439" s="250" t="n">
        <v>585793</v>
      </c>
      <c r="I439" s="250" t="n">
        <v>585803</v>
      </c>
      <c r="J439" s="250" t="n">
        <v>11</v>
      </c>
      <c r="K439" s="250" t="n"/>
      <c r="L439" s="250" t="n"/>
      <c r="M439" s="250" t="n"/>
      <c r="N439" s="250" t="n"/>
      <c r="O439" s="250" t="n"/>
      <c r="P439" s="250" t="n"/>
      <c r="Q439" s="250" t="n"/>
      <c r="R439" s="250">
        <f>J439+M439+Q439</f>
        <v/>
      </c>
      <c r="S439" s="250">
        <f>IF(OR(C439="CEDULAS DE IDENTIDAD",C439="CÉDULA DE IDENTIDAD DS4924"),(J439*17),0)</f>
        <v/>
      </c>
      <c r="T439" s="281">
        <f>IF(N439="ERROR HUMANO",(M439*3),0)</f>
        <v/>
      </c>
    </row>
    <row r="440">
      <c r="A440" s="280" t="n">
        <v>2</v>
      </c>
      <c r="B440" s="250" t="inlineStr">
        <is>
          <t>ANELY CACERES PECHO</t>
        </is>
      </c>
      <c r="C440" s="250" t="inlineStr">
        <is>
          <t>CÉDULA DE IDENTIDAD DS4924</t>
        </is>
      </c>
      <c r="D440" s="250" t="inlineStr">
        <is>
          <t>LA</t>
        </is>
      </c>
      <c r="E440" s="250" t="n">
        <v>585804</v>
      </c>
      <c r="F440" s="250" t="n">
        <v>585804</v>
      </c>
      <c r="G440" s="250" t="n">
        <v>1</v>
      </c>
      <c r="H440" s="250" t="n"/>
      <c r="I440" s="250" t="n"/>
      <c r="J440" s="250" t="n"/>
      <c r="K440" s="250" t="n"/>
      <c r="L440" s="250" t="n"/>
      <c r="M440" s="250" t="n"/>
      <c r="N440" s="250" t="n"/>
      <c r="O440" s="250" t="n">
        <v>585804</v>
      </c>
      <c r="P440" s="250" t="n">
        <v>585804</v>
      </c>
      <c r="Q440" s="250" t="n">
        <v>1</v>
      </c>
      <c r="R440" s="250">
        <f>J440+M440+Q440</f>
        <v/>
      </c>
      <c r="S440" s="250">
        <f>IF(OR(C440="CEDULAS DE IDENTIDAD",C440="CÉDULA DE IDENTIDAD DS4924"),(J440*17),0)</f>
        <v/>
      </c>
      <c r="T440" s="281">
        <f>IF(N440="ERROR HUMANO",(M440*3),0)</f>
        <v/>
      </c>
    </row>
    <row r="441">
      <c r="A441" s="280" t="n">
        <v>2</v>
      </c>
      <c r="B441" s="250" t="inlineStr">
        <is>
          <t>ANELY CACERES PECHO</t>
        </is>
      </c>
      <c r="C441" s="250" t="inlineStr">
        <is>
          <t>CÉDULA DE IDENTIDAD DS4924</t>
        </is>
      </c>
      <c r="D441" s="250" t="inlineStr">
        <is>
          <t>LA</t>
        </is>
      </c>
      <c r="E441" s="250" t="n">
        <v>585805</v>
      </c>
      <c r="F441" s="250" t="n">
        <v>585805</v>
      </c>
      <c r="G441" s="250" t="n">
        <v>1</v>
      </c>
      <c r="H441" s="250" t="n">
        <v>585805</v>
      </c>
      <c r="I441" s="250" t="n">
        <v>585805</v>
      </c>
      <c r="J441" s="250" t="n">
        <v>1</v>
      </c>
      <c r="K441" s="250" t="n"/>
      <c r="L441" s="250" t="n"/>
      <c r="M441" s="250" t="n"/>
      <c r="N441" s="250" t="n"/>
      <c r="O441" s="250" t="n"/>
      <c r="P441" s="250" t="n"/>
      <c r="Q441" s="250" t="n"/>
      <c r="R441" s="250">
        <f>J441+M441+Q441</f>
        <v/>
      </c>
      <c r="S441" s="250">
        <f>IF(OR(C441="CEDULAS DE IDENTIDAD",C441="CÉDULA DE IDENTIDAD DS4924"),(J441*17),0)</f>
        <v/>
      </c>
      <c r="T441" s="281">
        <f>IF(N441="ERROR HUMANO",(M441*3),0)</f>
        <v/>
      </c>
    </row>
    <row r="442">
      <c r="A442" s="280" t="n">
        <v>2</v>
      </c>
      <c r="B442" s="250" t="inlineStr">
        <is>
          <t>ANELY CACERES PECHO</t>
        </is>
      </c>
      <c r="C442" s="250" t="inlineStr">
        <is>
          <t>CÉDULA DE IDENTIDAD DS4924</t>
        </is>
      </c>
      <c r="D442" s="250" t="inlineStr">
        <is>
          <t>LA</t>
        </is>
      </c>
      <c r="E442" s="250" t="n">
        <v>585806</v>
      </c>
      <c r="F442" s="250" t="n">
        <v>585852</v>
      </c>
      <c r="G442" s="250" t="n">
        <v>47</v>
      </c>
      <c r="H442" s="250" t="n"/>
      <c r="I442" s="250" t="n"/>
      <c r="J442" s="250" t="n"/>
      <c r="K442" s="250" t="n"/>
      <c r="L442" s="250" t="n"/>
      <c r="M442" s="250" t="n"/>
      <c r="N442" s="250" t="n"/>
      <c r="O442" s="250" t="n">
        <v>585806</v>
      </c>
      <c r="P442" s="250" t="n">
        <v>585852</v>
      </c>
      <c r="Q442" s="250" t="n">
        <v>47</v>
      </c>
      <c r="R442" s="250">
        <f>J442+M442+Q442</f>
        <v/>
      </c>
      <c r="S442" s="250">
        <f>IF(OR(C442="CEDULAS DE IDENTIDAD",C442="CÉDULA DE IDENTIDAD DS4924"),(J442*17),0)</f>
        <v/>
      </c>
      <c r="T442" s="281">
        <f>IF(N442="ERROR HUMANO",(M442*3),0)</f>
        <v/>
      </c>
    </row>
    <row r="443">
      <c r="A443" s="282" t="n">
        <v>7</v>
      </c>
      <c r="B443" s="251" t="inlineStr">
        <is>
          <t>BOLIVIA MAR PALMERO TILILA</t>
        </is>
      </c>
      <c r="C443" s="251" t="inlineStr">
        <is>
          <t>CEDULAS DE IDENTIDAD</t>
        </is>
      </c>
      <c r="D443" s="251" t="inlineStr">
        <is>
          <t>H5-P1</t>
        </is>
      </c>
      <c r="E443" s="251" t="n">
        <v>2979557</v>
      </c>
      <c r="F443" s="251" t="n">
        <v>2979573</v>
      </c>
      <c r="G443" s="251" t="n">
        <v>17</v>
      </c>
      <c r="H443" s="251" t="n">
        <v>2979557</v>
      </c>
      <c r="I443" s="251" t="n">
        <v>2979573</v>
      </c>
      <c r="J443" s="251" t="n">
        <v>17</v>
      </c>
      <c r="K443" s="251" t="n"/>
      <c r="L443" s="251" t="n"/>
      <c r="M443" s="251" t="n"/>
      <c r="N443" s="251" t="n"/>
      <c r="O443" s="251" t="n"/>
      <c r="P443" s="251" t="n"/>
      <c r="Q443" s="251" t="n"/>
      <c r="R443" s="251">
        <f>J443+M443+Q443</f>
        <v/>
      </c>
      <c r="S443" s="251">
        <f>IF(OR(C443="CEDULAS DE IDENTIDAD",C443="CÉDULA DE IDENTIDAD DS4924"),(J443*17),0)</f>
        <v/>
      </c>
      <c r="T443" s="283">
        <f>IF(N443="ERROR HUMANO",(M443*3),0)</f>
        <v/>
      </c>
    </row>
    <row r="444">
      <c r="A444" s="282" t="n">
        <v>7</v>
      </c>
      <c r="B444" s="251" t="inlineStr">
        <is>
          <t>BOLIVIA MAR PALMERO TILILA</t>
        </is>
      </c>
      <c r="C444" s="251" t="inlineStr">
        <is>
          <t>CEDULAS DE IDENTIDAD</t>
        </is>
      </c>
      <c r="D444" s="251" t="inlineStr">
        <is>
          <t>H5-P1</t>
        </is>
      </c>
      <c r="E444" s="251" t="n">
        <v>2979574</v>
      </c>
      <c r="F444" s="251" t="n">
        <v>2979574</v>
      </c>
      <c r="G444" s="251" t="n">
        <v>1</v>
      </c>
      <c r="H444" s="251" t="n"/>
      <c r="I444" s="251" t="n"/>
      <c r="J444" s="251" t="n"/>
      <c r="K444" s="251" t="n">
        <v>2979574</v>
      </c>
      <c r="L444" s="251" t="n">
        <v>2979574</v>
      </c>
      <c r="M444" s="251" t="n">
        <v>1</v>
      </c>
      <c r="N444" s="251" t="inlineStr">
        <is>
          <t>ERROR DE IMPRESIÓN</t>
        </is>
      </c>
      <c r="O444" s="251" t="n"/>
      <c r="P444" s="251" t="n"/>
      <c r="Q444" s="251" t="n"/>
      <c r="R444" s="251">
        <f>J444+M444+Q444</f>
        <v/>
      </c>
      <c r="S444" s="251">
        <f>IF(OR(C444="CEDULAS DE IDENTIDAD",C444="CÉDULA DE IDENTIDAD DS4924"),(J444*17),0)</f>
        <v/>
      </c>
      <c r="T444" s="283">
        <f>IF(N444="ERROR HUMANO",(M444*3),0)</f>
        <v/>
      </c>
    </row>
    <row r="445">
      <c r="A445" s="282" t="n">
        <v>7</v>
      </c>
      <c r="B445" s="251" t="inlineStr">
        <is>
          <t>BOLIVIA MAR PALMERO TILILA</t>
        </is>
      </c>
      <c r="C445" s="251" t="inlineStr">
        <is>
          <t>CEDULAS DE IDENTIDAD</t>
        </is>
      </c>
      <c r="D445" s="251" t="inlineStr">
        <is>
          <t>H5-P1</t>
        </is>
      </c>
      <c r="E445" s="251" t="n">
        <v>2979575</v>
      </c>
      <c r="F445" s="251" t="n">
        <v>2979576</v>
      </c>
      <c r="G445" s="251" t="n">
        <v>2</v>
      </c>
      <c r="H445" s="251" t="n">
        <v>2979575</v>
      </c>
      <c r="I445" s="251" t="n">
        <v>2979576</v>
      </c>
      <c r="J445" s="251" t="n">
        <v>2</v>
      </c>
      <c r="K445" s="251" t="n"/>
      <c r="L445" s="251" t="n"/>
      <c r="M445" s="251" t="n"/>
      <c r="N445" s="251" t="n"/>
      <c r="O445" s="251" t="n"/>
      <c r="P445" s="251" t="n"/>
      <c r="Q445" s="251" t="n"/>
      <c r="R445" s="251">
        <f>J445+M445+Q445</f>
        <v/>
      </c>
      <c r="S445" s="251">
        <f>IF(OR(C445="CEDULAS DE IDENTIDAD",C445="CÉDULA DE IDENTIDAD DS4924"),(J445*17),0)</f>
        <v/>
      </c>
      <c r="T445" s="283">
        <f>IF(N445="ERROR HUMANO",(M445*3),0)</f>
        <v/>
      </c>
    </row>
    <row r="446">
      <c r="A446" s="282" t="n">
        <v>7</v>
      </c>
      <c r="B446" s="251" t="inlineStr">
        <is>
          <t>BOLIVIA MAR PALMERO TILILA</t>
        </is>
      </c>
      <c r="C446" s="251" t="inlineStr">
        <is>
          <t>CEDULAS DE IDENTIDAD</t>
        </is>
      </c>
      <c r="D446" s="251" t="inlineStr">
        <is>
          <t>H5-P1</t>
        </is>
      </c>
      <c r="E446" s="251" t="n">
        <v>2979577</v>
      </c>
      <c r="F446" s="251" t="n">
        <v>2979577</v>
      </c>
      <c r="G446" s="251" t="n">
        <v>1</v>
      </c>
      <c r="H446" s="251" t="n"/>
      <c r="I446" s="251" t="n"/>
      <c r="J446" s="251" t="n"/>
      <c r="K446" s="251" t="n">
        <v>2979577</v>
      </c>
      <c r="L446" s="251" t="n">
        <v>2979577</v>
      </c>
      <c r="M446" s="251" t="n">
        <v>1</v>
      </c>
      <c r="N446" s="251" t="inlineStr">
        <is>
          <t>ERROR HUMANO</t>
        </is>
      </c>
      <c r="O446" s="251" t="n"/>
      <c r="P446" s="251" t="n"/>
      <c r="Q446" s="251" t="n"/>
      <c r="R446" s="251">
        <f>J446+M446+Q446</f>
        <v/>
      </c>
      <c r="S446" s="251">
        <f>IF(OR(C446="CEDULAS DE IDENTIDAD",C446="CÉDULA DE IDENTIDAD DS4924"),(J446*17),0)</f>
        <v/>
      </c>
      <c r="T446" s="283">
        <f>IF(N446="ERROR HUMANO",(M446*3),0)</f>
        <v/>
      </c>
    </row>
    <row r="447">
      <c r="A447" s="282" t="n">
        <v>7</v>
      </c>
      <c r="B447" s="251" t="inlineStr">
        <is>
          <t>BOLIVIA MAR PALMERO TILILA</t>
        </is>
      </c>
      <c r="C447" s="251" t="inlineStr">
        <is>
          <t>CEDULAS DE IDENTIDAD</t>
        </is>
      </c>
      <c r="D447" s="251" t="inlineStr">
        <is>
          <t>H5-P1</t>
        </is>
      </c>
      <c r="E447" s="251" t="n">
        <v>2979578</v>
      </c>
      <c r="F447" s="251" t="n">
        <v>2979592</v>
      </c>
      <c r="G447" s="251" t="n">
        <v>15</v>
      </c>
      <c r="H447" s="251" t="n">
        <v>2979578</v>
      </c>
      <c r="I447" s="251" t="n">
        <v>2979592</v>
      </c>
      <c r="J447" s="251" t="n">
        <v>15</v>
      </c>
      <c r="K447" s="251" t="n"/>
      <c r="L447" s="251" t="n"/>
      <c r="M447" s="251" t="n"/>
      <c r="N447" s="251" t="n"/>
      <c r="O447" s="251" t="n"/>
      <c r="P447" s="251" t="n"/>
      <c r="Q447" s="251" t="n"/>
      <c r="R447" s="251">
        <f>J447+M447+Q447</f>
        <v/>
      </c>
      <c r="S447" s="251">
        <f>IF(OR(C447="CEDULAS DE IDENTIDAD",C447="CÉDULA DE IDENTIDAD DS4924"),(J447*17),0)</f>
        <v/>
      </c>
      <c r="T447" s="283">
        <f>IF(N447="ERROR HUMANO",(M447*3),0)</f>
        <v/>
      </c>
    </row>
    <row r="448">
      <c r="A448" s="282" t="n">
        <v>7</v>
      </c>
      <c r="B448" s="251" t="inlineStr">
        <is>
          <t>BOLIVIA MAR PALMERO TILILA</t>
        </is>
      </c>
      <c r="C448" s="251" t="inlineStr">
        <is>
          <t>CEDULAS DE IDENTIDAD</t>
        </is>
      </c>
      <c r="D448" s="251" t="inlineStr">
        <is>
          <t>H5-P1</t>
        </is>
      </c>
      <c r="E448" s="251" t="n">
        <v>2979593</v>
      </c>
      <c r="F448" s="251" t="n">
        <v>2979600</v>
      </c>
      <c r="G448" s="251" t="n">
        <v>8</v>
      </c>
      <c r="H448" s="251" t="n"/>
      <c r="I448" s="251" t="n"/>
      <c r="J448" s="251" t="n"/>
      <c r="K448" s="251" t="n"/>
      <c r="L448" s="251" t="n"/>
      <c r="M448" s="251" t="n"/>
      <c r="N448" s="251" t="n"/>
      <c r="O448" s="251" t="n">
        <v>2979593</v>
      </c>
      <c r="P448" s="251" t="n">
        <v>2979600</v>
      </c>
      <c r="Q448" s="251" t="n">
        <v>8</v>
      </c>
      <c r="R448" s="251">
        <f>J448+M448+Q448</f>
        <v/>
      </c>
      <c r="S448" s="251">
        <f>IF(OR(C448="CEDULAS DE IDENTIDAD",C448="CÉDULA DE IDENTIDAD DS4924"),(J448*17),0)</f>
        <v/>
      </c>
      <c r="T448" s="283">
        <f>IF(N448="ERROR HUMANO",(M448*3),0)</f>
        <v/>
      </c>
    </row>
    <row r="449">
      <c r="A449" s="282" t="n">
        <v>7</v>
      </c>
      <c r="B449" s="251" t="inlineStr">
        <is>
          <t>BOLIVIA MAR PALMERO TILILA</t>
        </is>
      </c>
      <c r="C449" s="251" t="inlineStr">
        <is>
          <t>LAMINAS PLASTICAS TIPO FUNDA -POUCHE</t>
        </is>
      </c>
      <c r="D449" s="251" t="inlineStr">
        <is>
          <t>H5-P1</t>
        </is>
      </c>
      <c r="E449" s="251" t="n">
        <v>1560512</v>
      </c>
      <c r="F449" s="251" t="n">
        <v>1560545</v>
      </c>
      <c r="G449" s="251" t="n">
        <v>34</v>
      </c>
      <c r="H449" s="251" t="n">
        <v>1560512</v>
      </c>
      <c r="I449" s="251" t="n">
        <v>1560545</v>
      </c>
      <c r="J449" s="251" t="n">
        <v>34</v>
      </c>
      <c r="K449" s="251" t="n"/>
      <c r="L449" s="251" t="n"/>
      <c r="M449" s="251" t="n"/>
      <c r="N449" s="251" t="n"/>
      <c r="O449" s="251" t="n"/>
      <c r="P449" s="251" t="n"/>
      <c r="Q449" s="251" t="n"/>
      <c r="R449" s="251">
        <f>J449+M449+Q449</f>
        <v/>
      </c>
      <c r="S449" s="251">
        <f>IF(OR(C449="CEDULAS DE IDENTIDAD",C449="CÉDULA DE IDENTIDAD DS4924"),(J449*17),0)</f>
        <v/>
      </c>
      <c r="T449" s="283">
        <f>IF(N449="ERROR HUMANO",(M449*3),0)</f>
        <v/>
      </c>
    </row>
    <row r="450">
      <c r="A450" s="282" t="n">
        <v>7</v>
      </c>
      <c r="B450" s="251" t="inlineStr">
        <is>
          <t>BOLIVIA MAR PALMERO TILILA</t>
        </is>
      </c>
      <c r="C450" s="251" t="inlineStr">
        <is>
          <t>LAMINAS PLASTICAS TIPO FUNDA -POUCHE</t>
        </is>
      </c>
      <c r="D450" s="251" t="inlineStr">
        <is>
          <t>H5-P1</t>
        </is>
      </c>
      <c r="E450" s="251" t="n">
        <v>1560546</v>
      </c>
      <c r="F450" s="251" t="n">
        <v>1560555</v>
      </c>
      <c r="G450" s="251" t="n">
        <v>10</v>
      </c>
      <c r="H450" s="251" t="n"/>
      <c r="I450" s="251" t="n"/>
      <c r="J450" s="251" t="n"/>
      <c r="K450" s="251" t="n"/>
      <c r="L450" s="251" t="n"/>
      <c r="M450" s="251" t="n"/>
      <c r="N450" s="251" t="n"/>
      <c r="O450" s="251" t="n">
        <v>1560546</v>
      </c>
      <c r="P450" s="251" t="n">
        <v>1560555</v>
      </c>
      <c r="Q450" s="251" t="n">
        <v>10</v>
      </c>
      <c r="R450" s="251">
        <f>J450+M450+Q450</f>
        <v/>
      </c>
      <c r="S450" s="251">
        <f>IF(OR(C450="CEDULAS DE IDENTIDAD",C450="CÉDULA DE IDENTIDAD DS4924"),(J450*17),0)</f>
        <v/>
      </c>
      <c r="T450" s="283">
        <f>IF(N450="ERROR HUMANO",(M450*3),0)</f>
        <v/>
      </c>
    </row>
    <row r="451">
      <c r="A451" s="280" t="n">
        <v>5</v>
      </c>
      <c r="B451" s="250" t="inlineStr">
        <is>
          <t>CARMEN DEL PILAR ANTELO PAZ</t>
        </is>
      </c>
      <c r="C451" s="250" t="inlineStr">
        <is>
          <t>LAMINAS PLASTICAS TIPO FUNDA -POUCHE</t>
        </is>
      </c>
      <c r="D451" s="250" t="inlineStr">
        <is>
          <t>H5-P1</t>
        </is>
      </c>
      <c r="E451" s="250" t="n">
        <v>1127992</v>
      </c>
      <c r="F451" s="250" t="n">
        <v>1127993</v>
      </c>
      <c r="G451" s="250" t="n">
        <v>2</v>
      </c>
      <c r="H451" s="250" t="n">
        <v>1127992</v>
      </c>
      <c r="I451" s="250" t="n">
        <v>1127993</v>
      </c>
      <c r="J451" s="250" t="n">
        <v>2</v>
      </c>
      <c r="K451" s="250" t="n"/>
      <c r="L451" s="250" t="n"/>
      <c r="M451" s="250" t="n"/>
      <c r="N451" s="250" t="n"/>
      <c r="O451" s="250" t="n"/>
      <c r="P451" s="250" t="n"/>
      <c r="Q451" s="250" t="n"/>
      <c r="R451" s="250">
        <f>J451+M451+Q451</f>
        <v/>
      </c>
      <c r="S451" s="250">
        <f>IF(OR(C451="CEDULAS DE IDENTIDAD",C451="CÉDULA DE IDENTIDAD DS4924"),(J451*17),0)</f>
        <v/>
      </c>
      <c r="T451" s="281">
        <f>IF(N451="ERROR HUMANO",(M451*3),0)</f>
        <v/>
      </c>
    </row>
    <row r="452">
      <c r="A452" s="280" t="n">
        <v>5</v>
      </c>
      <c r="B452" s="250" t="inlineStr">
        <is>
          <t>CARMEN DEL PILAR ANTELO PAZ</t>
        </is>
      </c>
      <c r="C452" s="250" t="inlineStr">
        <is>
          <t>LAMINAS PLASTICAS TIPO FUNDA -POUCHE</t>
        </is>
      </c>
      <c r="D452" s="250" t="inlineStr">
        <is>
          <t>H5-P1</t>
        </is>
      </c>
      <c r="E452" s="250" t="n">
        <v>1127994</v>
      </c>
      <c r="F452" s="250" t="n">
        <v>1128029</v>
      </c>
      <c r="G452" s="250" t="n">
        <v>36</v>
      </c>
      <c r="H452" s="250" t="n"/>
      <c r="I452" s="250" t="n"/>
      <c r="J452" s="250" t="n"/>
      <c r="K452" s="250" t="n"/>
      <c r="L452" s="250" t="n"/>
      <c r="M452" s="250" t="n"/>
      <c r="N452" s="250" t="n"/>
      <c r="O452" s="250" t="n">
        <v>1127994</v>
      </c>
      <c r="P452" s="250" t="n">
        <v>1128029</v>
      </c>
      <c r="Q452" s="250" t="n">
        <v>36</v>
      </c>
      <c r="R452" s="250">
        <f>J452+M452+Q452</f>
        <v/>
      </c>
      <c r="S452" s="250">
        <f>IF(OR(C452="CEDULAS DE IDENTIDAD",C452="CÉDULA DE IDENTIDAD DS4924"),(J452*17),0)</f>
        <v/>
      </c>
      <c r="T452" s="281">
        <f>IF(N452="ERROR HUMANO",(M452*3),0)</f>
        <v/>
      </c>
    </row>
    <row r="453">
      <c r="A453" s="280" t="n">
        <v>5</v>
      </c>
      <c r="B453" s="250" t="inlineStr">
        <is>
          <t>CARMEN DEL PILAR ANTELO PAZ</t>
        </is>
      </c>
      <c r="C453" s="250" t="inlineStr">
        <is>
          <t>CÉDULA DE IDENTIDAD DS4924</t>
        </is>
      </c>
      <c r="D453" s="250" t="inlineStr">
        <is>
          <t>LA</t>
        </is>
      </c>
      <c r="E453" s="250" t="n">
        <v>585696</v>
      </c>
      <c r="F453" s="250" t="n">
        <v>585696</v>
      </c>
      <c r="G453" s="250" t="n">
        <v>1</v>
      </c>
      <c r="H453" s="250" t="n">
        <v>585696</v>
      </c>
      <c r="I453" s="250" t="n">
        <v>585696</v>
      </c>
      <c r="J453" s="250" t="n">
        <v>1</v>
      </c>
      <c r="K453" s="250" t="n"/>
      <c r="L453" s="250" t="n"/>
      <c r="M453" s="250" t="n"/>
      <c r="N453" s="250" t="n"/>
      <c r="O453" s="250" t="n"/>
      <c r="P453" s="250" t="n"/>
      <c r="Q453" s="250" t="n"/>
      <c r="R453" s="250">
        <f>J453+M453+Q453</f>
        <v/>
      </c>
      <c r="S453" s="250">
        <f>IF(OR(C453="CEDULAS DE IDENTIDAD",C453="CÉDULA DE IDENTIDAD DS4924"),(J453*17),0)</f>
        <v/>
      </c>
      <c r="T453" s="281">
        <f>IF(N453="ERROR HUMANO",(M453*3),0)</f>
        <v/>
      </c>
    </row>
    <row r="454">
      <c r="A454" s="280" t="n">
        <v>5</v>
      </c>
      <c r="B454" s="250" t="inlineStr">
        <is>
          <t>CARMEN DEL PILAR ANTELO PAZ</t>
        </is>
      </c>
      <c r="C454" s="250" t="inlineStr">
        <is>
          <t>CÉDULA DE IDENTIDAD DS4924</t>
        </is>
      </c>
      <c r="D454" s="250" t="inlineStr">
        <is>
          <t>LA</t>
        </is>
      </c>
      <c r="E454" s="250" t="n">
        <v>585697</v>
      </c>
      <c r="F454" s="250" t="n">
        <v>585728</v>
      </c>
      <c r="G454" s="250" t="n">
        <v>32</v>
      </c>
      <c r="H454" s="250" t="n"/>
      <c r="I454" s="250" t="n"/>
      <c r="J454" s="250" t="n"/>
      <c r="K454" s="250" t="n"/>
      <c r="L454" s="250" t="n"/>
      <c r="M454" s="250" t="n"/>
      <c r="N454" s="250" t="n"/>
      <c r="O454" s="250" t="n">
        <v>585697</v>
      </c>
      <c r="P454" s="250" t="n">
        <v>585728</v>
      </c>
      <c r="Q454" s="250" t="n">
        <v>32</v>
      </c>
      <c r="R454" s="250">
        <f>J454+M454+Q454</f>
        <v/>
      </c>
      <c r="S454" s="250">
        <f>IF(OR(C454="CEDULAS DE IDENTIDAD",C454="CÉDULA DE IDENTIDAD DS4924"),(J454*17),0)</f>
        <v/>
      </c>
      <c r="T454" s="281">
        <f>IF(N454="ERROR HUMANO",(M454*3),0)</f>
        <v/>
      </c>
    </row>
    <row r="455">
      <c r="A455" s="280" t="n">
        <v>5</v>
      </c>
      <c r="B455" s="250" t="inlineStr">
        <is>
          <t>CARMEN DEL PILAR ANTELO PAZ</t>
        </is>
      </c>
      <c r="C455" s="250" t="inlineStr">
        <is>
          <t>CÉDULA DE IDENTIDAD DS4924</t>
        </is>
      </c>
      <c r="D455" s="250" t="inlineStr">
        <is>
          <t>LA</t>
        </is>
      </c>
      <c r="E455" s="250" t="n">
        <v>585729</v>
      </c>
      <c r="F455" s="250" t="n">
        <v>585729</v>
      </c>
      <c r="G455" s="250" t="n">
        <v>1</v>
      </c>
      <c r="H455" s="250" t="n">
        <v>585729</v>
      </c>
      <c r="I455" s="250" t="n">
        <v>585729</v>
      </c>
      <c r="J455" s="250" t="n">
        <v>1</v>
      </c>
      <c r="K455" s="250" t="n"/>
      <c r="L455" s="250" t="n"/>
      <c r="M455" s="250" t="n"/>
      <c r="N455" s="250" t="n"/>
      <c r="O455" s="250" t="n"/>
      <c r="P455" s="250" t="n"/>
      <c r="Q455" s="250" t="n"/>
      <c r="R455" s="250">
        <f>J455+M455+Q455</f>
        <v/>
      </c>
      <c r="S455" s="250">
        <f>IF(OR(C455="CEDULAS DE IDENTIDAD",C455="CÉDULA DE IDENTIDAD DS4924"),(J455*17),0)</f>
        <v/>
      </c>
      <c r="T455" s="281">
        <f>IF(N455="ERROR HUMANO",(M455*3),0)</f>
        <v/>
      </c>
    </row>
    <row r="456">
      <c r="A456" s="280" t="n">
        <v>5</v>
      </c>
      <c r="B456" s="250" t="inlineStr">
        <is>
          <t>CARMEN DEL PILAR ANTELO PAZ</t>
        </is>
      </c>
      <c r="C456" s="250" t="inlineStr">
        <is>
          <t>CÉDULA DE IDENTIDAD DS4924</t>
        </is>
      </c>
      <c r="D456" s="250" t="inlineStr">
        <is>
          <t>LA</t>
        </is>
      </c>
      <c r="E456" s="250" t="n">
        <v>585730</v>
      </c>
      <c r="F456" s="250" t="n">
        <v>585732</v>
      </c>
      <c r="G456" s="250" t="n">
        <v>3</v>
      </c>
      <c r="H456" s="250" t="n"/>
      <c r="I456" s="250" t="n"/>
      <c r="J456" s="250" t="n"/>
      <c r="K456" s="250" t="n"/>
      <c r="L456" s="250" t="n"/>
      <c r="M456" s="250" t="n"/>
      <c r="N456" s="250" t="n"/>
      <c r="O456" s="250" t="n">
        <v>585730</v>
      </c>
      <c r="P456" s="250" t="n">
        <v>585732</v>
      </c>
      <c r="Q456" s="250" t="n">
        <v>3</v>
      </c>
      <c r="R456" s="250">
        <f>J456+M456+Q456</f>
        <v/>
      </c>
      <c r="S456" s="250">
        <f>IF(OR(C456="CEDULAS DE IDENTIDAD",C456="CÉDULA DE IDENTIDAD DS4924"),(J456*17),0)</f>
        <v/>
      </c>
      <c r="T456" s="281">
        <f>IF(N456="ERROR HUMANO",(M456*3),0)</f>
        <v/>
      </c>
    </row>
    <row r="457">
      <c r="A457" s="282" t="n">
        <v>3</v>
      </c>
      <c r="B457" s="251" t="inlineStr">
        <is>
          <t>IVAR LIMBERT FLORES AYAVIRI</t>
        </is>
      </c>
      <c r="C457" s="251" t="inlineStr">
        <is>
          <t>CEDULAS DE IDENTIDAD</t>
        </is>
      </c>
      <c r="D457" s="251" t="inlineStr">
        <is>
          <t>H5-P1</t>
        </is>
      </c>
      <c r="E457" s="251" t="n">
        <v>2743481</v>
      </c>
      <c r="F457" s="251" t="n">
        <v>2743500</v>
      </c>
      <c r="G457" s="251" t="n">
        <v>20</v>
      </c>
      <c r="H457" s="251" t="n">
        <v>2743481</v>
      </c>
      <c r="I457" s="251" t="n">
        <v>2743500</v>
      </c>
      <c r="J457" s="251" t="n">
        <v>20</v>
      </c>
      <c r="K457" s="251" t="n"/>
      <c r="L457" s="251" t="n"/>
      <c r="M457" s="251" t="n"/>
      <c r="N457" s="251" t="n"/>
      <c r="O457" s="251" t="n"/>
      <c r="P457" s="251" t="n"/>
      <c r="Q457" s="251" t="n"/>
      <c r="R457" s="251">
        <f>J457+M457+Q457</f>
        <v/>
      </c>
      <c r="S457" s="251">
        <f>IF(OR(C457="CEDULAS DE IDENTIDAD",C457="CÉDULA DE IDENTIDAD DS4924"),(J457*17),0)</f>
        <v/>
      </c>
      <c r="T457" s="283">
        <f>IF(N457="ERROR HUMANO",(M457*3),0)</f>
        <v/>
      </c>
    </row>
    <row r="458">
      <c r="A458" s="282" t="n">
        <v>3</v>
      </c>
      <c r="B458" s="251" t="inlineStr">
        <is>
          <t>IVAR LIMBERT FLORES AYAVIRI</t>
        </is>
      </c>
      <c r="C458" s="251" t="inlineStr">
        <is>
          <t>CEDULAS DE IDENTIDAD</t>
        </is>
      </c>
      <c r="D458" s="251" t="inlineStr">
        <is>
          <t>H5-P1</t>
        </is>
      </c>
      <c r="E458" s="251" t="n">
        <v>2979601</v>
      </c>
      <c r="F458" s="251" t="n">
        <v>2979604</v>
      </c>
      <c r="G458" s="251" t="n">
        <v>4</v>
      </c>
      <c r="H458" s="251" t="n">
        <v>2979601</v>
      </c>
      <c r="I458" s="251" t="n">
        <v>2979604</v>
      </c>
      <c r="J458" s="251" t="n">
        <v>4</v>
      </c>
      <c r="K458" s="251" t="n"/>
      <c r="L458" s="251" t="n"/>
      <c r="M458" s="251" t="n"/>
      <c r="N458" s="251" t="n"/>
      <c r="O458" s="251" t="n"/>
      <c r="P458" s="251" t="n"/>
      <c r="Q458" s="251" t="n"/>
      <c r="R458" s="251">
        <f>J458+M458+Q458</f>
        <v/>
      </c>
      <c r="S458" s="251">
        <f>IF(OR(C458="CEDULAS DE IDENTIDAD",C458="CÉDULA DE IDENTIDAD DS4924"),(J458*17),0)</f>
        <v/>
      </c>
      <c r="T458" s="283">
        <f>IF(N458="ERROR HUMANO",(M458*3),0)</f>
        <v/>
      </c>
    </row>
    <row r="459">
      <c r="A459" s="282" t="n">
        <v>3</v>
      </c>
      <c r="B459" s="251" t="inlineStr">
        <is>
          <t>IVAR LIMBERT FLORES AYAVIRI</t>
        </is>
      </c>
      <c r="C459" s="251" t="inlineStr">
        <is>
          <t>CEDULAS DE IDENTIDAD</t>
        </is>
      </c>
      <c r="D459" s="251" t="inlineStr">
        <is>
          <t>H5-P1</t>
        </is>
      </c>
      <c r="E459" s="251" t="n">
        <v>2979605</v>
      </c>
      <c r="F459" s="251" t="n">
        <v>2979660</v>
      </c>
      <c r="G459" s="251" t="n">
        <v>56</v>
      </c>
      <c r="H459" s="251" t="n"/>
      <c r="I459" s="251" t="n"/>
      <c r="J459" s="251" t="n"/>
      <c r="K459" s="251" t="n"/>
      <c r="L459" s="251" t="n"/>
      <c r="M459" s="251" t="n"/>
      <c r="N459" s="251" t="n"/>
      <c r="O459" s="251" t="n">
        <v>2979605</v>
      </c>
      <c r="P459" s="251" t="n">
        <v>2979660</v>
      </c>
      <c r="Q459" s="251" t="n">
        <v>56</v>
      </c>
      <c r="R459" s="251">
        <f>J459+M459+Q459</f>
        <v/>
      </c>
      <c r="S459" s="251">
        <f>IF(OR(C459="CEDULAS DE IDENTIDAD",C459="CÉDULA DE IDENTIDAD DS4924"),(J459*17),0)</f>
        <v/>
      </c>
      <c r="T459" s="283">
        <f>IF(N459="ERROR HUMANO",(M459*3),0)</f>
        <v/>
      </c>
    </row>
    <row r="460">
      <c r="A460" s="282" t="n">
        <v>3</v>
      </c>
      <c r="B460" s="251" t="inlineStr">
        <is>
          <t>IVAR LIMBERT FLORES AYAVIRI</t>
        </is>
      </c>
      <c r="C460" s="251" t="inlineStr">
        <is>
          <t>LAMINAS PLASTICAS TIPO FUNDA -POUCHE</t>
        </is>
      </c>
      <c r="D460" s="251" t="inlineStr">
        <is>
          <t>H5-P1</t>
        </is>
      </c>
      <c r="E460" s="251" t="n">
        <v>1127805</v>
      </c>
      <c r="F460" s="251" t="n">
        <v>1127824</v>
      </c>
      <c r="G460" s="251" t="n">
        <v>20</v>
      </c>
      <c r="H460" s="251" t="n">
        <v>1127805</v>
      </c>
      <c r="I460" s="251" t="n">
        <v>1127824</v>
      </c>
      <c r="J460" s="251" t="n">
        <v>20</v>
      </c>
      <c r="K460" s="251" t="n"/>
      <c r="L460" s="251" t="n"/>
      <c r="M460" s="251" t="n"/>
      <c r="N460" s="251" t="n"/>
      <c r="O460" s="251" t="n"/>
      <c r="P460" s="251" t="n"/>
      <c r="Q460" s="251" t="n"/>
      <c r="R460" s="251">
        <f>J460+M460+Q460</f>
        <v/>
      </c>
      <c r="S460" s="251">
        <f>IF(OR(C460="CEDULAS DE IDENTIDAD",C460="CÉDULA DE IDENTIDAD DS4924"),(J460*17),0)</f>
        <v/>
      </c>
      <c r="T460" s="283">
        <f>IF(N460="ERROR HUMANO",(M460*3),0)</f>
        <v/>
      </c>
    </row>
    <row r="461">
      <c r="A461" s="282" t="n">
        <v>3</v>
      </c>
      <c r="B461" s="251" t="inlineStr">
        <is>
          <t>IVAR LIMBERT FLORES AYAVIRI</t>
        </is>
      </c>
      <c r="C461" s="251" t="inlineStr">
        <is>
          <t>LAMINAS PLASTICAS TIPO FUNDA -POUCHE</t>
        </is>
      </c>
      <c r="D461" s="251" t="inlineStr">
        <is>
          <t>H5-P1</t>
        </is>
      </c>
      <c r="E461" s="251" t="n">
        <v>1128150</v>
      </c>
      <c r="F461" s="251" t="n">
        <v>1128153</v>
      </c>
      <c r="G461" s="251" t="n">
        <v>4</v>
      </c>
      <c r="H461" s="251" t="n">
        <v>1128150</v>
      </c>
      <c r="I461" s="251" t="n">
        <v>1128153</v>
      </c>
      <c r="J461" s="251" t="n">
        <v>4</v>
      </c>
      <c r="K461" s="251" t="n"/>
      <c r="L461" s="251" t="n"/>
      <c r="M461" s="251" t="n"/>
      <c r="N461" s="251" t="n"/>
      <c r="O461" s="251" t="n"/>
      <c r="P461" s="251" t="n"/>
      <c r="Q461" s="251" t="n"/>
      <c r="R461" s="251">
        <f>J461+M461+Q461</f>
        <v/>
      </c>
      <c r="S461" s="251">
        <f>IF(OR(C461="CEDULAS DE IDENTIDAD",C461="CÉDULA DE IDENTIDAD DS4924"),(J461*17),0)</f>
        <v/>
      </c>
      <c r="T461" s="283">
        <f>IF(N461="ERROR HUMANO",(M461*3),0)</f>
        <v/>
      </c>
    </row>
    <row r="462">
      <c r="A462" s="282" t="n">
        <v>3</v>
      </c>
      <c r="B462" s="251" t="inlineStr">
        <is>
          <t>IVAR LIMBERT FLORES AYAVIRI</t>
        </is>
      </c>
      <c r="C462" s="251" t="inlineStr">
        <is>
          <t>LAMINAS PLASTICAS TIPO FUNDA -POUCHE</t>
        </is>
      </c>
      <c r="D462" s="251" t="inlineStr">
        <is>
          <t>H5-P1</t>
        </is>
      </c>
      <c r="E462" s="251" t="n">
        <v>1128154</v>
      </c>
      <c r="F462" s="251" t="n">
        <v>1128209</v>
      </c>
      <c r="G462" s="251" t="n">
        <v>56</v>
      </c>
      <c r="H462" s="251" t="n"/>
      <c r="I462" s="251" t="n"/>
      <c r="J462" s="251" t="n"/>
      <c r="K462" s="251" t="n"/>
      <c r="L462" s="251" t="n"/>
      <c r="M462" s="251" t="n"/>
      <c r="N462" s="251" t="n"/>
      <c r="O462" s="251" t="n">
        <v>1128154</v>
      </c>
      <c r="P462" s="251" t="n">
        <v>1128209</v>
      </c>
      <c r="Q462" s="251" t="n">
        <v>56</v>
      </c>
      <c r="R462" s="251">
        <f>J462+M462+Q462</f>
        <v/>
      </c>
      <c r="S462" s="251">
        <f>IF(OR(C462="CEDULAS DE IDENTIDAD",C462="CÉDULA DE IDENTIDAD DS4924"),(J462*17),0)</f>
        <v/>
      </c>
      <c r="T462" s="283">
        <f>IF(N462="ERROR HUMANO",(M462*3),0)</f>
        <v/>
      </c>
    </row>
    <row r="463">
      <c r="A463" s="280" t="n">
        <v>4</v>
      </c>
      <c r="B463" s="250" t="inlineStr">
        <is>
          <t>MIGUEL VILLARPANDO MIRANDA</t>
        </is>
      </c>
      <c r="C463" s="250" t="inlineStr">
        <is>
          <t>LAMINAS PLASTICAS TIPO FUNDA -POUCHE</t>
        </is>
      </c>
      <c r="D463" s="250" t="inlineStr">
        <is>
          <t>H5-P1</t>
        </is>
      </c>
      <c r="E463" s="250" t="n">
        <v>1128210</v>
      </c>
      <c r="F463" s="250" t="n">
        <v>1128248</v>
      </c>
      <c r="G463" s="250" t="n">
        <v>39</v>
      </c>
      <c r="H463" s="250" t="n"/>
      <c r="I463" s="250" t="n"/>
      <c r="J463" s="250" t="n"/>
      <c r="K463" s="250" t="n"/>
      <c r="L463" s="250" t="n"/>
      <c r="M463" s="250" t="n"/>
      <c r="N463" s="250" t="n"/>
      <c r="O463" s="250" t="n">
        <v>1128210</v>
      </c>
      <c r="P463" s="250" t="n">
        <v>1128248</v>
      </c>
      <c r="Q463" s="250" t="n">
        <v>39</v>
      </c>
      <c r="R463" s="250">
        <f>J463+M463+Q463</f>
        <v/>
      </c>
      <c r="S463" s="250">
        <f>IF(OR(C463="CEDULAS DE IDENTIDAD",C463="CÉDULA DE IDENTIDAD DS4924"),(J463*17),0)</f>
        <v/>
      </c>
      <c r="T463" s="281">
        <f>IF(N463="ERROR HUMANO",(M463*3),0)</f>
        <v/>
      </c>
    </row>
    <row r="464">
      <c r="A464" s="280" t="n">
        <v>4</v>
      </c>
      <c r="B464" s="250" t="inlineStr">
        <is>
          <t>MIGUEL VILLARPANDO MIRANDA</t>
        </is>
      </c>
      <c r="C464" s="250" t="inlineStr">
        <is>
          <t>LAMINAS PLASTICAS TIPO FUNDA -POUCHE</t>
        </is>
      </c>
      <c r="D464" s="250" t="inlineStr">
        <is>
          <t>H5-P1</t>
        </is>
      </c>
      <c r="E464" s="250" t="n">
        <v>1560462</v>
      </c>
      <c r="F464" s="250" t="n">
        <v>1560493</v>
      </c>
      <c r="G464" s="250" t="n">
        <v>32</v>
      </c>
      <c r="H464" s="250" t="n">
        <v>1560462</v>
      </c>
      <c r="I464" s="250" t="n">
        <v>1560493</v>
      </c>
      <c r="J464" s="250" t="n">
        <v>32</v>
      </c>
      <c r="K464" s="250" t="n"/>
      <c r="L464" s="250" t="n"/>
      <c r="M464" s="250" t="n"/>
      <c r="N464" s="250" t="n"/>
      <c r="O464" s="250" t="n"/>
      <c r="P464" s="250" t="n"/>
      <c r="Q464" s="250" t="n"/>
      <c r="R464" s="250">
        <f>J464+M464+Q464</f>
        <v/>
      </c>
      <c r="S464" s="250">
        <f>IF(OR(C464="CEDULAS DE IDENTIDAD",C464="CÉDULA DE IDENTIDAD DS4924"),(J464*17),0)</f>
        <v/>
      </c>
      <c r="T464" s="281">
        <f>IF(N464="ERROR HUMANO",(M464*3),0)</f>
        <v/>
      </c>
    </row>
    <row r="465">
      <c r="A465" s="280" t="n">
        <v>4</v>
      </c>
      <c r="B465" s="250" t="inlineStr">
        <is>
          <t>MIGUEL VILLARPANDO MIRANDA</t>
        </is>
      </c>
      <c r="C465" s="250" t="inlineStr">
        <is>
          <t>LAMINAS PLASTICAS TIPO FUNDA -POUCHE</t>
        </is>
      </c>
      <c r="D465" s="250" t="inlineStr">
        <is>
          <t>H5-P1</t>
        </is>
      </c>
      <c r="E465" s="250" t="n">
        <v>1560494</v>
      </c>
      <c r="F465" s="250" t="n">
        <v>1560495</v>
      </c>
      <c r="G465" s="250" t="n">
        <v>2</v>
      </c>
      <c r="H465" s="250" t="n"/>
      <c r="I465" s="250" t="n"/>
      <c r="J465" s="250" t="n"/>
      <c r="K465" s="250" t="n"/>
      <c r="L465" s="250" t="n"/>
      <c r="M465" s="250" t="n"/>
      <c r="N465" s="250" t="n"/>
      <c r="O465" s="250" t="n">
        <v>1560494</v>
      </c>
      <c r="P465" s="250" t="n">
        <v>1560495</v>
      </c>
      <c r="Q465" s="250" t="n">
        <v>2</v>
      </c>
      <c r="R465" s="250">
        <f>J465+M465+Q465</f>
        <v/>
      </c>
      <c r="S465" s="250">
        <f>IF(OR(C465="CEDULAS DE IDENTIDAD",C465="CÉDULA DE IDENTIDAD DS4924"),(J465*17),0)</f>
        <v/>
      </c>
      <c r="T465" s="281">
        <f>IF(N465="ERROR HUMANO",(M465*3),0)</f>
        <v/>
      </c>
    </row>
    <row r="466">
      <c r="A466" s="280" t="n">
        <v>4</v>
      </c>
      <c r="B466" s="250" t="inlineStr">
        <is>
          <t>MIGUEL VILLARPANDO MIRANDA</t>
        </is>
      </c>
      <c r="C466" s="250" t="inlineStr">
        <is>
          <t>CÉDULA DE IDENTIDAD DS4924</t>
        </is>
      </c>
      <c r="D466" s="250" t="inlineStr">
        <is>
          <t>LA</t>
        </is>
      </c>
      <c r="E466" s="250" t="n">
        <v>585600</v>
      </c>
      <c r="F466" s="250" t="n">
        <v>585620</v>
      </c>
      <c r="G466" s="250" t="n">
        <v>21</v>
      </c>
      <c r="H466" s="250" t="n">
        <v>585600</v>
      </c>
      <c r="I466" s="250" t="n">
        <v>585620</v>
      </c>
      <c r="J466" s="250" t="n">
        <v>21</v>
      </c>
      <c r="K466" s="250" t="n"/>
      <c r="L466" s="250" t="n"/>
      <c r="M466" s="250" t="n"/>
      <c r="N466" s="250" t="n"/>
      <c r="O466" s="250" t="n"/>
      <c r="P466" s="250" t="n"/>
      <c r="Q466" s="250" t="n"/>
      <c r="R466" s="250">
        <f>J466+M466+Q466</f>
        <v/>
      </c>
      <c r="S466" s="250">
        <f>IF(OR(C466="CEDULAS DE IDENTIDAD",C466="CÉDULA DE IDENTIDAD DS4924"),(J466*17),0)</f>
        <v/>
      </c>
      <c r="T466" s="281">
        <f>IF(N466="ERROR HUMANO",(M466*3),0)</f>
        <v/>
      </c>
    </row>
    <row r="467">
      <c r="A467" s="280" t="n">
        <v>4</v>
      </c>
      <c r="B467" s="250" t="inlineStr">
        <is>
          <t>MIGUEL VILLARPANDO MIRANDA</t>
        </is>
      </c>
      <c r="C467" s="250" t="inlineStr">
        <is>
          <t>CÉDULA DE IDENTIDAD DS4924</t>
        </is>
      </c>
      <c r="D467" s="250" t="inlineStr">
        <is>
          <t>LA</t>
        </is>
      </c>
      <c r="E467" s="250" t="n">
        <v>585621</v>
      </c>
      <c r="F467" s="250" t="n">
        <v>585621</v>
      </c>
      <c r="G467" s="250" t="n">
        <v>1</v>
      </c>
      <c r="H467" s="250" t="n"/>
      <c r="I467" s="250" t="n"/>
      <c r="J467" s="250" t="n"/>
      <c r="K467" s="250" t="n">
        <v>585621</v>
      </c>
      <c r="L467" s="250" t="n">
        <v>585621</v>
      </c>
      <c r="M467" s="250" t="n">
        <v>1</v>
      </c>
      <c r="N467" s="250" t="inlineStr">
        <is>
          <t>ERROR HUMANO</t>
        </is>
      </c>
      <c r="O467" s="250" t="n"/>
      <c r="P467" s="250" t="n"/>
      <c r="Q467" s="250" t="n"/>
      <c r="R467" s="250">
        <f>J467+M467+Q467</f>
        <v/>
      </c>
      <c r="S467" s="250">
        <f>IF(OR(C467="CEDULAS DE IDENTIDAD",C467="CÉDULA DE IDENTIDAD DS4924"),(J467*17),0)</f>
        <v/>
      </c>
      <c r="T467" s="281">
        <f>IF(N467="ERROR HUMANO",(M467*3),0)</f>
        <v/>
      </c>
    </row>
    <row r="468">
      <c r="A468" s="280" t="n">
        <v>4</v>
      </c>
      <c r="B468" s="250" t="inlineStr">
        <is>
          <t>MIGUEL VILLARPANDO MIRANDA</t>
        </is>
      </c>
      <c r="C468" s="250" t="inlineStr">
        <is>
          <t>CÉDULA DE IDENTIDAD DS4924</t>
        </is>
      </c>
      <c r="D468" s="250" t="inlineStr">
        <is>
          <t>LA</t>
        </is>
      </c>
      <c r="E468" s="250" t="n">
        <v>585622</v>
      </c>
      <c r="F468" s="250" t="n">
        <v>585627</v>
      </c>
      <c r="G468" s="250" t="n">
        <v>6</v>
      </c>
      <c r="H468" s="250" t="n">
        <v>585622</v>
      </c>
      <c r="I468" s="250" t="n">
        <v>585627</v>
      </c>
      <c r="J468" s="250" t="n">
        <v>6</v>
      </c>
      <c r="K468" s="250" t="n"/>
      <c r="L468" s="250" t="n"/>
      <c r="M468" s="250" t="n"/>
      <c r="N468" s="250" t="n"/>
      <c r="O468" s="250" t="n"/>
      <c r="P468" s="250" t="n"/>
      <c r="Q468" s="250" t="n"/>
      <c r="R468" s="250">
        <f>J468+M468+Q468</f>
        <v/>
      </c>
      <c r="S468" s="250">
        <f>IF(OR(C468="CEDULAS DE IDENTIDAD",C468="CÉDULA DE IDENTIDAD DS4924"),(J468*17),0)</f>
        <v/>
      </c>
      <c r="T468" s="281">
        <f>IF(N468="ERROR HUMANO",(M468*3),0)</f>
        <v/>
      </c>
    </row>
    <row r="469">
      <c r="A469" s="280" t="n">
        <v>4</v>
      </c>
      <c r="B469" s="250" t="inlineStr">
        <is>
          <t>MIGUEL VILLARPANDO MIRANDA</t>
        </is>
      </c>
      <c r="C469" s="250" t="inlineStr">
        <is>
          <t>CÉDULA DE IDENTIDAD DS4924</t>
        </is>
      </c>
      <c r="D469" s="250" t="inlineStr">
        <is>
          <t>LA</t>
        </is>
      </c>
      <c r="E469" s="250" t="n">
        <v>585628</v>
      </c>
      <c r="F469" s="250" t="n">
        <v>585628</v>
      </c>
      <c r="G469" s="250" t="n">
        <v>1</v>
      </c>
      <c r="H469" s="250" t="n"/>
      <c r="I469" s="250" t="n"/>
      <c r="J469" s="250" t="n"/>
      <c r="K469" s="250" t="n">
        <v>585628</v>
      </c>
      <c r="L469" s="250" t="n">
        <v>585628</v>
      </c>
      <c r="M469" s="250" t="n">
        <v>1</v>
      </c>
      <c r="N469" s="250" t="inlineStr">
        <is>
          <t>ERROR DE IMPRESIÓN</t>
        </is>
      </c>
      <c r="O469" s="250" t="n"/>
      <c r="P469" s="250" t="n"/>
      <c r="Q469" s="250" t="n"/>
      <c r="R469" s="250">
        <f>J469+M469+Q469</f>
        <v/>
      </c>
      <c r="S469" s="250">
        <f>IF(OR(C469="CEDULAS DE IDENTIDAD",C469="CÉDULA DE IDENTIDAD DS4924"),(J469*17),0)</f>
        <v/>
      </c>
      <c r="T469" s="281">
        <f>IF(N469="ERROR HUMANO",(M469*3),0)</f>
        <v/>
      </c>
    </row>
    <row r="470">
      <c r="A470" s="280" t="n">
        <v>4</v>
      </c>
      <c r="B470" s="250" t="inlineStr">
        <is>
          <t>MIGUEL VILLARPANDO MIRANDA</t>
        </is>
      </c>
      <c r="C470" s="250" t="inlineStr">
        <is>
          <t>CÉDULA DE IDENTIDAD DS4924</t>
        </is>
      </c>
      <c r="D470" s="250" t="inlineStr">
        <is>
          <t>LA</t>
        </is>
      </c>
      <c r="E470" s="250" t="n">
        <v>585629</v>
      </c>
      <c r="F470" s="250" t="n">
        <v>585632</v>
      </c>
      <c r="G470" s="250" t="n">
        <v>4</v>
      </c>
      <c r="H470" s="250" t="n">
        <v>585629</v>
      </c>
      <c r="I470" s="250" t="n">
        <v>585632</v>
      </c>
      <c r="J470" s="250" t="n">
        <v>4</v>
      </c>
      <c r="K470" s="250" t="n"/>
      <c r="L470" s="250" t="n"/>
      <c r="M470" s="250" t="n"/>
      <c r="N470" s="250" t="n"/>
      <c r="O470" s="250" t="n"/>
      <c r="P470" s="250" t="n"/>
      <c r="Q470" s="250" t="n"/>
      <c r="R470" s="250">
        <f>J470+M470+Q470</f>
        <v/>
      </c>
      <c r="S470" s="250">
        <f>IF(OR(C470="CEDULAS DE IDENTIDAD",C470="CÉDULA DE IDENTIDAD DS4924"),(J470*17),0)</f>
        <v/>
      </c>
      <c r="T470" s="281">
        <f>IF(N470="ERROR HUMANO",(M470*3),0)</f>
        <v/>
      </c>
    </row>
    <row r="471">
      <c r="A471" s="280" t="n">
        <v>4</v>
      </c>
      <c r="B471" s="250" t="inlineStr">
        <is>
          <t>MIGUEL VILLARPANDO MIRANDA</t>
        </is>
      </c>
      <c r="C471" s="250" t="inlineStr">
        <is>
          <t>CÉDULA DE IDENTIDAD DS4924</t>
        </is>
      </c>
      <c r="D471" s="250" t="inlineStr">
        <is>
          <t>LA</t>
        </is>
      </c>
      <c r="E471" s="250" t="n">
        <v>585853</v>
      </c>
      <c r="F471" s="250" t="n">
        <v>585853</v>
      </c>
      <c r="G471" s="250" t="n">
        <v>1</v>
      </c>
      <c r="H471" s="250" t="n">
        <v>585853</v>
      </c>
      <c r="I471" s="250" t="n">
        <v>585853</v>
      </c>
      <c r="J471" s="250" t="n">
        <v>1</v>
      </c>
      <c r="K471" s="250" t="n"/>
      <c r="L471" s="250" t="n"/>
      <c r="M471" s="250" t="n"/>
      <c r="N471" s="250" t="n"/>
      <c r="O471" s="250" t="n"/>
      <c r="P471" s="250" t="n"/>
      <c r="Q471" s="250" t="n"/>
      <c r="R471" s="250">
        <f>J471+M471+Q471</f>
        <v/>
      </c>
      <c r="S471" s="250">
        <f>IF(OR(C471="CEDULAS DE IDENTIDAD",C471="CÉDULA DE IDENTIDAD DS4924"),(J471*17),0)</f>
        <v/>
      </c>
      <c r="T471" s="281">
        <f>IF(N471="ERROR HUMANO",(M471*3),0)</f>
        <v/>
      </c>
    </row>
    <row r="472">
      <c r="A472" s="280" t="n">
        <v>4</v>
      </c>
      <c r="B472" s="250" t="inlineStr">
        <is>
          <t>MIGUEL VILLARPANDO MIRANDA</t>
        </is>
      </c>
      <c r="C472" s="250" t="inlineStr">
        <is>
          <t>CÉDULA DE IDENTIDAD DS4924</t>
        </is>
      </c>
      <c r="D472" s="250" t="inlineStr">
        <is>
          <t>LA</t>
        </is>
      </c>
      <c r="E472" s="250" t="n">
        <v>585854</v>
      </c>
      <c r="F472" s="250" t="n">
        <v>585892</v>
      </c>
      <c r="G472" s="250" t="n">
        <v>39</v>
      </c>
      <c r="H472" s="250" t="n"/>
      <c r="I472" s="250" t="n"/>
      <c r="J472" s="250" t="n"/>
      <c r="K472" s="250" t="n"/>
      <c r="L472" s="250" t="n"/>
      <c r="M472" s="250" t="n"/>
      <c r="N472" s="250" t="n"/>
      <c r="O472" s="250" t="n">
        <v>585854</v>
      </c>
      <c r="P472" s="250" t="n">
        <v>585892</v>
      </c>
      <c r="Q472" s="250" t="n">
        <v>39</v>
      </c>
      <c r="R472" s="250">
        <f>J472+M472+Q472</f>
        <v/>
      </c>
      <c r="S472" s="250">
        <f>IF(OR(C472="CEDULAS DE IDENTIDAD",C472="CÉDULA DE IDENTIDAD DS4924"),(J472*17),0)</f>
        <v/>
      </c>
      <c r="T472" s="281">
        <f>IF(N472="ERROR HUMANO",(M472*3),0)</f>
        <v/>
      </c>
    </row>
    <row r="473">
      <c r="A473" s="282" t="n">
        <v>1</v>
      </c>
      <c r="B473" s="251" t="inlineStr">
        <is>
          <t>VERONICA MEDRANO ARIAS</t>
        </is>
      </c>
      <c r="C473" s="251" t="inlineStr">
        <is>
          <t>LAMINAS PLASTICAS TIPO FUNDA -POUCHE</t>
        </is>
      </c>
      <c r="D473" s="251" t="inlineStr">
        <is>
          <t>H5-P1</t>
        </is>
      </c>
      <c r="E473" s="251" t="n">
        <v>1128030</v>
      </c>
      <c r="F473" s="251" t="n">
        <v>1128039</v>
      </c>
      <c r="G473" s="251" t="n">
        <v>10</v>
      </c>
      <c r="H473" s="251" t="n">
        <v>1128030</v>
      </c>
      <c r="I473" s="251" t="n">
        <v>1128039</v>
      </c>
      <c r="J473" s="251" t="n">
        <v>10</v>
      </c>
      <c r="K473" s="251" t="n"/>
      <c r="L473" s="251" t="n"/>
      <c r="M473" s="251" t="n"/>
      <c r="N473" s="251" t="n"/>
      <c r="O473" s="251" t="n"/>
      <c r="P473" s="251" t="n"/>
      <c r="Q473" s="251" t="n"/>
      <c r="R473" s="251">
        <f>J473+M473+Q473</f>
        <v/>
      </c>
      <c r="S473" s="251">
        <f>IF(OR(C473="CEDULAS DE IDENTIDAD",C473="CÉDULA DE IDENTIDAD DS4924"),(J473*17),0)</f>
        <v/>
      </c>
      <c r="T473" s="283">
        <f>IF(N473="ERROR HUMANO",(M473*3),0)</f>
        <v/>
      </c>
    </row>
    <row r="474">
      <c r="A474" s="282" t="n">
        <v>1</v>
      </c>
      <c r="B474" s="251" t="inlineStr">
        <is>
          <t>VERONICA MEDRANO ARIAS</t>
        </is>
      </c>
      <c r="C474" s="251" t="inlineStr">
        <is>
          <t>LAMINAS PLASTICAS TIPO FUNDA -POUCHE</t>
        </is>
      </c>
      <c r="D474" s="251" t="inlineStr">
        <is>
          <t>H5-P1</t>
        </is>
      </c>
      <c r="E474" s="251" t="n">
        <v>1128040</v>
      </c>
      <c r="F474" s="251" t="n">
        <v>1128089</v>
      </c>
      <c r="G474" s="251" t="n">
        <v>50</v>
      </c>
      <c r="H474" s="251" t="n"/>
      <c r="I474" s="251" t="n"/>
      <c r="J474" s="251" t="n"/>
      <c r="K474" s="251" t="n"/>
      <c r="L474" s="251" t="n"/>
      <c r="M474" s="251" t="n"/>
      <c r="N474" s="251" t="n"/>
      <c r="O474" s="251" t="n">
        <v>1128040</v>
      </c>
      <c r="P474" s="251" t="n">
        <v>1128089</v>
      </c>
      <c r="Q474" s="251" t="n">
        <v>50</v>
      </c>
      <c r="R474" s="251">
        <f>J474+M474+Q474</f>
        <v/>
      </c>
      <c r="S474" s="251">
        <f>IF(OR(C474="CEDULAS DE IDENTIDAD",C474="CÉDULA DE IDENTIDAD DS4924"),(J474*17),0)</f>
        <v/>
      </c>
      <c r="T474" s="283">
        <f>IF(N474="ERROR HUMANO",(M474*3),0)</f>
        <v/>
      </c>
    </row>
    <row r="475">
      <c r="A475" s="282" t="n">
        <v>1</v>
      </c>
      <c r="B475" s="251" t="inlineStr">
        <is>
          <t>VERONICA MEDRANO ARIAS</t>
        </is>
      </c>
      <c r="C475" s="251" t="inlineStr">
        <is>
          <t>LAMINAS PLASTICAS TIPO FUNDA -POUCHE</t>
        </is>
      </c>
      <c r="D475" s="251" t="inlineStr">
        <is>
          <t>H5-P1</t>
        </is>
      </c>
      <c r="E475" s="251" t="n">
        <v>1560358</v>
      </c>
      <c r="F475" s="251" t="n">
        <v>1560380</v>
      </c>
      <c r="G475" s="251" t="n">
        <v>23</v>
      </c>
      <c r="H475" s="251" t="n">
        <v>1560358</v>
      </c>
      <c r="I475" s="251" t="n">
        <v>1560380</v>
      </c>
      <c r="J475" s="251" t="n">
        <v>23</v>
      </c>
      <c r="K475" s="251" t="n"/>
      <c r="L475" s="251" t="n"/>
      <c r="M475" s="251" t="n"/>
      <c r="N475" s="251" t="n"/>
      <c r="O475" s="251" t="n"/>
      <c r="P475" s="251" t="n"/>
      <c r="Q475" s="251" t="n"/>
      <c r="R475" s="251">
        <f>J475+M475+Q475</f>
        <v/>
      </c>
      <c r="S475" s="251">
        <f>IF(OR(C475="CEDULAS DE IDENTIDAD",C475="CÉDULA DE IDENTIDAD DS4924"),(J475*17),0)</f>
        <v/>
      </c>
      <c r="T475" s="283">
        <f>IF(N475="ERROR HUMANO",(M475*3),0)</f>
        <v/>
      </c>
    </row>
    <row r="476">
      <c r="A476" s="282" t="n">
        <v>1</v>
      </c>
      <c r="B476" s="251" t="inlineStr">
        <is>
          <t>VERONICA MEDRANO ARIAS</t>
        </is>
      </c>
      <c r="C476" s="251" t="inlineStr">
        <is>
          <t>CÉDULA DE IDENTIDAD DS4924</t>
        </is>
      </c>
      <c r="D476" s="251" t="inlineStr">
        <is>
          <t>LA</t>
        </is>
      </c>
      <c r="E476" s="251" t="n">
        <v>585494</v>
      </c>
      <c r="F476" s="251" t="n">
        <v>585495</v>
      </c>
      <c r="G476" s="251" t="n">
        <v>2</v>
      </c>
      <c r="H476" s="251" t="n">
        <v>585494</v>
      </c>
      <c r="I476" s="251" t="n">
        <v>585495</v>
      </c>
      <c r="J476" s="251" t="n">
        <v>2</v>
      </c>
      <c r="K476" s="251" t="n"/>
      <c r="L476" s="251" t="n"/>
      <c r="M476" s="251" t="n"/>
      <c r="N476" s="251" t="n"/>
      <c r="O476" s="251" t="n"/>
      <c r="P476" s="251" t="n"/>
      <c r="Q476" s="251" t="n"/>
      <c r="R476" s="251">
        <f>J476+M476+Q476</f>
        <v/>
      </c>
      <c r="S476" s="251">
        <f>IF(OR(C476="CEDULAS DE IDENTIDAD",C476="CÉDULA DE IDENTIDAD DS4924"),(J476*17),0)</f>
        <v/>
      </c>
      <c r="T476" s="283">
        <f>IF(N476="ERROR HUMANO",(M476*3),0)</f>
        <v/>
      </c>
    </row>
    <row r="477">
      <c r="A477" s="282" t="n">
        <v>1</v>
      </c>
      <c r="B477" s="251" t="inlineStr">
        <is>
          <t>VERONICA MEDRANO ARIAS</t>
        </is>
      </c>
      <c r="C477" s="251" t="inlineStr">
        <is>
          <t>CÉDULA DE IDENTIDAD DS4924</t>
        </is>
      </c>
      <c r="D477" s="251" t="inlineStr">
        <is>
          <t>LA</t>
        </is>
      </c>
      <c r="E477" s="251" t="n">
        <v>585496</v>
      </c>
      <c r="F477" s="251" t="n">
        <v>585496</v>
      </c>
      <c r="G477" s="251" t="n">
        <v>1</v>
      </c>
      <c r="H477" s="251" t="n"/>
      <c r="I477" s="251" t="n"/>
      <c r="J477" s="251" t="n"/>
      <c r="K477" s="251" t="n">
        <v>585496</v>
      </c>
      <c r="L477" s="251" t="n">
        <v>585496</v>
      </c>
      <c r="M477" s="251" t="n">
        <v>1</v>
      </c>
      <c r="N477" s="251" t="inlineStr">
        <is>
          <t>ERROR DE IMPRESIÓN</t>
        </is>
      </c>
      <c r="O477" s="251" t="n"/>
      <c r="P477" s="251" t="n"/>
      <c r="Q477" s="251" t="n"/>
      <c r="R477" s="251">
        <f>J477+M477+Q477</f>
        <v/>
      </c>
      <c r="S477" s="251">
        <f>IF(OR(C477="CEDULAS DE IDENTIDAD",C477="CÉDULA DE IDENTIDAD DS4924"),(J477*17),0)</f>
        <v/>
      </c>
      <c r="T477" s="283">
        <f>IF(N477="ERROR HUMANO",(M477*3),0)</f>
        <v/>
      </c>
    </row>
    <row r="478">
      <c r="A478" s="282" t="n">
        <v>1</v>
      </c>
      <c r="B478" s="251" t="inlineStr">
        <is>
          <t>VERONICA MEDRANO ARIAS</t>
        </is>
      </c>
      <c r="C478" s="251" t="inlineStr">
        <is>
          <t>CÉDULA DE IDENTIDAD DS4924</t>
        </is>
      </c>
      <c r="D478" s="251" t="inlineStr">
        <is>
          <t>LA</t>
        </is>
      </c>
      <c r="E478" s="251" t="n">
        <v>585497</v>
      </c>
      <c r="F478" s="251" t="n">
        <v>585516</v>
      </c>
      <c r="G478" s="251" t="n">
        <v>20</v>
      </c>
      <c r="H478" s="251" t="n">
        <v>585497</v>
      </c>
      <c r="I478" s="251" t="n">
        <v>585516</v>
      </c>
      <c r="J478" s="251" t="n">
        <v>20</v>
      </c>
      <c r="K478" s="251" t="n"/>
      <c r="L478" s="251" t="n"/>
      <c r="M478" s="251" t="n"/>
      <c r="N478" s="251" t="n"/>
      <c r="O478" s="251" t="n"/>
      <c r="P478" s="251" t="n"/>
      <c r="Q478" s="251" t="n"/>
      <c r="R478" s="251">
        <f>J478+M478+Q478</f>
        <v/>
      </c>
      <c r="S478" s="251">
        <f>IF(OR(C478="CEDULAS DE IDENTIDAD",C478="CÉDULA DE IDENTIDAD DS4924"),(J478*17),0)</f>
        <v/>
      </c>
      <c r="T478" s="283">
        <f>IF(N478="ERROR HUMANO",(M478*3),0)</f>
        <v/>
      </c>
    </row>
    <row r="479">
      <c r="A479" s="282" t="n">
        <v>1</v>
      </c>
      <c r="B479" s="251" t="inlineStr">
        <is>
          <t>VERONICA MEDRANO ARIAS</t>
        </is>
      </c>
      <c r="C479" s="251" t="inlineStr">
        <is>
          <t>CÉDULA DE IDENTIDAD DS4924</t>
        </is>
      </c>
      <c r="D479" s="251" t="inlineStr">
        <is>
          <t>LA</t>
        </is>
      </c>
      <c r="E479" s="251" t="n">
        <v>585733</v>
      </c>
      <c r="F479" s="251" t="n">
        <v>585736</v>
      </c>
      <c r="G479" s="251" t="n">
        <v>4</v>
      </c>
      <c r="H479" s="251" t="n">
        <v>585733</v>
      </c>
      <c r="I479" s="251" t="n">
        <v>585736</v>
      </c>
      <c r="J479" s="251" t="n">
        <v>4</v>
      </c>
      <c r="K479" s="251" t="n"/>
      <c r="L479" s="251" t="n"/>
      <c r="M479" s="251" t="n"/>
      <c r="N479" s="251" t="n"/>
      <c r="O479" s="251" t="n"/>
      <c r="P479" s="251" t="n"/>
      <c r="Q479" s="251" t="n"/>
      <c r="R479" s="251">
        <f>J479+M479+Q479</f>
        <v/>
      </c>
      <c r="S479" s="251">
        <f>IF(OR(C479="CEDULAS DE IDENTIDAD",C479="CÉDULA DE IDENTIDAD DS4924"),(J479*17),0)</f>
        <v/>
      </c>
      <c r="T479" s="283">
        <f>IF(N479="ERROR HUMANO",(M479*3),0)</f>
        <v/>
      </c>
    </row>
    <row r="480">
      <c r="A480" s="282" t="n">
        <v>1</v>
      </c>
      <c r="B480" s="251" t="inlineStr">
        <is>
          <t>VERONICA MEDRANO ARIAS</t>
        </is>
      </c>
      <c r="C480" s="251" t="inlineStr">
        <is>
          <t>CÉDULA DE IDENTIDAD DS4924</t>
        </is>
      </c>
      <c r="D480" s="251" t="inlineStr">
        <is>
          <t>LA</t>
        </is>
      </c>
      <c r="E480" s="251" t="n">
        <v>585737</v>
      </c>
      <c r="F480" s="251" t="n">
        <v>585752</v>
      </c>
      <c r="G480" s="251" t="n">
        <v>16</v>
      </c>
      <c r="H480" s="251" t="n"/>
      <c r="I480" s="251" t="n"/>
      <c r="J480" s="251" t="n"/>
      <c r="K480" s="251" t="n"/>
      <c r="L480" s="251" t="n"/>
      <c r="M480" s="251" t="n"/>
      <c r="N480" s="251" t="n"/>
      <c r="O480" s="251" t="n">
        <v>585737</v>
      </c>
      <c r="P480" s="251" t="n">
        <v>585752</v>
      </c>
      <c r="Q480" s="251" t="n">
        <v>16</v>
      </c>
      <c r="R480" s="251">
        <f>J480+M480+Q480</f>
        <v/>
      </c>
      <c r="S480" s="251">
        <f>IF(OR(C480="CEDULAS DE IDENTIDAD",C480="CÉDULA DE IDENTIDAD DS4924"),(J480*17),0)</f>
        <v/>
      </c>
      <c r="T480" s="283">
        <f>IF(N480="ERROR HUMANO",(M480*3),0)</f>
        <v/>
      </c>
    </row>
    <row r="481">
      <c r="A481" s="282" t="n">
        <v>1</v>
      </c>
      <c r="B481" s="251" t="inlineStr">
        <is>
          <t>VERONICA MEDRANO ARIAS</t>
        </is>
      </c>
      <c r="C481" s="251" t="inlineStr">
        <is>
          <t>CÉDULA DE IDENTIDAD DS4924</t>
        </is>
      </c>
      <c r="D481" s="251" t="inlineStr">
        <is>
          <t>LA</t>
        </is>
      </c>
      <c r="E481" s="251" t="n">
        <v>585753</v>
      </c>
      <c r="F481" s="251" t="n">
        <v>585759</v>
      </c>
      <c r="G481" s="251" t="n">
        <v>7</v>
      </c>
      <c r="H481" s="251" t="n">
        <v>585753</v>
      </c>
      <c r="I481" s="251" t="n">
        <v>585759</v>
      </c>
      <c r="J481" s="251" t="n">
        <v>7</v>
      </c>
      <c r="K481" s="251" t="n"/>
      <c r="L481" s="251" t="n"/>
      <c r="M481" s="251" t="n"/>
      <c r="N481" s="251" t="n"/>
      <c r="O481" s="251" t="n"/>
      <c r="P481" s="251" t="n"/>
      <c r="Q481" s="251" t="n"/>
      <c r="R481" s="251">
        <f>J481+M481+Q481</f>
        <v/>
      </c>
      <c r="S481" s="251">
        <f>IF(OR(C481="CEDULAS DE IDENTIDAD",C481="CÉDULA DE IDENTIDAD DS4924"),(J481*17),0)</f>
        <v/>
      </c>
      <c r="T481" s="283">
        <f>IF(N481="ERROR HUMANO",(M481*3),0)</f>
        <v/>
      </c>
    </row>
    <row r="482">
      <c r="A482" s="282" t="n">
        <v>1</v>
      </c>
      <c r="B482" s="251" t="inlineStr">
        <is>
          <t>VERONICA MEDRANO ARIAS</t>
        </is>
      </c>
      <c r="C482" s="251" t="inlineStr">
        <is>
          <t>CÉDULA DE IDENTIDAD DS4924</t>
        </is>
      </c>
      <c r="D482" s="251" t="inlineStr">
        <is>
          <t>LA</t>
        </is>
      </c>
      <c r="E482" s="251" t="n">
        <v>585760</v>
      </c>
      <c r="F482" s="251" t="n">
        <v>585792</v>
      </c>
      <c r="G482" s="251" t="n">
        <v>33</v>
      </c>
      <c r="H482" s="251" t="n"/>
      <c r="I482" s="251" t="n"/>
      <c r="J482" s="251" t="n"/>
      <c r="K482" s="251" t="n"/>
      <c r="L482" s="251" t="n"/>
      <c r="M482" s="251" t="n"/>
      <c r="N482" s="251" t="n"/>
      <c r="O482" s="251" t="n">
        <v>585760</v>
      </c>
      <c r="P482" s="251" t="n">
        <v>585792</v>
      </c>
      <c r="Q482" s="251" t="n">
        <v>33</v>
      </c>
      <c r="R482" s="251">
        <f>J482+M482+Q482</f>
        <v/>
      </c>
      <c r="S482" s="251">
        <f>IF(OR(C482="CEDULAS DE IDENTIDAD",C482="CÉDULA DE IDENTIDAD DS4924"),(J482*17),0)</f>
        <v/>
      </c>
      <c r="T482" s="283">
        <f>IF(N482="ERROR HUMANO",(M482*3),0)</f>
        <v/>
      </c>
    </row>
    <row r="483">
      <c r="A483" s="280" t="n">
        <v>8</v>
      </c>
      <c r="B483" s="250" t="inlineStr">
        <is>
          <t>WILSON SOLETO LAVAIN</t>
        </is>
      </c>
      <c r="C483" s="250" t="inlineStr">
        <is>
          <t>LAMINAS PLASTICAS TIPO FUNDA -POUCHE</t>
        </is>
      </c>
      <c r="D483" s="250" t="inlineStr">
        <is>
          <t>H5-P1</t>
        </is>
      </c>
      <c r="E483" s="250" t="n">
        <v>1128249</v>
      </c>
      <c r="F483" s="250" t="n">
        <v>1128280</v>
      </c>
      <c r="G483" s="250" t="n">
        <v>32</v>
      </c>
      <c r="H483" s="250" t="n"/>
      <c r="I483" s="250" t="n"/>
      <c r="J483" s="250" t="n"/>
      <c r="K483" s="250" t="n"/>
      <c r="L483" s="250" t="n"/>
      <c r="M483" s="250" t="n"/>
      <c r="N483" s="250" t="n"/>
      <c r="O483" s="250" t="n">
        <v>1128249</v>
      </c>
      <c r="P483" s="250" t="n">
        <v>1128280</v>
      </c>
      <c r="Q483" s="250" t="n">
        <v>32</v>
      </c>
      <c r="R483" s="250">
        <f>J483+M483+Q483</f>
        <v/>
      </c>
      <c r="S483" s="250">
        <f>IF(OR(C483="CEDULAS DE IDENTIDAD",C483="CÉDULA DE IDENTIDAD DS4924"),(J483*17),0)</f>
        <v/>
      </c>
      <c r="T483" s="281">
        <f>IF(N483="ERROR HUMANO",(M483*3),0)</f>
        <v/>
      </c>
    </row>
    <row r="484">
      <c r="A484" s="280" t="n">
        <v>8</v>
      </c>
      <c r="B484" s="250" t="inlineStr">
        <is>
          <t>WILSON SOLETO LAVAIN</t>
        </is>
      </c>
      <c r="C484" s="250" t="inlineStr">
        <is>
          <t>LAMINAS PLASTICAS TIPO FUNDA -POUCHE</t>
        </is>
      </c>
      <c r="D484" s="250" t="inlineStr">
        <is>
          <t>H5-P1</t>
        </is>
      </c>
      <c r="E484" s="250" t="n">
        <v>1560573</v>
      </c>
      <c r="F484" s="250" t="n">
        <v>1560585</v>
      </c>
      <c r="G484" s="250" t="n">
        <v>13</v>
      </c>
      <c r="H484" s="250" t="n"/>
      <c r="I484" s="250" t="n"/>
      <c r="J484" s="250" t="n"/>
      <c r="K484" s="250" t="n"/>
      <c r="L484" s="250" t="n"/>
      <c r="M484" s="250" t="n"/>
      <c r="N484" s="250" t="n"/>
      <c r="O484" s="250" t="n">
        <v>1560573</v>
      </c>
      <c r="P484" s="250" t="n">
        <v>1560585</v>
      </c>
      <c r="Q484" s="250" t="n">
        <v>13</v>
      </c>
      <c r="R484" s="250">
        <f>J484+M484+Q484</f>
        <v/>
      </c>
      <c r="S484" s="250">
        <f>IF(OR(C484="CEDULAS DE IDENTIDAD",C484="CÉDULA DE IDENTIDAD DS4924"),(J484*17),0)</f>
        <v/>
      </c>
      <c r="T484" s="281">
        <f>IF(N484="ERROR HUMANO",(M484*3),0)</f>
        <v/>
      </c>
    </row>
    <row r="485">
      <c r="A485" s="280" t="n">
        <v>8</v>
      </c>
      <c r="B485" s="250" t="inlineStr">
        <is>
          <t>WILSON SOLETO LAVAIN</t>
        </is>
      </c>
      <c r="C485" s="250" t="inlineStr">
        <is>
          <t>LAMINAS PLASTICAS TIPO FUNDA -POUCHE</t>
        </is>
      </c>
      <c r="D485" s="250" t="inlineStr">
        <is>
          <t>H5-P1</t>
        </is>
      </c>
      <c r="E485" s="250" t="n">
        <v>1560586</v>
      </c>
      <c r="F485" s="250" t="n">
        <v>1560615</v>
      </c>
      <c r="G485" s="250" t="n">
        <v>30</v>
      </c>
      <c r="H485" s="250" t="n">
        <v>1560586</v>
      </c>
      <c r="I485" s="250" t="n">
        <v>1560615</v>
      </c>
      <c r="J485" s="250" t="n">
        <v>30</v>
      </c>
      <c r="K485" s="250" t="n"/>
      <c r="L485" s="250" t="n"/>
      <c r="M485" s="250" t="n"/>
      <c r="N485" s="250" t="n"/>
      <c r="O485" s="250" t="n"/>
      <c r="P485" s="250" t="n"/>
      <c r="Q485" s="250" t="n"/>
      <c r="R485" s="250">
        <f>J485+M485+Q485</f>
        <v/>
      </c>
      <c r="S485" s="250">
        <f>IF(OR(C485="CEDULAS DE IDENTIDAD",C485="CÉDULA DE IDENTIDAD DS4924"),(J485*17),0)</f>
        <v/>
      </c>
      <c r="T485" s="281">
        <f>IF(N485="ERROR HUMANO",(M485*3),0)</f>
        <v/>
      </c>
    </row>
    <row r="486">
      <c r="A486" s="280" t="n">
        <v>8</v>
      </c>
      <c r="B486" s="250" t="inlineStr">
        <is>
          <t>WILSON SOLETO LAVAIN</t>
        </is>
      </c>
      <c r="C486" s="250" t="inlineStr">
        <is>
          <t>CÉDULA DE IDENTIDAD DS4924</t>
        </is>
      </c>
      <c r="D486" s="250" t="inlineStr">
        <is>
          <t>LA</t>
        </is>
      </c>
      <c r="E486" s="250" t="n">
        <v>585650</v>
      </c>
      <c r="F486" s="250" t="n">
        <v>585679</v>
      </c>
      <c r="G486" s="250" t="n">
        <v>30</v>
      </c>
      <c r="H486" s="250" t="n">
        <v>585650</v>
      </c>
      <c r="I486" s="250" t="n">
        <v>585679</v>
      </c>
      <c r="J486" s="250" t="n">
        <v>30</v>
      </c>
      <c r="K486" s="250" t="n"/>
      <c r="L486" s="250" t="n"/>
      <c r="M486" s="250" t="n"/>
      <c r="N486" s="250" t="n"/>
      <c r="O486" s="250" t="n"/>
      <c r="P486" s="250" t="n"/>
      <c r="Q486" s="250" t="n"/>
      <c r="R486" s="250">
        <f>J486+M486+Q486</f>
        <v/>
      </c>
      <c r="S486" s="250">
        <f>IF(OR(C486="CEDULAS DE IDENTIDAD",C486="CÉDULA DE IDENTIDAD DS4924"),(J486*17),0)</f>
        <v/>
      </c>
      <c r="T486" s="281">
        <f>IF(N486="ERROR HUMANO",(M486*3),0)</f>
        <v/>
      </c>
    </row>
    <row r="487">
      <c r="A487" s="280" t="n">
        <v>8</v>
      </c>
      <c r="B487" s="250" t="inlineStr">
        <is>
          <t>WILSON SOLETO LAVAIN</t>
        </is>
      </c>
      <c r="C487" s="250" t="inlineStr">
        <is>
          <t>CÉDULA DE IDENTIDAD DS4924</t>
        </is>
      </c>
      <c r="D487" s="250" t="inlineStr">
        <is>
          <t>LA</t>
        </is>
      </c>
      <c r="E487" s="250" t="n">
        <v>585680</v>
      </c>
      <c r="F487" s="250" t="n">
        <v>585692</v>
      </c>
      <c r="G487" s="250" t="n">
        <v>13</v>
      </c>
      <c r="H487" s="250" t="n"/>
      <c r="I487" s="250" t="n"/>
      <c r="J487" s="250" t="n"/>
      <c r="K487" s="250" t="n"/>
      <c r="L487" s="250" t="n"/>
      <c r="M487" s="250" t="n"/>
      <c r="N487" s="250" t="n"/>
      <c r="O487" s="250" t="n">
        <v>585680</v>
      </c>
      <c r="P487" s="250" t="n">
        <v>585692</v>
      </c>
      <c r="Q487" s="250" t="n">
        <v>13</v>
      </c>
      <c r="R487" s="250">
        <f>J487+M487+Q487</f>
        <v/>
      </c>
      <c r="S487" s="250">
        <f>IF(OR(C487="CEDULAS DE IDENTIDAD",C487="CÉDULA DE IDENTIDAD DS4924"),(J487*17),0)</f>
        <v/>
      </c>
      <c r="T487" s="281">
        <f>IF(N487="ERROR HUMANO",(M487*3),0)</f>
        <v/>
      </c>
    </row>
    <row r="488">
      <c r="A488" s="280" t="n">
        <v>8</v>
      </c>
      <c r="B488" s="250" t="inlineStr">
        <is>
          <t>WILSON SOLETO LAVAIN</t>
        </is>
      </c>
      <c r="C488" s="250" t="inlineStr">
        <is>
          <t>CÉDULA DE IDENTIDAD DS4924</t>
        </is>
      </c>
      <c r="D488" s="250" t="inlineStr">
        <is>
          <t>LA</t>
        </is>
      </c>
      <c r="E488" s="250" t="n">
        <v>585893</v>
      </c>
      <c r="F488" s="250" t="n">
        <v>585924</v>
      </c>
      <c r="G488" s="250" t="n">
        <v>32</v>
      </c>
      <c r="H488" s="250" t="n"/>
      <c r="I488" s="250" t="n"/>
      <c r="J488" s="250" t="n"/>
      <c r="K488" s="250" t="n"/>
      <c r="L488" s="250" t="n"/>
      <c r="M488" s="250" t="n"/>
      <c r="N488" s="250" t="n"/>
      <c r="O488" s="250" t="n">
        <v>585893</v>
      </c>
      <c r="P488" s="250" t="n">
        <v>585924</v>
      </c>
      <c r="Q488" s="250" t="n">
        <v>32</v>
      </c>
      <c r="R488" s="250">
        <f>J488+M488+Q488</f>
        <v/>
      </c>
      <c r="S488" s="250">
        <f>IF(OR(C488="CEDULAS DE IDENTIDAD",C488="CÉDULA DE IDENTIDAD DS4924"),(J488*17),0)</f>
        <v/>
      </c>
      <c r="T488" s="281">
        <f>IF(N488="ERROR HUMANO",(M488*3),0)</f>
        <v/>
      </c>
    </row>
    <row r="489" ht="15" customHeight="1" s="335">
      <c r="A489" s="417" t="inlineStr">
        <is>
          <t>TOTALES:</t>
        </is>
      </c>
      <c r="B489" s="408" t="n"/>
      <c r="C489" s="408" t="n"/>
      <c r="D489" s="408" t="n"/>
      <c r="E489" s="162" t="n"/>
      <c r="F489" s="163" t="n"/>
      <c r="G489" s="164">
        <f>SUM(G435:G488)</f>
        <v/>
      </c>
      <c r="H489" s="162" t="n"/>
      <c r="I489" s="163" t="n"/>
      <c r="J489" s="165">
        <f>SUM(J435:J488)</f>
        <v/>
      </c>
      <c r="K489" s="162" t="n"/>
      <c r="L489" s="163" t="n"/>
      <c r="M489" s="165">
        <f>SUM(M435:M488)</f>
        <v/>
      </c>
      <c r="N489" s="166" t="n"/>
      <c r="O489" s="162" t="n"/>
      <c r="P489" s="163" t="n"/>
      <c r="Q489" s="165">
        <f>SUM(Q435:Q488)</f>
        <v/>
      </c>
      <c r="R489" s="167">
        <f>SUM(R435:R488)</f>
        <v/>
      </c>
      <c r="S489" s="168">
        <f>SUM(S435:S488)</f>
        <v/>
      </c>
      <c r="T489" s="165">
        <f>SUM(T435:T488)</f>
        <v/>
      </c>
    </row>
    <row r="490" ht="15.75" customHeight="1" s="335">
      <c r="A490" s="409" t="inlineStr">
        <is>
          <t>TOTAL BOLETAS DE DEPOSITO BANCARIO</t>
        </is>
      </c>
      <c r="B490" s="408" t="n"/>
      <c r="C490" s="408" t="n"/>
      <c r="D490" s="408" t="n"/>
      <c r="E490" s="408" t="n"/>
      <c r="F490" s="408" t="n"/>
      <c r="G490" s="408" t="n"/>
      <c r="H490" s="337" t="n"/>
      <c r="I490" s="416">
        <f>J489/2</f>
        <v/>
      </c>
      <c r="J490" s="337" t="n"/>
      <c r="K490" s="409" t="inlineStr">
        <is>
          <t>INGRESO TOTAL BOLIVIANOS</t>
        </is>
      </c>
      <c r="L490" s="408" t="n"/>
      <c r="M490" s="408" t="n"/>
      <c r="N490" s="408" t="n"/>
      <c r="O490" s="408" t="n"/>
      <c r="P490" s="408" t="n"/>
      <c r="Q490" s="337" t="n"/>
      <c r="R490" s="416">
        <f>S489+T489</f>
        <v/>
      </c>
      <c r="S490" s="408" t="n"/>
      <c r="T490" s="337" t="n"/>
    </row>
    <row r="492" ht="15" customHeight="1" s="335">
      <c r="A492" s="275" t="n"/>
      <c r="B492" s="276" t="n"/>
      <c r="C492" s="276" t="n"/>
      <c r="D492" s="276" t="n"/>
      <c r="E492" s="276" t="n"/>
      <c r="F492" s="276" t="n"/>
      <c r="G492" s="276" t="n"/>
      <c r="H492" s="276" t="n"/>
      <c r="I492" s="276" t="n"/>
      <c r="J492" s="276" t="n"/>
      <c r="K492" s="276" t="n"/>
      <c r="L492" s="276" t="n"/>
      <c r="M492" s="276" t="n"/>
      <c r="N492" s="276" t="n"/>
      <c r="O492" s="418" t="inlineStr">
        <is>
          <t>Correlativo-Form.:   SEGIP/DDSC/MONT/011/2024</t>
        </is>
      </c>
      <c r="P492" s="411" t="n"/>
      <c r="Q492" s="411" t="n"/>
      <c r="R492" s="411" t="n"/>
      <c r="S492" s="411" t="n"/>
      <c r="T492" s="412" t="n"/>
    </row>
    <row r="493" ht="22.5" customHeight="1" s="335">
      <c r="A493" s="433" t="inlineStr">
        <is>
          <t xml:space="preserve">SERVICIO GENERAL DE IDENTIFICACION PERSONAL </t>
        </is>
      </c>
      <c r="T493" s="422" t="n"/>
    </row>
    <row r="494" ht="15" customHeight="1" s="335">
      <c r="A494" s="432" t="inlineStr">
        <is>
          <t>LEY N° 0145 DEL 27 DE JUNIO DEL 2011</t>
        </is>
      </c>
      <c r="T494" s="422" t="n"/>
    </row>
    <row r="495" ht="24.75" customHeight="1" s="335">
      <c r="A495" s="430" t="inlineStr">
        <is>
          <t xml:space="preserve">FORMULARIO AV-4 (ADMINISTRACION DE MATERIAL VALORADO: CEDULAS Y PLASTICOS) </t>
        </is>
      </c>
      <c r="B495" s="411" t="n"/>
      <c r="C495" s="411" t="n"/>
      <c r="D495" s="411" t="n"/>
      <c r="E495" s="411" t="n"/>
      <c r="F495" s="411" t="n"/>
      <c r="G495" s="411" t="n"/>
      <c r="H495" s="411" t="n"/>
      <c r="I495" s="411" t="n"/>
      <c r="J495" s="411" t="n"/>
      <c r="K495" s="411" t="n"/>
      <c r="L495" s="411" t="n"/>
      <c r="M495" s="411" t="n"/>
      <c r="N495" s="411" t="n"/>
      <c r="O495" s="411" t="n"/>
      <c r="P495" s="411" t="n"/>
      <c r="Q495" s="411" t="n"/>
      <c r="R495" s="411" t="n"/>
      <c r="S495" s="411" t="n"/>
      <c r="T495" s="412" t="n"/>
    </row>
    <row r="496" ht="21.75" customHeight="1" s="335" thickBot="1">
      <c r="A496" s="431" t="inlineStr">
        <is>
          <t xml:space="preserve">OFICINA OPERATIVA: </t>
        </is>
      </c>
      <c r="B496" s="411" t="n"/>
      <c r="C496" s="411" t="n"/>
      <c r="D496" s="411" t="n"/>
      <c r="E496" s="429" t="inlineStr">
        <is>
          <t>OFICINA REGIONAL MONTERO</t>
        </is>
      </c>
      <c r="F496" s="408" t="n"/>
      <c r="G496" s="408" t="n"/>
      <c r="H496" s="408" t="n"/>
      <c r="I496" s="408" t="n"/>
      <c r="J496" s="408" t="n"/>
      <c r="K496" s="408" t="n"/>
      <c r="L496" s="408" t="n"/>
      <c r="M496" s="408" t="n"/>
      <c r="N496" s="408" t="n"/>
      <c r="O496" s="408" t="n"/>
      <c r="P496" s="408" t="n"/>
      <c r="Q496" s="419" t="inlineStr">
        <is>
          <t xml:space="preserve">FECHA: </t>
        </is>
      </c>
      <c r="R496" s="412" t="n"/>
      <c r="S496" s="427" t="inlineStr">
        <is>
          <t>13/01/2024</t>
        </is>
      </c>
      <c r="T496" s="428" t="n"/>
    </row>
    <row r="497" ht="15.75" customHeight="1" s="335">
      <c r="A497" s="277" t="n"/>
      <c r="B497" s="158" t="n"/>
      <c r="C497" s="158" t="n"/>
      <c r="D497" s="158" t="n"/>
      <c r="E497" s="426" t="inlineStr">
        <is>
          <t>ENTREGA DIARIA</t>
        </is>
      </c>
      <c r="F497" s="408" t="n"/>
      <c r="G497" s="337" t="n"/>
      <c r="H497" s="407" t="inlineStr">
        <is>
          <t>CEDULAS EMITIDAS</t>
        </is>
      </c>
      <c r="I497" s="408" t="n"/>
      <c r="J497" s="337" t="n"/>
      <c r="K497" s="425" t="inlineStr">
        <is>
          <t>CEDULAS ANULADAS</t>
        </is>
      </c>
      <c r="L497" s="408" t="n"/>
      <c r="M497" s="408" t="n"/>
      <c r="N497" s="337" t="n"/>
      <c r="O497" s="407" t="inlineStr">
        <is>
          <t>CEDULAS DEVUELTAS</t>
        </is>
      </c>
      <c r="P497" s="408" t="n"/>
      <c r="Q497" s="337" t="n"/>
      <c r="R497" s="423" t="inlineStr">
        <is>
          <t>TOTAL  ASIGNAC…</t>
        </is>
      </c>
      <c r="S497" s="423" t="inlineStr">
        <is>
          <t>TOTAL BS. RECAUDADO (EMISIONES)</t>
        </is>
      </c>
      <c r="T497" s="423" t="inlineStr">
        <is>
          <t>TOTAL BS. ANULACIONES</t>
        </is>
      </c>
    </row>
    <row r="498">
      <c r="A498" s="269" t="inlineStr">
        <is>
          <t>MESA</t>
        </is>
      </c>
      <c r="B498" s="269" t="inlineStr">
        <is>
          <t>OPERADOR</t>
        </is>
      </c>
      <c r="C498" s="269" t="inlineStr">
        <is>
          <t>DETALLE</t>
        </is>
      </c>
      <c r="D498" s="269" t="inlineStr">
        <is>
          <t>SERIE</t>
        </is>
      </c>
      <c r="E498" s="269" t="inlineStr">
        <is>
          <t>DESDE</t>
        </is>
      </c>
      <c r="F498" s="269" t="inlineStr">
        <is>
          <t>HASTA</t>
        </is>
      </c>
      <c r="G498" s="270" t="inlineStr">
        <is>
          <t>CANTIDAD</t>
        </is>
      </c>
      <c r="H498" s="269" t="inlineStr">
        <is>
          <t>DESDE</t>
        </is>
      </c>
      <c r="I498" s="269" t="inlineStr">
        <is>
          <t>HASTA</t>
        </is>
      </c>
      <c r="J498" s="270" t="inlineStr">
        <is>
          <t>CANTIDAD</t>
        </is>
      </c>
      <c r="K498" s="269" t="inlineStr">
        <is>
          <t>DESDE</t>
        </is>
      </c>
      <c r="L498" s="269" t="inlineStr">
        <is>
          <t>HASTA</t>
        </is>
      </c>
      <c r="M498" s="270" t="inlineStr">
        <is>
          <t>CANTIDAD</t>
        </is>
      </c>
      <c r="N498" s="271" t="inlineStr">
        <is>
          <t>TIPO ANULACION</t>
        </is>
      </c>
      <c r="O498" s="269" t="inlineStr">
        <is>
          <t>DESDE</t>
        </is>
      </c>
      <c r="P498" s="269" t="inlineStr">
        <is>
          <t>HASTA</t>
        </is>
      </c>
      <c r="Q498" s="270" t="inlineStr">
        <is>
          <t>CANTIDAD</t>
        </is>
      </c>
      <c r="R498" s="424" t="n"/>
      <c r="S498" s="424" t="n"/>
      <c r="T498" s="424" t="n"/>
    </row>
    <row r="499">
      <c r="A499" s="278" t="n">
        <v>2</v>
      </c>
      <c r="B499" s="272" t="inlineStr">
        <is>
          <t>ANELY CACERES PECHO</t>
        </is>
      </c>
      <c r="C499" s="272" t="inlineStr">
        <is>
          <t>LAMINAS PLASTICAS TIPO FUNDA -POUCHE</t>
        </is>
      </c>
      <c r="D499" s="272" t="inlineStr">
        <is>
          <t>H5-P1</t>
        </is>
      </c>
      <c r="E499" s="272" t="n">
        <v>1128102</v>
      </c>
      <c r="F499" s="272" t="n">
        <v>1128141</v>
      </c>
      <c r="G499" s="272" t="n">
        <v>40</v>
      </c>
      <c r="H499" s="272" t="n">
        <v>1128102</v>
      </c>
      <c r="I499" s="272" t="n">
        <v>1128141</v>
      </c>
      <c r="J499" s="272" t="n">
        <v>40</v>
      </c>
      <c r="K499" s="272" t="n"/>
      <c r="L499" s="272" t="n"/>
      <c r="M499" s="272" t="n"/>
      <c r="N499" s="272" t="n"/>
      <c r="O499" s="272" t="n"/>
      <c r="P499" s="272" t="n"/>
      <c r="Q499" s="272" t="n"/>
      <c r="R499" s="272">
        <f>J499+M499+Q499</f>
        <v/>
      </c>
      <c r="S499" s="272">
        <f>IF(OR(C499="CEDULAS DE IDENTIDAD",C499="CÉDULA DE IDENTIDAD DS4924"),(J499*17),0)</f>
        <v/>
      </c>
      <c r="T499" s="279">
        <f>IF(N499="ERROR HUMANO",(M499*3),0)</f>
        <v/>
      </c>
    </row>
    <row r="500">
      <c r="A500" s="280" t="n">
        <v>2</v>
      </c>
      <c r="B500" s="250" t="inlineStr">
        <is>
          <t>ANELY CACERES PECHO</t>
        </is>
      </c>
      <c r="C500" s="250" t="inlineStr">
        <is>
          <t>LAMINAS PLASTICAS TIPO FUNDA -POUCHE</t>
        </is>
      </c>
      <c r="D500" s="250" t="inlineStr">
        <is>
          <t>H5-P1</t>
        </is>
      </c>
      <c r="E500" s="250" t="n">
        <v>1128142</v>
      </c>
      <c r="F500" s="250" t="n">
        <v>1128149</v>
      </c>
      <c r="G500" s="250" t="n">
        <v>8</v>
      </c>
      <c r="H500" s="250" t="n"/>
      <c r="I500" s="250" t="n"/>
      <c r="J500" s="250" t="n"/>
      <c r="K500" s="250" t="n"/>
      <c r="L500" s="250" t="n"/>
      <c r="M500" s="250" t="n"/>
      <c r="N500" s="250" t="n"/>
      <c r="O500" s="250" t="n">
        <v>1128142</v>
      </c>
      <c r="P500" s="250" t="n">
        <v>1128149</v>
      </c>
      <c r="Q500" s="250" t="n">
        <v>8</v>
      </c>
      <c r="R500" s="250">
        <f>J500+M500+Q500</f>
        <v/>
      </c>
      <c r="S500" s="250">
        <f>IF(OR(C500="CEDULAS DE IDENTIDAD",C500="CÉDULA DE IDENTIDAD DS4924"),(J500*17),0)</f>
        <v/>
      </c>
      <c r="T500" s="281">
        <f>IF(N500="ERROR HUMANO",(M500*3),0)</f>
        <v/>
      </c>
    </row>
    <row r="501">
      <c r="A501" s="280" t="n">
        <v>2</v>
      </c>
      <c r="B501" s="250" t="inlineStr">
        <is>
          <t>ANELY CACERES PECHO</t>
        </is>
      </c>
      <c r="C501" s="250" t="inlineStr">
        <is>
          <t>CÉDULA DE IDENTIDAD DS4924</t>
        </is>
      </c>
      <c r="D501" s="250" t="inlineStr">
        <is>
          <t>LA</t>
        </is>
      </c>
      <c r="E501" s="250" t="n">
        <v>585804</v>
      </c>
      <c r="F501" s="250" t="n">
        <v>585804</v>
      </c>
      <c r="G501" s="250" t="n">
        <v>1</v>
      </c>
      <c r="H501" s="250" t="n">
        <v>585804</v>
      </c>
      <c r="I501" s="250" t="n">
        <v>585804</v>
      </c>
      <c r="J501" s="250" t="n">
        <v>1</v>
      </c>
      <c r="K501" s="250" t="n"/>
      <c r="L501" s="250" t="n"/>
      <c r="M501" s="250" t="n"/>
      <c r="N501" s="250" t="n"/>
      <c r="O501" s="250" t="n"/>
      <c r="P501" s="250" t="n"/>
      <c r="Q501" s="250" t="n"/>
      <c r="R501" s="250">
        <f>J501+M501+Q501</f>
        <v/>
      </c>
      <c r="S501" s="250">
        <f>IF(OR(C501="CEDULAS DE IDENTIDAD",C501="CÉDULA DE IDENTIDAD DS4924"),(J501*17),0)</f>
        <v/>
      </c>
      <c r="T501" s="281">
        <f>IF(N501="ERROR HUMANO",(M501*3),0)</f>
        <v/>
      </c>
    </row>
    <row r="502">
      <c r="A502" s="280" t="n">
        <v>2</v>
      </c>
      <c r="B502" s="250" t="inlineStr">
        <is>
          <t>ANELY CACERES PECHO</t>
        </is>
      </c>
      <c r="C502" s="250" t="inlineStr">
        <is>
          <t>CÉDULA DE IDENTIDAD DS4924</t>
        </is>
      </c>
      <c r="D502" s="250" t="inlineStr">
        <is>
          <t>LA</t>
        </is>
      </c>
      <c r="E502" s="250" t="n">
        <v>585806</v>
      </c>
      <c r="F502" s="250" t="n">
        <v>585844</v>
      </c>
      <c r="G502" s="250" t="n">
        <v>39</v>
      </c>
      <c r="H502" s="250" t="n">
        <v>585806</v>
      </c>
      <c r="I502" s="250" t="n">
        <v>585844</v>
      </c>
      <c r="J502" s="250" t="n">
        <v>39</v>
      </c>
      <c r="K502" s="250" t="n"/>
      <c r="L502" s="250" t="n"/>
      <c r="M502" s="250" t="n"/>
      <c r="N502" s="250" t="n"/>
      <c r="O502" s="250" t="n"/>
      <c r="P502" s="250" t="n"/>
      <c r="Q502" s="250" t="n"/>
      <c r="R502" s="250">
        <f>J502+M502+Q502</f>
        <v/>
      </c>
      <c r="S502" s="250">
        <f>IF(OR(C502="CEDULAS DE IDENTIDAD",C502="CÉDULA DE IDENTIDAD DS4924"),(J502*17),0)</f>
        <v/>
      </c>
      <c r="T502" s="281">
        <f>IF(N502="ERROR HUMANO",(M502*3),0)</f>
        <v/>
      </c>
    </row>
    <row r="503">
      <c r="A503" s="280" t="n">
        <v>2</v>
      </c>
      <c r="B503" s="250" t="inlineStr">
        <is>
          <t>ANELY CACERES PECHO</t>
        </is>
      </c>
      <c r="C503" s="250" t="inlineStr">
        <is>
          <t>CÉDULA DE IDENTIDAD DS4924</t>
        </is>
      </c>
      <c r="D503" s="250" t="inlineStr">
        <is>
          <t>LA</t>
        </is>
      </c>
      <c r="E503" s="250" t="n">
        <v>585845</v>
      </c>
      <c r="F503" s="250" t="n">
        <v>585852</v>
      </c>
      <c r="G503" s="250" t="n">
        <v>8</v>
      </c>
      <c r="H503" s="250" t="n"/>
      <c r="I503" s="250" t="n"/>
      <c r="J503" s="250" t="n"/>
      <c r="K503" s="250" t="n"/>
      <c r="L503" s="250" t="n"/>
      <c r="M503" s="250" t="n"/>
      <c r="N503" s="250" t="n"/>
      <c r="O503" s="250" t="n">
        <v>585845</v>
      </c>
      <c r="P503" s="250" t="n">
        <v>585852</v>
      </c>
      <c r="Q503" s="250" t="n">
        <v>8</v>
      </c>
      <c r="R503" s="250">
        <f>J503+M503+Q503</f>
        <v/>
      </c>
      <c r="S503" s="250">
        <f>IF(OR(C503="CEDULAS DE IDENTIDAD",C503="CÉDULA DE IDENTIDAD DS4924"),(J503*17),0)</f>
        <v/>
      </c>
      <c r="T503" s="281">
        <f>IF(N503="ERROR HUMANO",(M503*3),0)</f>
        <v/>
      </c>
    </row>
    <row r="504">
      <c r="A504" s="282" t="n">
        <v>7</v>
      </c>
      <c r="B504" s="251" t="inlineStr">
        <is>
          <t>BOLIVIA MAR PALMERO TILILA</t>
        </is>
      </c>
      <c r="C504" s="251" t="inlineStr">
        <is>
          <t>CEDULAS DE IDENTIDAD</t>
        </is>
      </c>
      <c r="D504" s="251" t="inlineStr">
        <is>
          <t>H5-P1</t>
        </is>
      </c>
      <c r="E504" s="251" t="n">
        <v>2979593</v>
      </c>
      <c r="F504" s="251" t="n">
        <v>2979600</v>
      </c>
      <c r="G504" s="251" t="n">
        <v>8</v>
      </c>
      <c r="H504" s="251" t="n">
        <v>2979593</v>
      </c>
      <c r="I504" s="251" t="n">
        <v>2979600</v>
      </c>
      <c r="J504" s="251" t="n">
        <v>8</v>
      </c>
      <c r="K504" s="251" t="n"/>
      <c r="L504" s="251" t="n"/>
      <c r="M504" s="251" t="n"/>
      <c r="N504" s="251" t="n"/>
      <c r="O504" s="251" t="n"/>
      <c r="P504" s="251" t="n"/>
      <c r="Q504" s="251" t="n"/>
      <c r="R504" s="251">
        <f>J504+M504+Q504</f>
        <v/>
      </c>
      <c r="S504" s="251">
        <f>IF(OR(C504="CEDULAS DE IDENTIDAD",C504="CÉDULA DE IDENTIDAD DS4924"),(J504*17),0)</f>
        <v/>
      </c>
      <c r="T504" s="283">
        <f>IF(N504="ERROR HUMANO",(M504*3),0)</f>
        <v/>
      </c>
    </row>
    <row r="505">
      <c r="A505" s="282" t="n">
        <v>7</v>
      </c>
      <c r="B505" s="251" t="inlineStr">
        <is>
          <t>BOLIVIA MAR PALMERO TILILA</t>
        </is>
      </c>
      <c r="C505" s="251" t="inlineStr">
        <is>
          <t>CEDULAS DE IDENTIDAD</t>
        </is>
      </c>
      <c r="D505" s="251" t="inlineStr">
        <is>
          <t>H5-P1</t>
        </is>
      </c>
      <c r="E505" s="251" t="n">
        <v>2979661</v>
      </c>
      <c r="F505" s="251" t="n">
        <v>2979681</v>
      </c>
      <c r="G505" s="251" t="n">
        <v>21</v>
      </c>
      <c r="H505" s="251" t="n">
        <v>2979661</v>
      </c>
      <c r="I505" s="251" t="n">
        <v>2979681</v>
      </c>
      <c r="J505" s="251" t="n">
        <v>21</v>
      </c>
      <c r="K505" s="251" t="n"/>
      <c r="L505" s="251" t="n"/>
      <c r="M505" s="251" t="n"/>
      <c r="N505" s="251" t="n"/>
      <c r="O505" s="251" t="n"/>
      <c r="P505" s="251" t="n"/>
      <c r="Q505" s="251" t="n"/>
      <c r="R505" s="251">
        <f>J505+M505+Q505</f>
        <v/>
      </c>
      <c r="S505" s="251">
        <f>IF(OR(C505="CEDULAS DE IDENTIDAD",C505="CÉDULA DE IDENTIDAD DS4924"),(J505*17),0)</f>
        <v/>
      </c>
      <c r="T505" s="283">
        <f>IF(N505="ERROR HUMANO",(M505*3),0)</f>
        <v/>
      </c>
    </row>
    <row r="506">
      <c r="A506" s="282" t="n">
        <v>7</v>
      </c>
      <c r="B506" s="251" t="inlineStr">
        <is>
          <t>BOLIVIA MAR PALMERO TILILA</t>
        </is>
      </c>
      <c r="C506" s="251" t="inlineStr">
        <is>
          <t>CEDULAS DE IDENTIDAD</t>
        </is>
      </c>
      <c r="D506" s="251" t="inlineStr">
        <is>
          <t>H5-P1</t>
        </is>
      </c>
      <c r="E506" s="251" t="n">
        <v>2979682</v>
      </c>
      <c r="F506" s="251" t="n">
        <v>2979720</v>
      </c>
      <c r="G506" s="251" t="n">
        <v>39</v>
      </c>
      <c r="H506" s="251" t="n"/>
      <c r="I506" s="251" t="n"/>
      <c r="J506" s="251" t="n"/>
      <c r="K506" s="251" t="n"/>
      <c r="L506" s="251" t="n"/>
      <c r="M506" s="251" t="n"/>
      <c r="N506" s="251" t="n"/>
      <c r="O506" s="251" t="n">
        <v>2979682</v>
      </c>
      <c r="P506" s="251" t="n">
        <v>2979720</v>
      </c>
      <c r="Q506" s="251" t="n">
        <v>39</v>
      </c>
      <c r="R506" s="251">
        <f>J506+M506+Q506</f>
        <v/>
      </c>
      <c r="S506" s="251">
        <f>IF(OR(C506="CEDULAS DE IDENTIDAD",C506="CÉDULA DE IDENTIDAD DS4924"),(J506*17),0)</f>
        <v/>
      </c>
      <c r="T506" s="283">
        <f>IF(N506="ERROR HUMANO",(M506*3),0)</f>
        <v/>
      </c>
    </row>
    <row r="507">
      <c r="A507" s="282" t="n">
        <v>7</v>
      </c>
      <c r="B507" s="251" t="inlineStr">
        <is>
          <t>BOLIVIA MAR PALMERO TILILA</t>
        </is>
      </c>
      <c r="C507" s="251" t="inlineStr">
        <is>
          <t>LAMINAS PLASTICAS TIPO FUNDA -POUCHE</t>
        </is>
      </c>
      <c r="D507" s="251" t="inlineStr">
        <is>
          <t>H5-P1</t>
        </is>
      </c>
      <c r="E507" s="251" t="n">
        <v>1128281</v>
      </c>
      <c r="F507" s="251" t="n">
        <v>1128299</v>
      </c>
      <c r="G507" s="251" t="n">
        <v>19</v>
      </c>
      <c r="H507" s="251" t="n">
        <v>1128281</v>
      </c>
      <c r="I507" s="251" t="n">
        <v>1128299</v>
      </c>
      <c r="J507" s="251" t="n">
        <v>19</v>
      </c>
      <c r="K507" s="251" t="n"/>
      <c r="L507" s="251" t="n"/>
      <c r="M507" s="251" t="n"/>
      <c r="N507" s="251" t="n"/>
      <c r="O507" s="251" t="n"/>
      <c r="P507" s="251" t="n"/>
      <c r="Q507" s="251" t="n"/>
      <c r="R507" s="251">
        <f>J507+M507+Q507</f>
        <v/>
      </c>
      <c r="S507" s="251">
        <f>IF(OR(C507="CEDULAS DE IDENTIDAD",C507="CÉDULA DE IDENTIDAD DS4924"),(J507*17),0)</f>
        <v/>
      </c>
      <c r="T507" s="283">
        <f>IF(N507="ERROR HUMANO",(M507*3),0)</f>
        <v/>
      </c>
    </row>
    <row r="508">
      <c r="A508" s="282" t="n">
        <v>7</v>
      </c>
      <c r="B508" s="251" t="inlineStr">
        <is>
          <t>BOLIVIA MAR PALMERO TILILA</t>
        </is>
      </c>
      <c r="C508" s="251" t="inlineStr">
        <is>
          <t>LAMINAS PLASTICAS TIPO FUNDA -POUCHE</t>
        </is>
      </c>
      <c r="D508" s="251" t="inlineStr">
        <is>
          <t>H5-P1</t>
        </is>
      </c>
      <c r="E508" s="251" t="n">
        <v>1128300</v>
      </c>
      <c r="F508" s="251" t="n">
        <v>1128338</v>
      </c>
      <c r="G508" s="251" t="n">
        <v>39</v>
      </c>
      <c r="H508" s="251" t="n"/>
      <c r="I508" s="251" t="n"/>
      <c r="J508" s="251" t="n"/>
      <c r="K508" s="251" t="n"/>
      <c r="L508" s="251" t="n"/>
      <c r="M508" s="251" t="n"/>
      <c r="N508" s="251" t="n"/>
      <c r="O508" s="251" t="n">
        <v>1128300</v>
      </c>
      <c r="P508" s="251" t="n">
        <v>1128338</v>
      </c>
      <c r="Q508" s="251" t="n">
        <v>39</v>
      </c>
      <c r="R508" s="251">
        <f>J508+M508+Q508</f>
        <v/>
      </c>
      <c r="S508" s="251">
        <f>IF(OR(C508="CEDULAS DE IDENTIDAD",C508="CÉDULA DE IDENTIDAD DS4924"),(J508*17),0)</f>
        <v/>
      </c>
      <c r="T508" s="283">
        <f>IF(N508="ERROR HUMANO",(M508*3),0)</f>
        <v/>
      </c>
    </row>
    <row r="509">
      <c r="A509" s="282" t="n">
        <v>7</v>
      </c>
      <c r="B509" s="251" t="inlineStr">
        <is>
          <t>BOLIVIA MAR PALMERO TILILA</t>
        </is>
      </c>
      <c r="C509" s="251" t="inlineStr">
        <is>
          <t>LAMINAS PLASTICAS TIPO FUNDA -POUCHE</t>
        </is>
      </c>
      <c r="D509" s="251" t="inlineStr">
        <is>
          <t>H5-P1</t>
        </is>
      </c>
      <c r="E509" s="251" t="n">
        <v>1560546</v>
      </c>
      <c r="F509" s="251" t="n">
        <v>1560555</v>
      </c>
      <c r="G509" s="251" t="n">
        <v>10</v>
      </c>
      <c r="H509" s="251" t="n">
        <v>1560546</v>
      </c>
      <c r="I509" s="251" t="n">
        <v>1560555</v>
      </c>
      <c r="J509" s="251" t="n">
        <v>10</v>
      </c>
      <c r="K509" s="251" t="n"/>
      <c r="L509" s="251" t="n"/>
      <c r="M509" s="251" t="n"/>
      <c r="N509" s="251" t="n"/>
      <c r="O509" s="251" t="n"/>
      <c r="P509" s="251" t="n"/>
      <c r="Q509" s="251" t="n"/>
      <c r="R509" s="251">
        <f>J509+M509+Q509</f>
        <v/>
      </c>
      <c r="S509" s="251">
        <f>IF(OR(C509="CEDULAS DE IDENTIDAD",C509="CÉDULA DE IDENTIDAD DS4924"),(J509*17),0)</f>
        <v/>
      </c>
      <c r="T509" s="283">
        <f>IF(N509="ERROR HUMANO",(M509*3),0)</f>
        <v/>
      </c>
    </row>
    <row r="510">
      <c r="A510" s="280" t="n">
        <v>5</v>
      </c>
      <c r="B510" s="250" t="inlineStr">
        <is>
          <t>CARMEN DEL PILAR ANTELO PAZ</t>
        </is>
      </c>
      <c r="C510" s="250" t="inlineStr">
        <is>
          <t>LAMINAS PLASTICAS TIPO FUNDA -POUCHE</t>
        </is>
      </c>
      <c r="D510" s="250" t="inlineStr">
        <is>
          <t>H5-P1</t>
        </is>
      </c>
      <c r="E510" s="250" t="n">
        <v>1127994</v>
      </c>
      <c r="F510" s="250" t="n">
        <v>1128007</v>
      </c>
      <c r="G510" s="250" t="n">
        <v>14</v>
      </c>
      <c r="H510" s="250" t="n">
        <v>1127994</v>
      </c>
      <c r="I510" s="250" t="n">
        <v>1128007</v>
      </c>
      <c r="J510" s="250" t="n">
        <v>14</v>
      </c>
      <c r="K510" s="250" t="n"/>
      <c r="L510" s="250" t="n"/>
      <c r="M510" s="250" t="n"/>
      <c r="N510" s="250" t="n"/>
      <c r="O510" s="250" t="n"/>
      <c r="P510" s="250" t="n"/>
      <c r="Q510" s="250" t="n"/>
      <c r="R510" s="250">
        <f>J510+M510+Q510</f>
        <v/>
      </c>
      <c r="S510" s="250">
        <f>IF(OR(C510="CEDULAS DE IDENTIDAD",C510="CÉDULA DE IDENTIDAD DS4924"),(J510*17),0)</f>
        <v/>
      </c>
      <c r="T510" s="281">
        <f>IF(N510="ERROR HUMANO",(M510*3),0)</f>
        <v/>
      </c>
    </row>
    <row r="511">
      <c r="A511" s="280" t="n">
        <v>5</v>
      </c>
      <c r="B511" s="250" t="inlineStr">
        <is>
          <t>CARMEN DEL PILAR ANTELO PAZ</t>
        </is>
      </c>
      <c r="C511" s="250" t="inlineStr">
        <is>
          <t>LAMINAS PLASTICAS TIPO FUNDA -POUCHE</t>
        </is>
      </c>
      <c r="D511" s="250" t="inlineStr">
        <is>
          <t>H5-P1</t>
        </is>
      </c>
      <c r="E511" s="250" t="n">
        <v>1128008</v>
      </c>
      <c r="F511" s="250" t="n">
        <v>1128029</v>
      </c>
      <c r="G511" s="250" t="n">
        <v>22</v>
      </c>
      <c r="H511" s="250" t="n"/>
      <c r="I511" s="250" t="n"/>
      <c r="J511" s="250" t="n"/>
      <c r="K511" s="250" t="n"/>
      <c r="L511" s="250" t="n"/>
      <c r="M511" s="250" t="n"/>
      <c r="N511" s="250" t="n"/>
      <c r="O511" s="250" t="n">
        <v>1128008</v>
      </c>
      <c r="P511" s="250" t="n">
        <v>1128029</v>
      </c>
      <c r="Q511" s="250" t="n">
        <v>22</v>
      </c>
      <c r="R511" s="250">
        <f>J511+M511+Q511</f>
        <v/>
      </c>
      <c r="S511" s="250">
        <f>IF(OR(C511="CEDULAS DE IDENTIDAD",C511="CÉDULA DE IDENTIDAD DS4924"),(J511*17),0)</f>
        <v/>
      </c>
      <c r="T511" s="281">
        <f>IF(N511="ERROR HUMANO",(M511*3),0)</f>
        <v/>
      </c>
    </row>
    <row r="512">
      <c r="A512" s="280" t="n">
        <v>5</v>
      </c>
      <c r="B512" s="250" t="inlineStr">
        <is>
          <t>CARMEN DEL PILAR ANTELO PAZ</t>
        </is>
      </c>
      <c r="C512" s="250" t="inlineStr">
        <is>
          <t>CÉDULA DE IDENTIDAD DS4924</t>
        </is>
      </c>
      <c r="D512" s="250" t="inlineStr">
        <is>
          <t>LA</t>
        </is>
      </c>
      <c r="E512" s="250" t="n">
        <v>585697</v>
      </c>
      <c r="F512" s="250" t="n">
        <v>585700</v>
      </c>
      <c r="G512" s="250" t="n">
        <v>4</v>
      </c>
      <c r="H512" s="250" t="n">
        <v>585697</v>
      </c>
      <c r="I512" s="250" t="n">
        <v>585700</v>
      </c>
      <c r="J512" s="250" t="n">
        <v>4</v>
      </c>
      <c r="K512" s="250" t="n"/>
      <c r="L512" s="250" t="n"/>
      <c r="M512" s="250" t="n"/>
      <c r="N512" s="250" t="n"/>
      <c r="O512" s="250" t="n"/>
      <c r="P512" s="250" t="n"/>
      <c r="Q512" s="250" t="n"/>
      <c r="R512" s="250">
        <f>J512+M512+Q512</f>
        <v/>
      </c>
      <c r="S512" s="250">
        <f>IF(OR(C512="CEDULAS DE IDENTIDAD",C512="CÉDULA DE IDENTIDAD DS4924"),(J512*17),0)</f>
        <v/>
      </c>
      <c r="T512" s="281">
        <f>IF(N512="ERROR HUMANO",(M512*3),0)</f>
        <v/>
      </c>
    </row>
    <row r="513">
      <c r="A513" s="280" t="n">
        <v>5</v>
      </c>
      <c r="B513" s="250" t="inlineStr">
        <is>
          <t>CARMEN DEL PILAR ANTELO PAZ</t>
        </is>
      </c>
      <c r="C513" s="250" t="inlineStr">
        <is>
          <t>CÉDULA DE IDENTIDAD DS4924</t>
        </is>
      </c>
      <c r="D513" s="250" t="inlineStr">
        <is>
          <t>LA</t>
        </is>
      </c>
      <c r="E513" s="250" t="n">
        <v>585701</v>
      </c>
      <c r="F513" s="250" t="n">
        <v>585702</v>
      </c>
      <c r="G513" s="250" t="n">
        <v>2</v>
      </c>
      <c r="H513" s="250" t="n"/>
      <c r="I513" s="250" t="n"/>
      <c r="J513" s="250" t="n"/>
      <c r="K513" s="250" t="n">
        <v>585701</v>
      </c>
      <c r="L513" s="250" t="n">
        <v>585701</v>
      </c>
      <c r="M513" s="250" t="n">
        <v>1</v>
      </c>
      <c r="N513" s="250" t="inlineStr">
        <is>
          <t>ERROR DE IMPRESIÓN</t>
        </is>
      </c>
      <c r="O513" s="250" t="n"/>
      <c r="P513" s="250" t="n"/>
      <c r="Q513" s="250" t="n"/>
      <c r="R513" s="250">
        <f>J513+M513+Q513</f>
        <v/>
      </c>
      <c r="S513" s="250">
        <f>IF(OR(C513="CEDULAS DE IDENTIDAD",C513="CÉDULA DE IDENTIDAD DS4924"),(J513*17),0)</f>
        <v/>
      </c>
      <c r="T513" s="281">
        <f>IF(N513="ERROR HUMANO",(M513*3),0)</f>
        <v/>
      </c>
    </row>
    <row r="514">
      <c r="A514" s="280" t="n">
        <v>5</v>
      </c>
      <c r="B514" s="250" t="inlineStr">
        <is>
          <t>CARMEN DEL PILAR ANTELO PAZ</t>
        </is>
      </c>
      <c r="C514" s="250" t="inlineStr">
        <is>
          <t>CÉDULA DE IDENTIDAD DS4924</t>
        </is>
      </c>
      <c r="D514" s="250" t="n"/>
      <c r="E514" s="250" t="n"/>
      <c r="F514" s="250" t="n"/>
      <c r="G514" s="250" t="n"/>
      <c r="H514" s="250" t="n"/>
      <c r="I514" s="250" t="n"/>
      <c r="J514" s="250" t="n"/>
      <c r="K514" s="250" t="n">
        <v>585702</v>
      </c>
      <c r="L514" s="250" t="n">
        <v>585702</v>
      </c>
      <c r="M514" s="250" t="n">
        <v>1</v>
      </c>
      <c r="N514" s="250" t="inlineStr">
        <is>
          <t>ERROR DE IMPRESIÓN</t>
        </is>
      </c>
      <c r="O514" s="250" t="n"/>
      <c r="P514" s="250" t="n"/>
      <c r="Q514" s="250" t="n"/>
      <c r="R514" s="250">
        <f>J514+M514+Q514</f>
        <v/>
      </c>
      <c r="S514" s="250">
        <f>IF(OR(C514="CEDULAS DE IDENTIDAD",C514="CÉDULA DE IDENTIDAD DS4924"),(J514*17),0)</f>
        <v/>
      </c>
      <c r="T514" s="281">
        <f>IF(N514="ERROR HUMANO",(M514*3),0)</f>
        <v/>
      </c>
    </row>
    <row r="515">
      <c r="A515" s="280" t="n">
        <v>5</v>
      </c>
      <c r="B515" s="250" t="inlineStr">
        <is>
          <t>CARMEN DEL PILAR ANTELO PAZ</t>
        </is>
      </c>
      <c r="C515" s="250" t="inlineStr">
        <is>
          <t>CÉDULA DE IDENTIDAD DS4924</t>
        </is>
      </c>
      <c r="D515" s="250" t="inlineStr">
        <is>
          <t>LA</t>
        </is>
      </c>
      <c r="E515" s="250" t="n">
        <v>585703</v>
      </c>
      <c r="F515" s="250" t="n">
        <v>585710</v>
      </c>
      <c r="G515" s="250" t="n">
        <v>8</v>
      </c>
      <c r="H515" s="250" t="n">
        <v>585703</v>
      </c>
      <c r="I515" s="250" t="n">
        <v>585710</v>
      </c>
      <c r="J515" s="250" t="n">
        <v>8</v>
      </c>
      <c r="K515" s="250" t="n"/>
      <c r="L515" s="250" t="n"/>
      <c r="M515" s="250" t="n"/>
      <c r="N515" s="250" t="n"/>
      <c r="O515" s="250" t="n"/>
      <c r="P515" s="250" t="n"/>
      <c r="Q515" s="250" t="n"/>
      <c r="R515" s="250">
        <f>J515+M515+Q515</f>
        <v/>
      </c>
      <c r="S515" s="250">
        <f>IF(OR(C515="CEDULAS DE IDENTIDAD",C515="CÉDULA DE IDENTIDAD DS4924"),(J515*17),0)</f>
        <v/>
      </c>
      <c r="T515" s="281">
        <f>IF(N515="ERROR HUMANO",(M515*3),0)</f>
        <v/>
      </c>
    </row>
    <row r="516">
      <c r="A516" s="280" t="n">
        <v>5</v>
      </c>
      <c r="B516" s="250" t="inlineStr">
        <is>
          <t>CARMEN DEL PILAR ANTELO PAZ</t>
        </is>
      </c>
      <c r="C516" s="250" t="inlineStr">
        <is>
          <t>CÉDULA DE IDENTIDAD DS4924</t>
        </is>
      </c>
      <c r="D516" s="250" t="inlineStr">
        <is>
          <t>LA</t>
        </is>
      </c>
      <c r="E516" s="250" t="n">
        <v>585711</v>
      </c>
      <c r="F516" s="250" t="n">
        <v>585728</v>
      </c>
      <c r="G516" s="250" t="n">
        <v>18</v>
      </c>
      <c r="H516" s="250" t="n"/>
      <c r="I516" s="250" t="n"/>
      <c r="J516" s="250" t="n"/>
      <c r="K516" s="250" t="n"/>
      <c r="L516" s="250" t="n"/>
      <c r="M516" s="250" t="n"/>
      <c r="N516" s="250" t="n"/>
      <c r="O516" s="250" t="n">
        <v>585711</v>
      </c>
      <c r="P516" s="250" t="n">
        <v>585728</v>
      </c>
      <c r="Q516" s="250" t="n">
        <v>18</v>
      </c>
      <c r="R516" s="250">
        <f>J516+M516+Q516</f>
        <v/>
      </c>
      <c r="S516" s="250">
        <f>IF(OR(C516="CEDULAS DE IDENTIDAD",C516="CÉDULA DE IDENTIDAD DS4924"),(J516*17),0)</f>
        <v/>
      </c>
      <c r="T516" s="281">
        <f>IF(N516="ERROR HUMANO",(M516*3),0)</f>
        <v/>
      </c>
    </row>
    <row r="517">
      <c r="A517" s="280" t="n">
        <v>5</v>
      </c>
      <c r="B517" s="250" t="inlineStr">
        <is>
          <t>CARMEN DEL PILAR ANTELO PAZ</t>
        </is>
      </c>
      <c r="C517" s="250" t="inlineStr">
        <is>
          <t>CÉDULA DE IDENTIDAD DS4924</t>
        </is>
      </c>
      <c r="D517" s="250" t="inlineStr">
        <is>
          <t>LA</t>
        </is>
      </c>
      <c r="E517" s="250" t="n">
        <v>585730</v>
      </c>
      <c r="F517" s="250" t="n">
        <v>585731</v>
      </c>
      <c r="G517" s="250" t="n">
        <v>2</v>
      </c>
      <c r="H517" s="250" t="n">
        <v>585730</v>
      </c>
      <c r="I517" s="250" t="n">
        <v>585731</v>
      </c>
      <c r="J517" s="250" t="n">
        <v>2</v>
      </c>
      <c r="K517" s="250" t="n"/>
      <c r="L517" s="250" t="n"/>
      <c r="M517" s="250" t="n"/>
      <c r="N517" s="250" t="n"/>
      <c r="O517" s="250" t="n"/>
      <c r="P517" s="250" t="n"/>
      <c r="Q517" s="250" t="n"/>
      <c r="R517" s="250">
        <f>J517+M517+Q517</f>
        <v/>
      </c>
      <c r="S517" s="250">
        <f>IF(OR(C517="CEDULAS DE IDENTIDAD",C517="CÉDULA DE IDENTIDAD DS4924"),(J517*17),0)</f>
        <v/>
      </c>
      <c r="T517" s="281">
        <f>IF(N517="ERROR HUMANO",(M517*3),0)</f>
        <v/>
      </c>
    </row>
    <row r="518">
      <c r="A518" s="280" t="n">
        <v>5</v>
      </c>
      <c r="B518" s="250" t="inlineStr">
        <is>
          <t>CARMEN DEL PILAR ANTELO PAZ</t>
        </is>
      </c>
      <c r="C518" s="250" t="inlineStr">
        <is>
          <t>CÉDULA DE IDENTIDAD DS4924</t>
        </is>
      </c>
      <c r="D518" s="250" t="inlineStr">
        <is>
          <t>LA</t>
        </is>
      </c>
      <c r="E518" s="250" t="n">
        <v>585732</v>
      </c>
      <c r="F518" s="250" t="n">
        <v>585732</v>
      </c>
      <c r="G518" s="250" t="n">
        <v>1</v>
      </c>
      <c r="H518" s="250" t="n"/>
      <c r="I518" s="250" t="n"/>
      <c r="J518" s="250" t="n"/>
      <c r="K518" s="250" t="n">
        <v>585732</v>
      </c>
      <c r="L518" s="250" t="n">
        <v>585732</v>
      </c>
      <c r="M518" s="250" t="n">
        <v>1</v>
      </c>
      <c r="N518" s="250" t="inlineStr">
        <is>
          <t>ERROR HUMANO</t>
        </is>
      </c>
      <c r="O518" s="250" t="n"/>
      <c r="P518" s="250" t="n"/>
      <c r="Q518" s="250" t="n"/>
      <c r="R518" s="250">
        <f>J518+M518+Q518</f>
        <v/>
      </c>
      <c r="S518" s="250">
        <f>IF(OR(C518="CEDULAS DE IDENTIDAD",C518="CÉDULA DE IDENTIDAD DS4924"),(J518*17),0)</f>
        <v/>
      </c>
      <c r="T518" s="281">
        <f>IF(N518="ERROR HUMANO",(M518*3),0)</f>
        <v/>
      </c>
    </row>
    <row r="519">
      <c r="A519" s="282" t="n">
        <v>3</v>
      </c>
      <c r="B519" s="251" t="inlineStr">
        <is>
          <t>IVAR LIMBERT FLORES AYAVIRI</t>
        </is>
      </c>
      <c r="C519" s="251" t="inlineStr">
        <is>
          <t>CEDULAS DE IDENTIDAD</t>
        </is>
      </c>
      <c r="D519" s="251" t="inlineStr">
        <is>
          <t>H5-P1</t>
        </is>
      </c>
      <c r="E519" s="251" t="n">
        <v>2979605</v>
      </c>
      <c r="F519" s="251" t="n">
        <v>2979618</v>
      </c>
      <c r="G519" s="251" t="n">
        <v>14</v>
      </c>
      <c r="H519" s="251" t="n">
        <v>2979605</v>
      </c>
      <c r="I519" s="251" t="n">
        <v>2979618</v>
      </c>
      <c r="J519" s="251" t="n">
        <v>14</v>
      </c>
      <c r="K519" s="251" t="n"/>
      <c r="L519" s="251" t="n"/>
      <c r="M519" s="251" t="n"/>
      <c r="N519" s="251" t="n"/>
      <c r="O519" s="251" t="n"/>
      <c r="P519" s="251" t="n"/>
      <c r="Q519" s="251" t="n"/>
      <c r="R519" s="251">
        <f>J519+M519+Q519</f>
        <v/>
      </c>
      <c r="S519" s="251">
        <f>IF(OR(C519="CEDULAS DE IDENTIDAD",C519="CÉDULA DE IDENTIDAD DS4924"),(J519*17),0)</f>
        <v/>
      </c>
      <c r="T519" s="283">
        <f>IF(N519="ERROR HUMANO",(M519*3),0)</f>
        <v/>
      </c>
    </row>
    <row r="520">
      <c r="A520" s="282" t="n">
        <v>3</v>
      </c>
      <c r="B520" s="251" t="inlineStr">
        <is>
          <t>IVAR LIMBERT FLORES AYAVIRI</t>
        </is>
      </c>
      <c r="C520" s="251" t="inlineStr">
        <is>
          <t>CEDULAS DE IDENTIDAD</t>
        </is>
      </c>
      <c r="D520" s="251" t="inlineStr">
        <is>
          <t>H5-P1</t>
        </is>
      </c>
      <c r="E520" s="251" t="n">
        <v>2979619</v>
      </c>
      <c r="F520" s="251" t="n">
        <v>2979660</v>
      </c>
      <c r="G520" s="251" t="n">
        <v>42</v>
      </c>
      <c r="H520" s="251" t="n"/>
      <c r="I520" s="251" t="n"/>
      <c r="J520" s="251" t="n"/>
      <c r="K520" s="251" t="n"/>
      <c r="L520" s="251" t="n"/>
      <c r="M520" s="251" t="n"/>
      <c r="N520" s="251" t="n"/>
      <c r="O520" s="251" t="n">
        <v>2979619</v>
      </c>
      <c r="P520" s="251" t="n">
        <v>2979660</v>
      </c>
      <c r="Q520" s="251" t="n">
        <v>42</v>
      </c>
      <c r="R520" s="251">
        <f>J520+M520+Q520</f>
        <v/>
      </c>
      <c r="S520" s="251">
        <f>IF(OR(C520="CEDULAS DE IDENTIDAD",C520="CÉDULA DE IDENTIDAD DS4924"),(J520*17),0)</f>
        <v/>
      </c>
      <c r="T520" s="283">
        <f>IF(N520="ERROR HUMANO",(M520*3),0)</f>
        <v/>
      </c>
    </row>
    <row r="521">
      <c r="A521" s="282" t="n">
        <v>3</v>
      </c>
      <c r="B521" s="251" t="inlineStr">
        <is>
          <t>IVAR LIMBERT FLORES AYAVIRI</t>
        </is>
      </c>
      <c r="C521" s="251" t="inlineStr">
        <is>
          <t>LAMINAS PLASTICAS TIPO FUNDA -POUCHE</t>
        </is>
      </c>
      <c r="D521" s="251" t="inlineStr">
        <is>
          <t>H5-P1</t>
        </is>
      </c>
      <c r="E521" s="251" t="n">
        <v>1128154</v>
      </c>
      <c r="F521" s="251" t="n">
        <v>1128167</v>
      </c>
      <c r="G521" s="251" t="n">
        <v>14</v>
      </c>
      <c r="H521" s="251" t="n">
        <v>1128154</v>
      </c>
      <c r="I521" s="251" t="n">
        <v>1128167</v>
      </c>
      <c r="J521" s="251" t="n">
        <v>14</v>
      </c>
      <c r="K521" s="251" t="n"/>
      <c r="L521" s="251" t="n"/>
      <c r="M521" s="251" t="n"/>
      <c r="N521" s="251" t="n"/>
      <c r="O521" s="251" t="n"/>
      <c r="P521" s="251" t="n"/>
      <c r="Q521" s="251" t="n"/>
      <c r="R521" s="251">
        <f>J521+M521+Q521</f>
        <v/>
      </c>
      <c r="S521" s="251">
        <f>IF(OR(C521="CEDULAS DE IDENTIDAD",C521="CÉDULA DE IDENTIDAD DS4924"),(J521*17),0)</f>
        <v/>
      </c>
      <c r="T521" s="283">
        <f>IF(N521="ERROR HUMANO",(M521*3),0)</f>
        <v/>
      </c>
    </row>
    <row r="522">
      <c r="A522" s="282" t="n">
        <v>3</v>
      </c>
      <c r="B522" s="251" t="inlineStr">
        <is>
          <t>IVAR LIMBERT FLORES AYAVIRI</t>
        </is>
      </c>
      <c r="C522" s="251" t="inlineStr">
        <is>
          <t>LAMINAS PLASTICAS TIPO FUNDA -POUCHE</t>
        </is>
      </c>
      <c r="D522" s="251" t="inlineStr">
        <is>
          <t>H5-P1</t>
        </is>
      </c>
      <c r="E522" s="251" t="n">
        <v>1128168</v>
      </c>
      <c r="F522" s="251" t="n">
        <v>1128209</v>
      </c>
      <c r="G522" s="251" t="n">
        <v>42</v>
      </c>
      <c r="H522" s="251" t="n"/>
      <c r="I522" s="251" t="n"/>
      <c r="J522" s="251" t="n"/>
      <c r="K522" s="251" t="n"/>
      <c r="L522" s="251" t="n"/>
      <c r="M522" s="251" t="n"/>
      <c r="N522" s="251" t="n"/>
      <c r="O522" s="251" t="n">
        <v>1128168</v>
      </c>
      <c r="P522" s="251" t="n">
        <v>1128209</v>
      </c>
      <c r="Q522" s="251" t="n">
        <v>42</v>
      </c>
      <c r="R522" s="251">
        <f>J522+M522+Q522</f>
        <v/>
      </c>
      <c r="S522" s="251">
        <f>IF(OR(C522="CEDULAS DE IDENTIDAD",C522="CÉDULA DE IDENTIDAD DS4924"),(J522*17),0)</f>
        <v/>
      </c>
      <c r="T522" s="283">
        <f>IF(N522="ERROR HUMANO",(M522*3),0)</f>
        <v/>
      </c>
    </row>
    <row r="523">
      <c r="A523" s="280" t="n">
        <v>4</v>
      </c>
      <c r="B523" s="250" t="inlineStr">
        <is>
          <t>MIGUEL VILLARPANDO MIRANDA</t>
        </is>
      </c>
      <c r="C523" s="250" t="inlineStr">
        <is>
          <t>LAMINAS PLASTICAS TIPO FUNDA -POUCHE</t>
        </is>
      </c>
      <c r="D523" s="250" t="inlineStr">
        <is>
          <t>H5-P1</t>
        </is>
      </c>
      <c r="E523" s="250" t="n">
        <v>1128210</v>
      </c>
      <c r="F523" s="250" t="n">
        <v>1128237</v>
      </c>
      <c r="G523" s="250" t="n">
        <v>28</v>
      </c>
      <c r="H523" s="250" t="n">
        <v>1128210</v>
      </c>
      <c r="I523" s="250" t="n">
        <v>1128237</v>
      </c>
      <c r="J523" s="250" t="n">
        <v>28</v>
      </c>
      <c r="K523" s="250" t="n"/>
      <c r="L523" s="250" t="n"/>
      <c r="M523" s="250" t="n"/>
      <c r="N523" s="250" t="n"/>
      <c r="O523" s="250" t="n"/>
      <c r="P523" s="250" t="n"/>
      <c r="Q523" s="250" t="n"/>
      <c r="R523" s="250">
        <f>J523+M523+Q523</f>
        <v/>
      </c>
      <c r="S523" s="250">
        <f>IF(OR(C523="CEDULAS DE IDENTIDAD",C523="CÉDULA DE IDENTIDAD DS4924"),(J523*17),0)</f>
        <v/>
      </c>
      <c r="T523" s="281">
        <f>IF(N523="ERROR HUMANO",(M523*3),0)</f>
        <v/>
      </c>
    </row>
    <row r="524">
      <c r="A524" s="280" t="n">
        <v>4</v>
      </c>
      <c r="B524" s="250" t="inlineStr">
        <is>
          <t>MIGUEL VILLARPANDO MIRANDA</t>
        </is>
      </c>
      <c r="C524" s="250" t="inlineStr">
        <is>
          <t>LAMINAS PLASTICAS TIPO FUNDA -POUCHE</t>
        </is>
      </c>
      <c r="D524" s="250" t="inlineStr">
        <is>
          <t>H5-P1</t>
        </is>
      </c>
      <c r="E524" s="250" t="n">
        <v>1128238</v>
      </c>
      <c r="F524" s="250" t="n">
        <v>1128248</v>
      </c>
      <c r="G524" s="250" t="n">
        <v>11</v>
      </c>
      <c r="H524" s="250" t="n"/>
      <c r="I524" s="250" t="n"/>
      <c r="J524" s="250" t="n"/>
      <c r="K524" s="250" t="n"/>
      <c r="L524" s="250" t="n"/>
      <c r="M524" s="250" t="n"/>
      <c r="N524" s="250" t="n"/>
      <c r="O524" s="250" t="n">
        <v>1128238</v>
      </c>
      <c r="P524" s="250" t="n">
        <v>1128248</v>
      </c>
      <c r="Q524" s="250" t="n">
        <v>11</v>
      </c>
      <c r="R524" s="250">
        <f>J524+M524+Q524</f>
        <v/>
      </c>
      <c r="S524" s="250">
        <f>IF(OR(C524="CEDULAS DE IDENTIDAD",C524="CÉDULA DE IDENTIDAD DS4924"),(J524*17),0)</f>
        <v/>
      </c>
      <c r="T524" s="281">
        <f>IF(N524="ERROR HUMANO",(M524*3),0)</f>
        <v/>
      </c>
    </row>
    <row r="525">
      <c r="A525" s="280" t="n">
        <v>4</v>
      </c>
      <c r="B525" s="250" t="inlineStr">
        <is>
          <t>MIGUEL VILLARPANDO MIRANDA</t>
        </is>
      </c>
      <c r="C525" s="250" t="inlineStr">
        <is>
          <t>LAMINAS PLASTICAS TIPO FUNDA -POUCHE</t>
        </is>
      </c>
      <c r="D525" s="250" t="inlineStr">
        <is>
          <t>H5-P1</t>
        </is>
      </c>
      <c r="E525" s="250" t="n">
        <v>1560494</v>
      </c>
      <c r="F525" s="250" t="n">
        <v>1560495</v>
      </c>
      <c r="G525" s="250" t="n">
        <v>2</v>
      </c>
      <c r="H525" s="250" t="n">
        <v>1560494</v>
      </c>
      <c r="I525" s="250" t="n">
        <v>1560495</v>
      </c>
      <c r="J525" s="250" t="n">
        <v>2</v>
      </c>
      <c r="K525" s="250" t="n"/>
      <c r="L525" s="250" t="n"/>
      <c r="M525" s="250" t="n"/>
      <c r="N525" s="250" t="n"/>
      <c r="O525" s="250" t="n"/>
      <c r="P525" s="250" t="n"/>
      <c r="Q525" s="250" t="n"/>
      <c r="R525" s="250">
        <f>J525+M525+Q525</f>
        <v/>
      </c>
      <c r="S525" s="250">
        <f>IF(OR(C525="CEDULAS DE IDENTIDAD",C525="CÉDULA DE IDENTIDAD DS4924"),(J525*17),0)</f>
        <v/>
      </c>
      <c r="T525" s="281">
        <f>IF(N525="ERROR HUMANO",(M525*3),0)</f>
        <v/>
      </c>
    </row>
    <row r="526">
      <c r="A526" s="280" t="n">
        <v>4</v>
      </c>
      <c r="B526" s="250" t="inlineStr">
        <is>
          <t>MIGUEL VILLARPANDO MIRANDA</t>
        </is>
      </c>
      <c r="C526" s="250" t="inlineStr">
        <is>
          <t>CÉDULA DE IDENTIDAD DS4924</t>
        </is>
      </c>
      <c r="D526" s="250" t="inlineStr">
        <is>
          <t>LA</t>
        </is>
      </c>
      <c r="E526" s="250" t="n">
        <v>585854</v>
      </c>
      <c r="F526" s="250" t="n">
        <v>585860</v>
      </c>
      <c r="G526" s="250" t="n">
        <v>7</v>
      </c>
      <c r="H526" s="250" t="n">
        <v>585854</v>
      </c>
      <c r="I526" s="250" t="n">
        <v>585860</v>
      </c>
      <c r="J526" s="250" t="n">
        <v>7</v>
      </c>
      <c r="K526" s="250" t="n"/>
      <c r="L526" s="250" t="n"/>
      <c r="M526" s="250" t="n"/>
      <c r="N526" s="250" t="n"/>
      <c r="O526" s="250" t="n"/>
      <c r="P526" s="250" t="n"/>
      <c r="Q526" s="250" t="n"/>
      <c r="R526" s="250">
        <f>J526+M526+Q526</f>
        <v/>
      </c>
      <c r="S526" s="250">
        <f>IF(OR(C526="CEDULAS DE IDENTIDAD",C526="CÉDULA DE IDENTIDAD DS4924"),(J526*17),0)</f>
        <v/>
      </c>
      <c r="T526" s="281">
        <f>IF(N526="ERROR HUMANO",(M526*3),0)</f>
        <v/>
      </c>
    </row>
    <row r="527">
      <c r="A527" s="280" t="n">
        <v>4</v>
      </c>
      <c r="B527" s="250" t="inlineStr">
        <is>
          <t>MIGUEL VILLARPANDO MIRANDA</t>
        </is>
      </c>
      <c r="C527" s="250" t="inlineStr">
        <is>
          <t>CÉDULA DE IDENTIDAD DS4924</t>
        </is>
      </c>
      <c r="D527" s="250" t="inlineStr">
        <is>
          <t>LA</t>
        </is>
      </c>
      <c r="E527" s="250" t="n">
        <v>585861</v>
      </c>
      <c r="F527" s="250" t="n">
        <v>585861</v>
      </c>
      <c r="G527" s="250" t="n">
        <v>1</v>
      </c>
      <c r="H527" s="250" t="n"/>
      <c r="I527" s="250" t="n"/>
      <c r="J527" s="250" t="n"/>
      <c r="K527" s="250" t="n">
        <v>585861</v>
      </c>
      <c r="L527" s="250" t="n">
        <v>585861</v>
      </c>
      <c r="M527" s="250" t="n">
        <v>1</v>
      </c>
      <c r="N527" s="250" t="inlineStr">
        <is>
          <t>ERROR DE IMPRESIÓN</t>
        </is>
      </c>
      <c r="O527" s="250" t="n"/>
      <c r="P527" s="250" t="n"/>
      <c r="Q527" s="250" t="n"/>
      <c r="R527" s="250">
        <f>J527+M527+Q527</f>
        <v/>
      </c>
      <c r="S527" s="250">
        <f>IF(OR(C527="CEDULAS DE IDENTIDAD",C527="CÉDULA DE IDENTIDAD DS4924"),(J527*17),0)</f>
        <v/>
      </c>
      <c r="T527" s="281">
        <f>IF(N527="ERROR HUMANO",(M527*3),0)</f>
        <v/>
      </c>
    </row>
    <row r="528">
      <c r="A528" s="280" t="n">
        <v>4</v>
      </c>
      <c r="B528" s="250" t="inlineStr">
        <is>
          <t>MIGUEL VILLARPANDO MIRANDA</t>
        </is>
      </c>
      <c r="C528" s="250" t="inlineStr">
        <is>
          <t>CÉDULA DE IDENTIDAD DS4924</t>
        </is>
      </c>
      <c r="D528" s="250" t="inlineStr">
        <is>
          <t>LA</t>
        </is>
      </c>
      <c r="E528" s="250" t="n">
        <v>585862</v>
      </c>
      <c r="F528" s="250" t="n">
        <v>585884</v>
      </c>
      <c r="G528" s="250" t="n">
        <v>23</v>
      </c>
      <c r="H528" s="250" t="n">
        <v>585862</v>
      </c>
      <c r="I528" s="250" t="n">
        <v>585884</v>
      </c>
      <c r="J528" s="250" t="n">
        <v>23</v>
      </c>
      <c r="K528" s="250" t="n"/>
      <c r="L528" s="250" t="n"/>
      <c r="M528" s="250" t="n"/>
      <c r="N528" s="250" t="n"/>
      <c r="O528" s="250" t="n"/>
      <c r="P528" s="250" t="n"/>
      <c r="Q528" s="250" t="n"/>
      <c r="R528" s="250">
        <f>J528+M528+Q528</f>
        <v/>
      </c>
      <c r="S528" s="250">
        <f>IF(OR(C528="CEDULAS DE IDENTIDAD",C528="CÉDULA DE IDENTIDAD DS4924"),(J528*17),0)</f>
        <v/>
      </c>
      <c r="T528" s="281">
        <f>IF(N528="ERROR HUMANO",(M528*3),0)</f>
        <v/>
      </c>
    </row>
    <row r="529">
      <c r="A529" s="280" t="n">
        <v>4</v>
      </c>
      <c r="B529" s="250" t="inlineStr">
        <is>
          <t>MIGUEL VILLARPANDO MIRANDA</t>
        </is>
      </c>
      <c r="C529" s="250" t="inlineStr">
        <is>
          <t>CÉDULA DE IDENTIDAD DS4924</t>
        </is>
      </c>
      <c r="D529" s="250" t="inlineStr">
        <is>
          <t>LA</t>
        </is>
      </c>
      <c r="E529" s="250" t="n">
        <v>585885</v>
      </c>
      <c r="F529" s="250" t="n">
        <v>585892</v>
      </c>
      <c r="G529" s="250" t="n">
        <v>8</v>
      </c>
      <c r="H529" s="250" t="n"/>
      <c r="I529" s="250" t="n"/>
      <c r="J529" s="250" t="n"/>
      <c r="K529" s="250" t="n"/>
      <c r="L529" s="250" t="n"/>
      <c r="M529" s="250" t="n"/>
      <c r="N529" s="250" t="n"/>
      <c r="O529" s="250" t="n">
        <v>585885</v>
      </c>
      <c r="P529" s="250" t="n">
        <v>585892</v>
      </c>
      <c r="Q529" s="250" t="n">
        <v>8</v>
      </c>
      <c r="R529" s="250">
        <f>J529+M529+Q529</f>
        <v/>
      </c>
      <c r="S529" s="250">
        <f>IF(OR(C529="CEDULAS DE IDENTIDAD",C529="CÉDULA DE IDENTIDAD DS4924"),(J529*17),0)</f>
        <v/>
      </c>
      <c r="T529" s="281">
        <f>IF(N529="ERROR HUMANO",(M529*3),0)</f>
        <v/>
      </c>
    </row>
    <row r="530">
      <c r="A530" s="282" t="n">
        <v>1</v>
      </c>
      <c r="B530" s="251" t="inlineStr">
        <is>
          <t>VERONICA MEDRANO ARIAS</t>
        </is>
      </c>
      <c r="C530" s="251" t="inlineStr">
        <is>
          <t>LAMINAS PLASTICAS TIPO FUNDA -POUCHE</t>
        </is>
      </c>
      <c r="D530" s="251" t="inlineStr">
        <is>
          <t>H5-P1</t>
        </is>
      </c>
      <c r="E530" s="251" t="n">
        <v>1128040</v>
      </c>
      <c r="F530" s="251" t="n">
        <v>1128078</v>
      </c>
      <c r="G530" s="251" t="n">
        <v>39</v>
      </c>
      <c r="H530" s="251" t="n">
        <v>1128040</v>
      </c>
      <c r="I530" s="251" t="n">
        <v>1128078</v>
      </c>
      <c r="J530" s="251" t="n">
        <v>39</v>
      </c>
      <c r="K530" s="251" t="n"/>
      <c r="L530" s="251" t="n"/>
      <c r="M530" s="251" t="n"/>
      <c r="N530" s="251" t="n"/>
      <c r="O530" s="251" t="n"/>
      <c r="P530" s="251" t="n"/>
      <c r="Q530" s="251" t="n"/>
      <c r="R530" s="251">
        <f>J530+M530+Q530</f>
        <v/>
      </c>
      <c r="S530" s="251">
        <f>IF(OR(C530="CEDULAS DE IDENTIDAD",C530="CÉDULA DE IDENTIDAD DS4924"),(J530*17),0)</f>
        <v/>
      </c>
      <c r="T530" s="283">
        <f>IF(N530="ERROR HUMANO",(M530*3),0)</f>
        <v/>
      </c>
    </row>
    <row r="531">
      <c r="A531" s="282" t="n">
        <v>1</v>
      </c>
      <c r="B531" s="251" t="inlineStr">
        <is>
          <t>VERONICA MEDRANO ARIAS</t>
        </is>
      </c>
      <c r="C531" s="251" t="inlineStr">
        <is>
          <t>LAMINAS PLASTICAS TIPO FUNDA -POUCHE</t>
        </is>
      </c>
      <c r="D531" s="251" t="inlineStr">
        <is>
          <t>H5-P1</t>
        </is>
      </c>
      <c r="E531" s="251" t="n">
        <v>1128079</v>
      </c>
      <c r="F531" s="251" t="n">
        <v>1128089</v>
      </c>
      <c r="G531" s="251" t="n">
        <v>11</v>
      </c>
      <c r="H531" s="251" t="n"/>
      <c r="I531" s="251" t="n"/>
      <c r="J531" s="251" t="n"/>
      <c r="K531" s="251" t="n"/>
      <c r="L531" s="251" t="n"/>
      <c r="M531" s="251" t="n"/>
      <c r="N531" s="251" t="n"/>
      <c r="O531" s="251" t="n">
        <v>1128079</v>
      </c>
      <c r="P531" s="251" t="n">
        <v>1128089</v>
      </c>
      <c r="Q531" s="251" t="n">
        <v>11</v>
      </c>
      <c r="R531" s="251">
        <f>J531+M531+Q531</f>
        <v/>
      </c>
      <c r="S531" s="251">
        <f>IF(OR(C531="CEDULAS DE IDENTIDAD",C531="CÉDULA DE IDENTIDAD DS4924"),(J531*17),0)</f>
        <v/>
      </c>
      <c r="T531" s="283">
        <f>IF(N531="ERROR HUMANO",(M531*3),0)</f>
        <v/>
      </c>
    </row>
    <row r="532">
      <c r="A532" s="282" t="n">
        <v>1</v>
      </c>
      <c r="B532" s="251" t="inlineStr">
        <is>
          <t>VERONICA MEDRANO ARIAS</t>
        </is>
      </c>
      <c r="C532" s="251" t="inlineStr">
        <is>
          <t>CÉDULA DE IDENTIDAD DS4924</t>
        </is>
      </c>
      <c r="D532" s="251" t="inlineStr">
        <is>
          <t>LA</t>
        </is>
      </c>
      <c r="E532" s="251" t="n">
        <v>585737</v>
      </c>
      <c r="F532" s="251" t="n">
        <v>585742</v>
      </c>
      <c r="G532" s="251" t="n">
        <v>6</v>
      </c>
      <c r="H532" s="251" t="n">
        <v>585737</v>
      </c>
      <c r="I532" s="251" t="n">
        <v>585742</v>
      </c>
      <c r="J532" s="251" t="n">
        <v>6</v>
      </c>
      <c r="K532" s="251" t="n"/>
      <c r="L532" s="251" t="n"/>
      <c r="M532" s="251" t="n"/>
      <c r="N532" s="251" t="n"/>
      <c r="O532" s="251" t="n"/>
      <c r="P532" s="251" t="n"/>
      <c r="Q532" s="251" t="n"/>
      <c r="R532" s="251">
        <f>J532+M532+Q532</f>
        <v/>
      </c>
      <c r="S532" s="251">
        <f>IF(OR(C532="CEDULAS DE IDENTIDAD",C532="CÉDULA DE IDENTIDAD DS4924"),(J532*17),0)</f>
        <v/>
      </c>
      <c r="T532" s="283">
        <f>IF(N532="ERROR HUMANO",(M532*3),0)</f>
        <v/>
      </c>
    </row>
    <row r="533">
      <c r="A533" s="282" t="n">
        <v>1</v>
      </c>
      <c r="B533" s="251" t="inlineStr">
        <is>
          <t>VERONICA MEDRANO ARIAS</t>
        </is>
      </c>
      <c r="C533" s="251" t="inlineStr">
        <is>
          <t>CÉDULA DE IDENTIDAD DS4924</t>
        </is>
      </c>
      <c r="D533" s="251" t="inlineStr">
        <is>
          <t>LA</t>
        </is>
      </c>
      <c r="E533" s="251" t="n">
        <v>585743</v>
      </c>
      <c r="F533" s="251" t="n">
        <v>585752</v>
      </c>
      <c r="G533" s="251" t="n">
        <v>10</v>
      </c>
      <c r="H533" s="251" t="n"/>
      <c r="I533" s="251" t="n"/>
      <c r="J533" s="251" t="n"/>
      <c r="K533" s="251" t="n"/>
      <c r="L533" s="251" t="n"/>
      <c r="M533" s="251" t="n"/>
      <c r="N533" s="251" t="n"/>
      <c r="O533" s="251" t="n">
        <v>585743</v>
      </c>
      <c r="P533" s="251" t="n">
        <v>585752</v>
      </c>
      <c r="Q533" s="251" t="n">
        <v>10</v>
      </c>
      <c r="R533" s="251">
        <f>J533+M533+Q533</f>
        <v/>
      </c>
      <c r="S533" s="251">
        <f>IF(OR(C533="CEDULAS DE IDENTIDAD",C533="CÉDULA DE IDENTIDAD DS4924"),(J533*17),0)</f>
        <v/>
      </c>
      <c r="T533" s="283">
        <f>IF(N533="ERROR HUMANO",(M533*3),0)</f>
        <v/>
      </c>
    </row>
    <row r="534">
      <c r="A534" s="282" t="n">
        <v>1</v>
      </c>
      <c r="B534" s="251" t="inlineStr">
        <is>
          <t>VERONICA MEDRANO ARIAS</t>
        </is>
      </c>
      <c r="C534" s="251" t="inlineStr">
        <is>
          <t>CÉDULA DE IDENTIDAD DS4924</t>
        </is>
      </c>
      <c r="D534" s="251" t="inlineStr">
        <is>
          <t>LA</t>
        </is>
      </c>
      <c r="E534" s="251" t="n">
        <v>585760</v>
      </c>
      <c r="F534" s="251" t="n">
        <v>585792</v>
      </c>
      <c r="G534" s="251" t="n">
        <v>33</v>
      </c>
      <c r="H534" s="251" t="n">
        <v>585760</v>
      </c>
      <c r="I534" s="251" t="n">
        <v>585792</v>
      </c>
      <c r="J534" s="251" t="n">
        <v>33</v>
      </c>
      <c r="K534" s="251" t="n"/>
      <c r="L534" s="251" t="n"/>
      <c r="M534" s="251" t="n"/>
      <c r="N534" s="251" t="n"/>
      <c r="O534" s="251" t="n"/>
      <c r="P534" s="251" t="n"/>
      <c r="Q534" s="251" t="n"/>
      <c r="R534" s="251">
        <f>J534+M534+Q534</f>
        <v/>
      </c>
      <c r="S534" s="251">
        <f>IF(OR(C534="CEDULAS DE IDENTIDAD",C534="CÉDULA DE IDENTIDAD DS4924"),(J534*17),0)</f>
        <v/>
      </c>
      <c r="T534" s="283">
        <f>IF(N534="ERROR HUMANO",(M534*3),0)</f>
        <v/>
      </c>
    </row>
    <row r="535">
      <c r="A535" s="280" t="n">
        <v>7</v>
      </c>
      <c r="B535" s="250" t="inlineStr">
        <is>
          <t>WILSON SOLETO LAVAIN</t>
        </is>
      </c>
      <c r="C535" s="250" t="inlineStr">
        <is>
          <t>LAMINAS PLASTICAS TIPO FUNDA -POUCHE</t>
        </is>
      </c>
      <c r="D535" s="250" t="inlineStr">
        <is>
          <t>H5-P1</t>
        </is>
      </c>
      <c r="E535" s="250" t="n">
        <v>1128249</v>
      </c>
      <c r="F535" s="250" t="n">
        <v>1128267</v>
      </c>
      <c r="G535" s="250" t="n">
        <v>19</v>
      </c>
      <c r="H535" s="250" t="n">
        <v>1128249</v>
      </c>
      <c r="I535" s="250" t="n">
        <v>1128267</v>
      </c>
      <c r="J535" s="250" t="n">
        <v>19</v>
      </c>
      <c r="K535" s="250" t="n"/>
      <c r="L535" s="250" t="n"/>
      <c r="M535" s="250" t="n"/>
      <c r="N535" s="250" t="n"/>
      <c r="O535" s="250" t="n"/>
      <c r="P535" s="250" t="n"/>
      <c r="Q535" s="250" t="n"/>
      <c r="R535" s="250">
        <f>J535+M535+Q535</f>
        <v/>
      </c>
      <c r="S535" s="250">
        <f>IF(OR(C535="CEDULAS DE IDENTIDAD",C535="CÉDULA DE IDENTIDAD DS4924"),(J535*17),0)</f>
        <v/>
      </c>
      <c r="T535" s="281">
        <f>IF(N535="ERROR HUMANO",(M535*3),0)</f>
        <v/>
      </c>
    </row>
    <row r="536">
      <c r="A536" s="280" t="n">
        <v>7</v>
      </c>
      <c r="B536" s="250" t="inlineStr">
        <is>
          <t>WILSON SOLETO LAVAIN</t>
        </is>
      </c>
      <c r="C536" s="250" t="inlineStr">
        <is>
          <t>LAMINAS PLASTICAS TIPO FUNDA -POUCHE</t>
        </is>
      </c>
      <c r="D536" s="250" t="inlineStr">
        <is>
          <t>H5-P1</t>
        </is>
      </c>
      <c r="E536" s="250" t="n">
        <v>1128268</v>
      </c>
      <c r="F536" s="250" t="n">
        <v>1128280</v>
      </c>
      <c r="G536" s="250" t="n">
        <v>13</v>
      </c>
      <c r="H536" s="250" t="n"/>
      <c r="I536" s="250" t="n"/>
      <c r="J536" s="250" t="n"/>
      <c r="K536" s="250" t="n"/>
      <c r="L536" s="250" t="n"/>
      <c r="M536" s="250" t="n"/>
      <c r="N536" s="250" t="n"/>
      <c r="O536" s="250" t="n">
        <v>1128268</v>
      </c>
      <c r="P536" s="250" t="n">
        <v>1128280</v>
      </c>
      <c r="Q536" s="250" t="n">
        <v>13</v>
      </c>
      <c r="R536" s="250">
        <f>J536+M536+Q536</f>
        <v/>
      </c>
      <c r="S536" s="250">
        <f>IF(OR(C536="CEDULAS DE IDENTIDAD",C536="CÉDULA DE IDENTIDAD DS4924"),(J536*17),0)</f>
        <v/>
      </c>
      <c r="T536" s="281">
        <f>IF(N536="ERROR HUMANO",(M536*3),0)</f>
        <v/>
      </c>
    </row>
    <row r="537">
      <c r="A537" s="280" t="n">
        <v>7</v>
      </c>
      <c r="B537" s="250" t="inlineStr">
        <is>
          <t>WILSON SOLETO LAVAIN</t>
        </is>
      </c>
      <c r="C537" s="250" t="inlineStr">
        <is>
          <t>LAMINAS PLASTICAS TIPO FUNDA -POUCHE</t>
        </is>
      </c>
      <c r="D537" s="250" t="inlineStr">
        <is>
          <t>H5-P1</t>
        </is>
      </c>
      <c r="E537" s="250" t="n">
        <v>1560573</v>
      </c>
      <c r="F537" s="250" t="n">
        <v>1560585</v>
      </c>
      <c r="G537" s="250" t="n">
        <v>13</v>
      </c>
      <c r="H537" s="250" t="n">
        <v>1560573</v>
      </c>
      <c r="I537" s="250" t="n">
        <v>1560585</v>
      </c>
      <c r="J537" s="250" t="n">
        <v>13</v>
      </c>
      <c r="K537" s="250" t="n"/>
      <c r="L537" s="250" t="n"/>
      <c r="M537" s="250" t="n"/>
      <c r="N537" s="250" t="n"/>
      <c r="O537" s="250" t="n"/>
      <c r="P537" s="250" t="n"/>
      <c r="Q537" s="250" t="n"/>
      <c r="R537" s="250">
        <f>J537+M537+Q537</f>
        <v/>
      </c>
      <c r="S537" s="250">
        <f>IF(OR(C537="CEDULAS DE IDENTIDAD",C537="CÉDULA DE IDENTIDAD DS4924"),(J537*17),0)</f>
        <v/>
      </c>
      <c r="T537" s="281">
        <f>IF(N537="ERROR HUMANO",(M537*3),0)</f>
        <v/>
      </c>
    </row>
    <row r="538">
      <c r="A538" s="280" t="n">
        <v>7</v>
      </c>
      <c r="B538" s="250" t="inlineStr">
        <is>
          <t>WILSON SOLETO LAVAIN</t>
        </is>
      </c>
      <c r="C538" s="250" t="inlineStr">
        <is>
          <t>CÉDULA DE IDENTIDAD DS4924</t>
        </is>
      </c>
      <c r="D538" s="250" t="inlineStr">
        <is>
          <t>LA</t>
        </is>
      </c>
      <c r="E538" s="250" t="n">
        <v>585680</v>
      </c>
      <c r="F538" s="250" t="n">
        <v>585692</v>
      </c>
      <c r="G538" s="250" t="n">
        <v>13</v>
      </c>
      <c r="H538" s="250" t="n">
        <v>585680</v>
      </c>
      <c r="I538" s="250" t="n">
        <v>585692</v>
      </c>
      <c r="J538" s="250" t="n">
        <v>13</v>
      </c>
      <c r="K538" s="250" t="n"/>
      <c r="L538" s="250" t="n"/>
      <c r="M538" s="250" t="n"/>
      <c r="N538" s="250" t="n"/>
      <c r="O538" s="250" t="n"/>
      <c r="P538" s="250" t="n"/>
      <c r="Q538" s="250" t="n"/>
      <c r="R538" s="250">
        <f>J538+M538+Q538</f>
        <v/>
      </c>
      <c r="S538" s="250">
        <f>IF(OR(C538="CEDULAS DE IDENTIDAD",C538="CÉDULA DE IDENTIDAD DS4924"),(J538*17),0)</f>
        <v/>
      </c>
      <c r="T538" s="281">
        <f>IF(N538="ERROR HUMANO",(M538*3),0)</f>
        <v/>
      </c>
    </row>
    <row r="539">
      <c r="A539" s="280" t="n">
        <v>7</v>
      </c>
      <c r="B539" s="250" t="inlineStr">
        <is>
          <t>WILSON SOLETO LAVAIN</t>
        </is>
      </c>
      <c r="C539" s="250" t="inlineStr">
        <is>
          <t>CÉDULA DE IDENTIDAD DS4924</t>
        </is>
      </c>
      <c r="D539" s="250" t="inlineStr">
        <is>
          <t>LA</t>
        </is>
      </c>
      <c r="E539" s="250" t="n">
        <v>585893</v>
      </c>
      <c r="F539" s="250" t="n">
        <v>585911</v>
      </c>
      <c r="G539" s="250" t="n">
        <v>19</v>
      </c>
      <c r="H539" s="250" t="n">
        <v>585893</v>
      </c>
      <c r="I539" s="250" t="n">
        <v>585911</v>
      </c>
      <c r="J539" s="250" t="n">
        <v>19</v>
      </c>
      <c r="K539" s="250" t="n"/>
      <c r="L539" s="250" t="n"/>
      <c r="M539" s="250" t="n"/>
      <c r="N539" s="250" t="n"/>
      <c r="O539" s="250" t="n"/>
      <c r="P539" s="250" t="n"/>
      <c r="Q539" s="250" t="n"/>
      <c r="R539" s="250">
        <f>J539+M539+Q539</f>
        <v/>
      </c>
      <c r="S539" s="250">
        <f>IF(OR(C539="CEDULAS DE IDENTIDAD",C539="CÉDULA DE IDENTIDAD DS4924"),(J539*17),0)</f>
        <v/>
      </c>
      <c r="T539" s="281">
        <f>IF(N539="ERROR HUMANO",(M539*3),0)</f>
        <v/>
      </c>
    </row>
    <row r="540">
      <c r="A540" s="280" t="n">
        <v>7</v>
      </c>
      <c r="B540" s="250" t="inlineStr">
        <is>
          <t>WILSON SOLETO LAVAIN</t>
        </is>
      </c>
      <c r="C540" s="250" t="inlineStr">
        <is>
          <t>CÉDULA DE IDENTIDAD DS4924</t>
        </is>
      </c>
      <c r="D540" s="250" t="inlineStr">
        <is>
          <t>LA</t>
        </is>
      </c>
      <c r="E540" s="250" t="n">
        <v>585912</v>
      </c>
      <c r="F540" s="250" t="n">
        <v>585924</v>
      </c>
      <c r="G540" s="250" t="n">
        <v>13</v>
      </c>
      <c r="H540" s="250" t="n"/>
      <c r="I540" s="250" t="n"/>
      <c r="J540" s="250" t="n"/>
      <c r="K540" s="250" t="n"/>
      <c r="L540" s="250" t="n"/>
      <c r="M540" s="250" t="n"/>
      <c r="N540" s="250" t="n"/>
      <c r="O540" s="250" t="n">
        <v>585912</v>
      </c>
      <c r="P540" s="250" t="n">
        <v>585924</v>
      </c>
      <c r="Q540" s="250" t="n">
        <v>13</v>
      </c>
      <c r="R540" s="250">
        <f>J540+M540+Q540</f>
        <v/>
      </c>
      <c r="S540" s="250" t="n"/>
      <c r="T540" s="281">
        <f>IF(N540="ERROR HUMANO",(M540*3),0)</f>
        <v/>
      </c>
    </row>
    <row r="541" ht="15" customHeight="1" s="335">
      <c r="A541" s="417" t="inlineStr">
        <is>
          <t>TOTALES:</t>
        </is>
      </c>
      <c r="B541" s="408" t="n"/>
      <c r="C541" s="408" t="n"/>
      <c r="D541" s="408" t="n"/>
      <c r="E541" s="162" t="n"/>
      <c r="F541" s="163" t="n"/>
      <c r="G541" s="164">
        <f>SUM(G499:G540)</f>
        <v/>
      </c>
      <c r="H541" s="162" t="n"/>
      <c r="I541" s="163" t="n"/>
      <c r="J541" s="165">
        <f>SUM(J499:J540)</f>
        <v/>
      </c>
      <c r="K541" s="162" t="n"/>
      <c r="L541" s="163" t="n"/>
      <c r="M541" s="165">
        <f>SUM(M499:M540)</f>
        <v/>
      </c>
      <c r="N541" s="166" t="n"/>
      <c r="O541" s="162" t="n"/>
      <c r="P541" s="163" t="n"/>
      <c r="Q541" s="165">
        <f>SUM(Q499:Q540)</f>
        <v/>
      </c>
      <c r="R541" s="167">
        <f>SUM(R499:R540)</f>
        <v/>
      </c>
      <c r="S541" s="168">
        <f>SUM(S499:S540)</f>
        <v/>
      </c>
      <c r="T541" s="165">
        <f>SUM(T499:T540)</f>
        <v/>
      </c>
    </row>
    <row r="542" ht="15.75" customHeight="1" s="335">
      <c r="A542" s="409" t="inlineStr">
        <is>
          <t>TOTAL BOLETAS DE DEPOSITO BANCARIO</t>
        </is>
      </c>
      <c r="B542" s="408" t="n"/>
      <c r="C542" s="408" t="n"/>
      <c r="D542" s="408" t="n"/>
      <c r="E542" s="408" t="n"/>
      <c r="F542" s="408" t="n"/>
      <c r="G542" s="408" t="n"/>
      <c r="H542" s="337" t="n"/>
      <c r="I542" s="416">
        <f>J541/2</f>
        <v/>
      </c>
      <c r="J542" s="337" t="n"/>
      <c r="K542" s="409" t="inlineStr">
        <is>
          <t>INGRESO TOTAL BOLIVIANOS</t>
        </is>
      </c>
      <c r="L542" s="408" t="n"/>
      <c r="M542" s="408" t="n"/>
      <c r="N542" s="408" t="n"/>
      <c r="O542" s="408" t="n"/>
      <c r="P542" s="408" t="n"/>
      <c r="Q542" s="337" t="n"/>
      <c r="R542" s="416">
        <f>S541+T541</f>
        <v/>
      </c>
      <c r="S542" s="408" t="n"/>
      <c r="T542" s="337" t="n"/>
    </row>
    <row r="544" ht="15" customHeight="1" s="335">
      <c r="A544" s="275" t="n"/>
      <c r="B544" s="276" t="n"/>
      <c r="C544" s="276" t="n"/>
      <c r="D544" s="276" t="n"/>
      <c r="E544" s="276" t="n"/>
      <c r="F544" s="276" t="n"/>
      <c r="G544" s="276" t="n"/>
      <c r="H544" s="276" t="n"/>
      <c r="I544" s="276" t="n"/>
      <c r="J544" s="276" t="n"/>
      <c r="K544" s="276" t="n"/>
      <c r="L544" s="276" t="n"/>
      <c r="M544" s="276" t="n"/>
      <c r="N544" s="276" t="n"/>
      <c r="O544" s="418" t="inlineStr">
        <is>
          <t>Correlativo-Form.:   SEGIP/DDSC/MONT/012/2024</t>
        </is>
      </c>
      <c r="P544" s="411" t="n"/>
      <c r="Q544" s="411" t="n"/>
      <c r="R544" s="411" t="n"/>
      <c r="S544" s="411" t="n"/>
      <c r="T544" s="412" t="n"/>
    </row>
    <row r="545" ht="22.5" customHeight="1" s="335">
      <c r="A545" s="433" t="inlineStr">
        <is>
          <t xml:space="preserve">SERVICIO GENERAL DE IDENTIFICACION PERSONAL </t>
        </is>
      </c>
      <c r="T545" s="422" t="n"/>
    </row>
    <row r="546" ht="15" customHeight="1" s="335">
      <c r="A546" s="432" t="inlineStr">
        <is>
          <t>LEY N° 0145 DEL 27 DE JUNIO DEL 2011</t>
        </is>
      </c>
      <c r="T546" s="422" t="n"/>
    </row>
    <row r="547" ht="24.75" customHeight="1" s="335">
      <c r="A547" s="430" t="inlineStr">
        <is>
          <t xml:space="preserve">FORMULARIO AV-4 (ADMINISTRACION DE MATERIAL VALORADO: CEDULAS Y PLASTICOS) </t>
        </is>
      </c>
      <c r="B547" s="411" t="n"/>
      <c r="C547" s="411" t="n"/>
      <c r="D547" s="411" t="n"/>
      <c r="E547" s="411" t="n"/>
      <c r="F547" s="411" t="n"/>
      <c r="G547" s="411" t="n"/>
      <c r="H547" s="411" t="n"/>
      <c r="I547" s="411" t="n"/>
      <c r="J547" s="411" t="n"/>
      <c r="K547" s="411" t="n"/>
      <c r="L547" s="411" t="n"/>
      <c r="M547" s="411" t="n"/>
      <c r="N547" s="411" t="n"/>
      <c r="O547" s="411" t="n"/>
      <c r="P547" s="411" t="n"/>
      <c r="Q547" s="411" t="n"/>
      <c r="R547" s="411" t="n"/>
      <c r="S547" s="411" t="n"/>
      <c r="T547" s="412" t="n"/>
    </row>
    <row r="548" ht="21.75" customHeight="1" s="335" thickBot="1">
      <c r="A548" s="431" t="inlineStr">
        <is>
          <t xml:space="preserve">OFICINA OPERATIVA: </t>
        </is>
      </c>
      <c r="B548" s="411" t="n"/>
      <c r="C548" s="411" t="n"/>
      <c r="D548" s="411" t="n"/>
      <c r="E548" s="429" t="inlineStr">
        <is>
          <t>OFICINA REGIONAL MONTERO</t>
        </is>
      </c>
      <c r="F548" s="408" t="n"/>
      <c r="G548" s="408" t="n"/>
      <c r="H548" s="408" t="n"/>
      <c r="I548" s="408" t="n"/>
      <c r="J548" s="408" t="n"/>
      <c r="K548" s="408" t="n"/>
      <c r="L548" s="408" t="n"/>
      <c r="M548" s="408" t="n"/>
      <c r="N548" s="408" t="n"/>
      <c r="O548" s="408" t="n"/>
      <c r="P548" s="408" t="n"/>
      <c r="Q548" s="419" t="inlineStr">
        <is>
          <t xml:space="preserve">FECHA: </t>
        </is>
      </c>
      <c r="R548" s="412" t="n"/>
      <c r="S548" s="427" t="inlineStr">
        <is>
          <t>15/01/2024</t>
        </is>
      </c>
      <c r="T548" s="428" t="n"/>
    </row>
    <row r="549" ht="15.75" customHeight="1" s="335">
      <c r="A549" s="277" t="n"/>
      <c r="B549" s="158" t="n"/>
      <c r="C549" s="158" t="n"/>
      <c r="D549" s="158" t="n"/>
      <c r="E549" s="426" t="inlineStr">
        <is>
          <t>ENTREGA DIARIA</t>
        </is>
      </c>
      <c r="F549" s="408" t="n"/>
      <c r="G549" s="337" t="n"/>
      <c r="H549" s="407" t="inlineStr">
        <is>
          <t>CEDULAS EMITIDAS</t>
        </is>
      </c>
      <c r="I549" s="408" t="n"/>
      <c r="J549" s="337" t="n"/>
      <c r="K549" s="425" t="inlineStr">
        <is>
          <t>CEDULAS ANULADAS</t>
        </is>
      </c>
      <c r="L549" s="408" t="n"/>
      <c r="M549" s="408" t="n"/>
      <c r="N549" s="337" t="n"/>
      <c r="O549" s="407" t="inlineStr">
        <is>
          <t>CEDULAS DEVUELTAS</t>
        </is>
      </c>
      <c r="P549" s="408" t="n"/>
      <c r="Q549" s="337" t="n"/>
      <c r="R549" s="423" t="inlineStr">
        <is>
          <t>TOTAL  ASIGNAC…</t>
        </is>
      </c>
      <c r="S549" s="423" t="inlineStr">
        <is>
          <t>TOTAL BS. RECAUDADO (EMISIONES)</t>
        </is>
      </c>
      <c r="T549" s="423" t="inlineStr">
        <is>
          <t>TOTAL BS. ANULACIONES</t>
        </is>
      </c>
    </row>
    <row r="550">
      <c r="A550" s="269" t="inlineStr">
        <is>
          <t>MESA</t>
        </is>
      </c>
      <c r="B550" s="269" t="inlineStr">
        <is>
          <t>OPERADOR</t>
        </is>
      </c>
      <c r="C550" s="269" t="inlineStr">
        <is>
          <t>DETALLE</t>
        </is>
      </c>
      <c r="D550" s="269" t="inlineStr">
        <is>
          <t>SERIE</t>
        </is>
      </c>
      <c r="E550" s="269" t="inlineStr">
        <is>
          <t>DESDE</t>
        </is>
      </c>
      <c r="F550" s="269" t="inlineStr">
        <is>
          <t>HASTA</t>
        </is>
      </c>
      <c r="G550" s="270" t="inlineStr">
        <is>
          <t>CANTIDAD</t>
        </is>
      </c>
      <c r="H550" s="269" t="inlineStr">
        <is>
          <t>DESDE</t>
        </is>
      </c>
      <c r="I550" s="269" t="inlineStr">
        <is>
          <t>HASTA</t>
        </is>
      </c>
      <c r="J550" s="270" t="inlineStr">
        <is>
          <t>CANTIDAD</t>
        </is>
      </c>
      <c r="K550" s="269" t="inlineStr">
        <is>
          <t>DESDE</t>
        </is>
      </c>
      <c r="L550" s="269" t="inlineStr">
        <is>
          <t>HASTA</t>
        </is>
      </c>
      <c r="M550" s="270" t="inlineStr">
        <is>
          <t>CANTIDAD</t>
        </is>
      </c>
      <c r="N550" s="271" t="inlineStr">
        <is>
          <t>TIPO ANULACION</t>
        </is>
      </c>
      <c r="O550" s="269" t="inlineStr">
        <is>
          <t>DESDE</t>
        </is>
      </c>
      <c r="P550" s="269" t="inlineStr">
        <is>
          <t>HASTA</t>
        </is>
      </c>
      <c r="Q550" s="270" t="inlineStr">
        <is>
          <t>CANTIDAD</t>
        </is>
      </c>
      <c r="R550" s="424" t="n"/>
      <c r="S550" s="424" t="n"/>
      <c r="T550" s="424" t="n"/>
    </row>
    <row r="551">
      <c r="A551" s="278" t="n">
        <v>2</v>
      </c>
      <c r="B551" s="272" t="inlineStr">
        <is>
          <t>ANELY CACERES PECHO</t>
        </is>
      </c>
      <c r="C551" s="272" t="inlineStr">
        <is>
          <t>LAMINAS PLASTICAS TIPO FUNDA -POUCHE</t>
        </is>
      </c>
      <c r="D551" s="272" t="inlineStr">
        <is>
          <t>H5-P1</t>
        </is>
      </c>
      <c r="E551" s="272" t="n">
        <v>1128142</v>
      </c>
      <c r="F551" s="272" t="n">
        <v>1128149</v>
      </c>
      <c r="G551" s="272" t="n">
        <v>8</v>
      </c>
      <c r="H551" s="272" t="n">
        <v>1128142</v>
      </c>
      <c r="I551" s="272" t="n">
        <v>1128149</v>
      </c>
      <c r="J551" s="272" t="n">
        <v>8</v>
      </c>
      <c r="K551" s="272" t="n"/>
      <c r="L551" s="272" t="n"/>
      <c r="M551" s="272" t="n"/>
      <c r="N551" s="272" t="n"/>
      <c r="O551" s="272" t="n"/>
      <c r="P551" s="272" t="n"/>
      <c r="Q551" s="272" t="n"/>
      <c r="R551" s="272">
        <f>J551+M551+Q551</f>
        <v/>
      </c>
      <c r="S551" s="272">
        <f>IF(OR(C551="CEDULAS DE IDENTIDAD",C551="CÉDULA DE IDENTIDAD DS4924"),(J551*17),0)</f>
        <v/>
      </c>
      <c r="T551" s="279">
        <f>IF(N551="ERROR HUMANO",(M551*3),0)</f>
        <v/>
      </c>
    </row>
    <row r="552">
      <c r="A552" s="280" t="n">
        <v>2</v>
      </c>
      <c r="B552" s="250" t="inlineStr">
        <is>
          <t>ANELY CACERES PECHO</t>
        </is>
      </c>
      <c r="C552" s="250" t="inlineStr">
        <is>
          <t>LAMINAS PLASTICAS TIPO FUNDA -POUCHE</t>
        </is>
      </c>
      <c r="D552" s="250" t="inlineStr">
        <is>
          <t>H5-P1</t>
        </is>
      </c>
      <c r="E552" s="250" t="n">
        <v>1128418</v>
      </c>
      <c r="F552" s="250" t="n">
        <v>1128472</v>
      </c>
      <c r="G552" s="250" t="n">
        <v>55</v>
      </c>
      <c r="H552" s="250" t="n">
        <v>1128418</v>
      </c>
      <c r="I552" s="250" t="n">
        <v>1128472</v>
      </c>
      <c r="J552" s="250" t="n">
        <v>55</v>
      </c>
      <c r="K552" s="250" t="n"/>
      <c r="L552" s="250" t="n"/>
      <c r="M552" s="250" t="n"/>
      <c r="N552" s="250" t="n"/>
      <c r="O552" s="250" t="n"/>
      <c r="P552" s="250" t="n"/>
      <c r="Q552" s="250" t="n"/>
      <c r="R552" s="250">
        <f>J552+M552+Q552</f>
        <v/>
      </c>
      <c r="S552" s="250">
        <f>IF(OR(C552="CEDULAS DE IDENTIDAD",C552="CÉDULA DE IDENTIDAD DS4924"),(J552*17),0)</f>
        <v/>
      </c>
      <c r="T552" s="281">
        <f>IF(N552="ERROR HUMANO",(M552*3),0)</f>
        <v/>
      </c>
    </row>
    <row r="553">
      <c r="A553" s="280" t="n">
        <v>2</v>
      </c>
      <c r="B553" s="250" t="inlineStr">
        <is>
          <t>ANELY CACERES PECHO</t>
        </is>
      </c>
      <c r="C553" s="250" t="inlineStr">
        <is>
          <t>LAMINAS PLASTICAS TIPO FUNDA -POUCHE</t>
        </is>
      </c>
      <c r="D553" s="250" t="inlineStr">
        <is>
          <t>H5-P1</t>
        </is>
      </c>
      <c r="E553" s="250" t="n">
        <v>1128473</v>
      </c>
      <c r="F553" s="250" t="n">
        <v>1128497</v>
      </c>
      <c r="G553" s="250" t="n">
        <v>25</v>
      </c>
      <c r="H553" s="250" t="n"/>
      <c r="I553" s="250" t="n"/>
      <c r="J553" s="250" t="n"/>
      <c r="K553" s="250" t="n"/>
      <c r="L553" s="250" t="n"/>
      <c r="M553" s="250" t="n"/>
      <c r="N553" s="250" t="n"/>
      <c r="O553" s="250" t="n">
        <v>1128473</v>
      </c>
      <c r="P553" s="250" t="n">
        <v>1128497</v>
      </c>
      <c r="Q553" s="250" t="n">
        <v>25</v>
      </c>
      <c r="R553" s="250">
        <f>J553+M553+Q553</f>
        <v/>
      </c>
      <c r="S553" s="250">
        <f>IF(OR(C553="CEDULAS DE IDENTIDAD",C553="CÉDULA DE IDENTIDAD DS4924"),(J553*17),0)</f>
        <v/>
      </c>
      <c r="T553" s="281">
        <f>IF(N553="ERROR HUMANO",(M553*3),0)</f>
        <v/>
      </c>
    </row>
    <row r="554">
      <c r="A554" s="280" t="n">
        <v>2</v>
      </c>
      <c r="B554" s="250" t="inlineStr">
        <is>
          <t>ANELY CACERES PECHO</t>
        </is>
      </c>
      <c r="C554" s="250" t="inlineStr">
        <is>
          <t>CÉDULA DE IDENTIDAD DS4924</t>
        </is>
      </c>
      <c r="D554" s="250" t="inlineStr">
        <is>
          <t>LA</t>
        </is>
      </c>
      <c r="E554" s="250" t="n">
        <v>585845</v>
      </c>
      <c r="F554" s="250" t="n">
        <v>585852</v>
      </c>
      <c r="G554" s="250" t="n">
        <v>8</v>
      </c>
      <c r="H554" s="250" t="n">
        <v>585845</v>
      </c>
      <c r="I554" s="250" t="n">
        <v>585852</v>
      </c>
      <c r="J554" s="250" t="n">
        <v>8</v>
      </c>
      <c r="K554" s="250" t="n"/>
      <c r="L554" s="250" t="n"/>
      <c r="M554" s="250" t="n"/>
      <c r="N554" s="250" t="n"/>
      <c r="O554" s="250" t="n"/>
      <c r="P554" s="250" t="n"/>
      <c r="Q554" s="250" t="n"/>
      <c r="R554" s="250">
        <f>J554+M554+Q554</f>
        <v/>
      </c>
      <c r="S554" s="250">
        <f>IF(OR(C554="CEDULAS DE IDENTIDAD",C554="CÉDULA DE IDENTIDAD DS4924"),(J554*17),0)</f>
        <v/>
      </c>
      <c r="T554" s="281">
        <f>IF(N554="ERROR HUMANO",(M554*3),0)</f>
        <v/>
      </c>
    </row>
    <row r="555">
      <c r="A555" s="280" t="n">
        <v>2</v>
      </c>
      <c r="B555" s="250" t="inlineStr">
        <is>
          <t>ANELY CACERES PECHO</t>
        </is>
      </c>
      <c r="C555" s="250" t="inlineStr">
        <is>
          <t>CÉDULA DE IDENTIDAD DS4924</t>
        </is>
      </c>
      <c r="D555" s="250" t="inlineStr">
        <is>
          <t>LA</t>
        </is>
      </c>
      <c r="E555" s="250" t="n">
        <v>586005</v>
      </c>
      <c r="F555" s="250" t="n">
        <v>586059</v>
      </c>
      <c r="G555" s="250" t="n">
        <v>55</v>
      </c>
      <c r="H555" s="250" t="n">
        <v>586005</v>
      </c>
      <c r="I555" s="250" t="n">
        <v>586059</v>
      </c>
      <c r="J555" s="250" t="n">
        <v>55</v>
      </c>
      <c r="K555" s="250" t="n"/>
      <c r="L555" s="250" t="n"/>
      <c r="M555" s="250" t="n"/>
      <c r="N555" s="250" t="n"/>
      <c r="O555" s="250" t="n"/>
      <c r="P555" s="250" t="n"/>
      <c r="Q555" s="250" t="n"/>
      <c r="R555" s="250">
        <f>J555+M555+Q555</f>
        <v/>
      </c>
      <c r="S555" s="250">
        <f>IF(OR(C555="CEDULAS DE IDENTIDAD",C555="CÉDULA DE IDENTIDAD DS4924"),(J555*17),0)</f>
        <v/>
      </c>
      <c r="T555" s="281">
        <f>IF(N555="ERROR HUMANO",(M555*3),0)</f>
        <v/>
      </c>
    </row>
    <row r="556">
      <c r="A556" s="280" t="n">
        <v>2</v>
      </c>
      <c r="B556" s="250" t="inlineStr">
        <is>
          <t>ANELY CACERES PECHO</t>
        </is>
      </c>
      <c r="C556" s="250" t="inlineStr">
        <is>
          <t>CÉDULA DE IDENTIDAD DS4924</t>
        </is>
      </c>
      <c r="D556" s="250" t="inlineStr">
        <is>
          <t>LA</t>
        </is>
      </c>
      <c r="E556" s="250" t="n">
        <v>586060</v>
      </c>
      <c r="F556" s="250" t="n">
        <v>586084</v>
      </c>
      <c r="G556" s="250" t="n">
        <v>25</v>
      </c>
      <c r="H556" s="250" t="n"/>
      <c r="I556" s="250" t="n"/>
      <c r="J556" s="250" t="n"/>
      <c r="K556" s="250" t="n"/>
      <c r="L556" s="250" t="n"/>
      <c r="M556" s="250" t="n"/>
      <c r="N556" s="250" t="n"/>
      <c r="O556" s="250" t="n">
        <v>586060</v>
      </c>
      <c r="P556" s="250" t="n">
        <v>586084</v>
      </c>
      <c r="Q556" s="250" t="n">
        <v>25</v>
      </c>
      <c r="R556" s="250">
        <f>J556+M556+Q556</f>
        <v/>
      </c>
      <c r="S556" s="250">
        <f>IF(OR(C556="CEDULAS DE IDENTIDAD",C556="CÉDULA DE IDENTIDAD DS4924"),(J556*17),0)</f>
        <v/>
      </c>
      <c r="T556" s="281">
        <f>IF(N556="ERROR HUMANO",(M556*3),0)</f>
        <v/>
      </c>
    </row>
    <row r="557">
      <c r="A557" s="282" t="n">
        <v>7</v>
      </c>
      <c r="B557" s="251" t="inlineStr">
        <is>
          <t>BOLIVIA MAR PALMERO TILILA</t>
        </is>
      </c>
      <c r="C557" s="251" t="inlineStr">
        <is>
          <t>CEDULAS DE IDENTIDAD</t>
        </is>
      </c>
      <c r="D557" s="251" t="inlineStr">
        <is>
          <t>H5-P1</t>
        </is>
      </c>
      <c r="E557" s="251" t="n">
        <v>2979682</v>
      </c>
      <c r="F557" s="251" t="n">
        <v>2979687</v>
      </c>
      <c r="G557" s="251" t="n">
        <v>6</v>
      </c>
      <c r="H557" s="251" t="n">
        <v>2979682</v>
      </c>
      <c r="I557" s="251" t="n">
        <v>2979687</v>
      </c>
      <c r="J557" s="251" t="n">
        <v>6</v>
      </c>
      <c r="K557" s="251" t="n"/>
      <c r="L557" s="251" t="n"/>
      <c r="M557" s="251" t="n"/>
      <c r="N557" s="251" t="n"/>
      <c r="O557" s="251" t="n"/>
      <c r="P557" s="251" t="n"/>
      <c r="Q557" s="251" t="n"/>
      <c r="R557" s="251">
        <f>J557+M557+Q557</f>
        <v/>
      </c>
      <c r="S557" s="251">
        <f>IF(OR(C557="CEDULAS DE IDENTIDAD",C557="CÉDULA DE IDENTIDAD DS4924"),(J557*17),0)</f>
        <v/>
      </c>
      <c r="T557" s="283">
        <f>IF(N557="ERROR HUMANO",(M557*3),0)</f>
        <v/>
      </c>
    </row>
    <row r="558">
      <c r="A558" s="282" t="n">
        <v>7</v>
      </c>
      <c r="B558" s="251" t="inlineStr">
        <is>
          <t>BOLIVIA MAR PALMERO TILILA</t>
        </is>
      </c>
      <c r="C558" s="251" t="inlineStr">
        <is>
          <t>CEDULAS DE IDENTIDAD</t>
        </is>
      </c>
      <c r="D558" s="251" t="inlineStr">
        <is>
          <t>H5-P1</t>
        </is>
      </c>
      <c r="E558" s="251" t="n">
        <v>2979688</v>
      </c>
      <c r="F558" s="251" t="n">
        <v>2979688</v>
      </c>
      <c r="G558" s="251" t="n">
        <v>1</v>
      </c>
      <c r="H558" s="251" t="n"/>
      <c r="I558" s="251" t="n"/>
      <c r="J558" s="251" t="n"/>
      <c r="K558" s="251" t="n"/>
      <c r="L558" s="251" t="n"/>
      <c r="M558" s="251" t="n"/>
      <c r="N558" s="251" t="n"/>
      <c r="O558" s="251" t="n">
        <v>2979688</v>
      </c>
      <c r="P558" s="251" t="n">
        <v>2979688</v>
      </c>
      <c r="Q558" s="251" t="n">
        <v>1</v>
      </c>
      <c r="R558" s="251">
        <f>J558+M558+Q558</f>
        <v/>
      </c>
      <c r="S558" s="251">
        <f>IF(OR(C558="CEDULAS DE IDENTIDAD",C558="CÉDULA DE IDENTIDAD DS4924"),(J558*17),0)</f>
        <v/>
      </c>
      <c r="T558" s="283">
        <f>IF(N558="ERROR HUMANO",(M558*3),0)</f>
        <v/>
      </c>
    </row>
    <row r="559">
      <c r="A559" s="282" t="n">
        <v>7</v>
      </c>
      <c r="B559" s="251" t="inlineStr">
        <is>
          <t>BOLIVIA MAR PALMERO TILILA</t>
        </is>
      </c>
      <c r="C559" s="251" t="inlineStr">
        <is>
          <t>CEDULAS DE IDENTIDAD</t>
        </is>
      </c>
      <c r="D559" s="251" t="inlineStr">
        <is>
          <t>H5-P1</t>
        </is>
      </c>
      <c r="E559" s="251" t="n">
        <v>2979689</v>
      </c>
      <c r="F559" s="251" t="n">
        <v>2979690</v>
      </c>
      <c r="G559" s="251" t="n">
        <v>2</v>
      </c>
      <c r="H559" s="251" t="n">
        <v>2979689</v>
      </c>
      <c r="I559" s="251" t="n">
        <v>2979690</v>
      </c>
      <c r="J559" s="251" t="n">
        <v>2</v>
      </c>
      <c r="K559" s="251" t="n"/>
      <c r="L559" s="251" t="n"/>
      <c r="M559" s="251" t="n"/>
      <c r="N559" s="251" t="n"/>
      <c r="O559" s="251" t="n"/>
      <c r="P559" s="251" t="n"/>
      <c r="Q559" s="251" t="n"/>
      <c r="R559" s="251">
        <f>J559+M559+Q559</f>
        <v/>
      </c>
      <c r="S559" s="251">
        <f>IF(OR(C559="CEDULAS DE IDENTIDAD",C559="CÉDULA DE IDENTIDAD DS4924"),(J559*17),0)</f>
        <v/>
      </c>
      <c r="T559" s="283">
        <f>IF(N559="ERROR HUMANO",(M559*3),0)</f>
        <v/>
      </c>
    </row>
    <row r="560">
      <c r="A560" s="282" t="n">
        <v>7</v>
      </c>
      <c r="B560" s="251" t="inlineStr">
        <is>
          <t>BOLIVIA MAR PALMERO TILILA</t>
        </is>
      </c>
      <c r="C560" s="251" t="inlineStr">
        <is>
          <t>CEDULAS DE IDENTIDAD</t>
        </is>
      </c>
      <c r="D560" s="251" t="inlineStr">
        <is>
          <t>H5-P1</t>
        </is>
      </c>
      <c r="E560" s="251" t="n">
        <v>2979691</v>
      </c>
      <c r="F560" s="251" t="n">
        <v>2979720</v>
      </c>
      <c r="G560" s="251" t="n">
        <v>30</v>
      </c>
      <c r="H560" s="251" t="n"/>
      <c r="I560" s="251" t="n"/>
      <c r="J560" s="251" t="n"/>
      <c r="K560" s="251" t="n"/>
      <c r="L560" s="251" t="n"/>
      <c r="M560" s="251" t="n"/>
      <c r="N560" s="251" t="n"/>
      <c r="O560" s="251" t="n">
        <v>2979691</v>
      </c>
      <c r="P560" s="251" t="n">
        <v>2979720</v>
      </c>
      <c r="Q560" s="251" t="n">
        <v>30</v>
      </c>
      <c r="R560" s="251">
        <f>J560+M560+Q560</f>
        <v/>
      </c>
      <c r="S560" s="251">
        <f>IF(OR(C560="CEDULAS DE IDENTIDAD",C560="CÉDULA DE IDENTIDAD DS4924"),(J560*17),0)</f>
        <v/>
      </c>
      <c r="T560" s="283">
        <f>IF(N560="ERROR HUMANO",(M560*3),0)</f>
        <v/>
      </c>
    </row>
    <row r="561">
      <c r="A561" s="282" t="n">
        <v>7</v>
      </c>
      <c r="B561" s="251" t="inlineStr">
        <is>
          <t>BOLIVIA MAR PALMERO TILILA</t>
        </is>
      </c>
      <c r="C561" s="251" t="inlineStr">
        <is>
          <t>CEDULAS DE IDENTIDAD</t>
        </is>
      </c>
      <c r="D561" s="251" t="inlineStr">
        <is>
          <t>H5-P1</t>
        </is>
      </c>
      <c r="E561" s="251" t="n">
        <v>2979753</v>
      </c>
      <c r="F561" s="251" t="n">
        <v>2979784</v>
      </c>
      <c r="G561" s="251" t="n">
        <v>32</v>
      </c>
      <c r="H561" s="251" t="n"/>
      <c r="I561" s="251" t="n"/>
      <c r="J561" s="251" t="n"/>
      <c r="K561" s="251" t="n"/>
      <c r="L561" s="251" t="n"/>
      <c r="M561" s="251" t="n"/>
      <c r="N561" s="251" t="n"/>
      <c r="O561" s="251" t="n">
        <v>2979753</v>
      </c>
      <c r="P561" s="251" t="n">
        <v>2979784</v>
      </c>
      <c r="Q561" s="251" t="n">
        <v>32</v>
      </c>
      <c r="R561" s="251">
        <f>J561+M561+Q561</f>
        <v/>
      </c>
      <c r="S561" s="251">
        <f>IF(OR(C561="CEDULAS DE IDENTIDAD",C561="CÉDULA DE IDENTIDAD DS4924"),(J561*17),0)</f>
        <v/>
      </c>
      <c r="T561" s="283">
        <f>IF(N561="ERROR HUMANO",(M561*3),0)</f>
        <v/>
      </c>
    </row>
    <row r="562">
      <c r="A562" s="282" t="n">
        <v>7</v>
      </c>
      <c r="B562" s="251" t="inlineStr">
        <is>
          <t>BOLIVIA MAR PALMERO TILILA</t>
        </is>
      </c>
      <c r="C562" s="251" t="inlineStr">
        <is>
          <t>LAMINAS PLASTICAS TIPO FUNDA -POUCHE</t>
        </is>
      </c>
      <c r="D562" s="251" t="inlineStr">
        <is>
          <t>H5-P1</t>
        </is>
      </c>
      <c r="E562" s="251" t="n">
        <v>1128300</v>
      </c>
      <c r="F562" s="251" t="n">
        <v>1128307</v>
      </c>
      <c r="G562" s="251" t="n">
        <v>8</v>
      </c>
      <c r="H562" s="251" t="n">
        <v>1128300</v>
      </c>
      <c r="I562" s="251" t="n">
        <v>1128307</v>
      </c>
      <c r="J562" s="251" t="n">
        <v>8</v>
      </c>
      <c r="K562" s="251" t="n"/>
      <c r="L562" s="251" t="n"/>
      <c r="M562" s="251" t="n"/>
      <c r="N562" s="251" t="n"/>
      <c r="O562" s="251" t="n"/>
      <c r="P562" s="251" t="n"/>
      <c r="Q562" s="251" t="n"/>
      <c r="R562" s="251">
        <f>J562+M562+Q562</f>
        <v/>
      </c>
      <c r="S562" s="251">
        <f>IF(OR(C562="CEDULAS DE IDENTIDAD",C562="CÉDULA DE IDENTIDAD DS4924"),(J562*17),0)</f>
        <v/>
      </c>
      <c r="T562" s="283">
        <f>IF(N562="ERROR HUMANO",(M562*3),0)</f>
        <v/>
      </c>
    </row>
    <row r="563">
      <c r="A563" s="282" t="n">
        <v>7</v>
      </c>
      <c r="B563" s="251" t="inlineStr">
        <is>
          <t>BOLIVIA MAR PALMERO TILILA</t>
        </is>
      </c>
      <c r="C563" s="251" t="inlineStr">
        <is>
          <t>LAMINAS PLASTICAS TIPO FUNDA -POUCHE</t>
        </is>
      </c>
      <c r="D563" s="251" t="inlineStr">
        <is>
          <t>H5-P1</t>
        </is>
      </c>
      <c r="E563" s="251" t="n">
        <v>1128308</v>
      </c>
      <c r="F563" s="251" t="n">
        <v>1128338</v>
      </c>
      <c r="G563" s="251" t="n">
        <v>31</v>
      </c>
      <c r="H563" s="251" t="n"/>
      <c r="I563" s="251" t="n"/>
      <c r="J563" s="251" t="n"/>
      <c r="K563" s="251" t="n"/>
      <c r="L563" s="251" t="n"/>
      <c r="M563" s="251" t="n"/>
      <c r="N563" s="251" t="n"/>
      <c r="O563" s="251" t="n">
        <v>1128308</v>
      </c>
      <c r="P563" s="251" t="n">
        <v>1128338</v>
      </c>
      <c r="Q563" s="251" t="n">
        <v>31</v>
      </c>
      <c r="R563" s="251">
        <f>J563+M563+Q563</f>
        <v/>
      </c>
      <c r="S563" s="251">
        <f>IF(OR(C563="CEDULAS DE IDENTIDAD",C563="CÉDULA DE IDENTIDAD DS4924"),(J563*17),0)</f>
        <v/>
      </c>
      <c r="T563" s="283">
        <f>IF(N563="ERROR HUMANO",(M563*3),0)</f>
        <v/>
      </c>
    </row>
    <row r="564">
      <c r="A564" s="282" t="n">
        <v>7</v>
      </c>
      <c r="B564" s="251" t="inlineStr">
        <is>
          <t>BOLIVIA MAR PALMERO TILILA</t>
        </is>
      </c>
      <c r="C564" s="251" t="inlineStr">
        <is>
          <t>LAMINAS PLASTICAS TIPO FUNDA -POUCHE</t>
        </is>
      </c>
      <c r="D564" s="251" t="inlineStr">
        <is>
          <t>H5-P1</t>
        </is>
      </c>
      <c r="E564" s="251" t="n">
        <v>1128663</v>
      </c>
      <c r="F564" s="251" t="n">
        <v>1128694</v>
      </c>
      <c r="G564" s="251" t="n">
        <v>32</v>
      </c>
      <c r="H564" s="251" t="n"/>
      <c r="I564" s="251" t="n"/>
      <c r="J564" s="251" t="n"/>
      <c r="K564" s="251" t="n"/>
      <c r="L564" s="251" t="n"/>
      <c r="M564" s="251" t="n"/>
      <c r="N564" s="251" t="n"/>
      <c r="O564" s="251" t="n">
        <v>1128663</v>
      </c>
      <c r="P564" s="251" t="n">
        <v>1128694</v>
      </c>
      <c r="Q564" s="251" t="n">
        <v>32</v>
      </c>
      <c r="R564" s="251">
        <f>J564+M564+Q564</f>
        <v/>
      </c>
      <c r="S564" s="251">
        <f>IF(OR(C564="CEDULAS DE IDENTIDAD",C564="CÉDULA DE IDENTIDAD DS4924"),(J564*17),0)</f>
        <v/>
      </c>
      <c r="T564" s="283">
        <f>IF(N564="ERROR HUMANO",(M564*3),0)</f>
        <v/>
      </c>
    </row>
    <row r="565">
      <c r="A565" s="280" t="n">
        <v>5</v>
      </c>
      <c r="B565" s="250" t="inlineStr">
        <is>
          <t>CARMEN DEL PILAR ANTELO PAZ</t>
        </is>
      </c>
      <c r="C565" s="250" t="inlineStr">
        <is>
          <t>LAMINAS PLASTICAS TIPO FUNDA -POUCHE</t>
        </is>
      </c>
      <c r="D565" s="250" t="inlineStr">
        <is>
          <t>H5-P1</t>
        </is>
      </c>
      <c r="E565" s="250" t="n">
        <v>1128008</v>
      </c>
      <c r="F565" s="250" t="n">
        <v>1128029</v>
      </c>
      <c r="G565" s="250" t="n">
        <v>22</v>
      </c>
      <c r="H565" s="250" t="n">
        <v>1128008</v>
      </c>
      <c r="I565" s="250" t="n">
        <v>1128029</v>
      </c>
      <c r="J565" s="250" t="n">
        <v>22</v>
      </c>
      <c r="K565" s="250" t="n"/>
      <c r="L565" s="250" t="n"/>
      <c r="M565" s="250" t="n"/>
      <c r="N565" s="250" t="n"/>
      <c r="O565" s="250" t="n"/>
      <c r="P565" s="250" t="n"/>
      <c r="Q565" s="250" t="n"/>
      <c r="R565" s="250">
        <f>J565+M565+Q565</f>
        <v/>
      </c>
      <c r="S565" s="250">
        <f>IF(OR(C565="CEDULAS DE IDENTIDAD",C565="CÉDULA DE IDENTIDAD DS4924"),(J565*17),0)</f>
        <v/>
      </c>
      <c r="T565" s="281">
        <f>IF(N565="ERROR HUMANO",(M565*3),0)</f>
        <v/>
      </c>
    </row>
    <row r="566">
      <c r="A566" s="280" t="n">
        <v>5</v>
      </c>
      <c r="B566" s="250" t="inlineStr">
        <is>
          <t>CARMEN DEL PILAR ANTELO PAZ</t>
        </is>
      </c>
      <c r="C566" s="250" t="inlineStr">
        <is>
          <t>LAMINAS PLASTICAS TIPO FUNDA -POUCHE</t>
        </is>
      </c>
      <c r="D566" s="250" t="inlineStr">
        <is>
          <t>H5-P1</t>
        </is>
      </c>
      <c r="E566" s="250" t="n">
        <v>1128607</v>
      </c>
      <c r="F566" s="250" t="n">
        <v>1128611</v>
      </c>
      <c r="G566" s="250" t="n">
        <v>5</v>
      </c>
      <c r="H566" s="250" t="n">
        <v>1128607</v>
      </c>
      <c r="I566" s="250" t="n">
        <v>1128611</v>
      </c>
      <c r="J566" s="250" t="n">
        <v>5</v>
      </c>
      <c r="K566" s="250" t="n"/>
      <c r="L566" s="250" t="n"/>
      <c r="M566" s="250" t="n"/>
      <c r="N566" s="250" t="n"/>
      <c r="O566" s="250" t="n"/>
      <c r="P566" s="250" t="n"/>
      <c r="Q566" s="250" t="n"/>
      <c r="R566" s="250">
        <f>J566+M566+Q566</f>
        <v/>
      </c>
      <c r="S566" s="250">
        <f>IF(OR(C566="CEDULAS DE IDENTIDAD",C566="CÉDULA DE IDENTIDAD DS4924"),(J566*17),0)</f>
        <v/>
      </c>
      <c r="T566" s="281">
        <f>IF(N566="ERROR HUMANO",(M566*3),0)</f>
        <v/>
      </c>
    </row>
    <row r="567">
      <c r="A567" s="280" t="n">
        <v>5</v>
      </c>
      <c r="B567" s="250" t="inlineStr">
        <is>
          <t>CARMEN DEL PILAR ANTELO PAZ</t>
        </is>
      </c>
      <c r="C567" s="250" t="inlineStr">
        <is>
          <t>LAMINAS PLASTICAS TIPO FUNDA -POUCHE</t>
        </is>
      </c>
      <c r="D567" s="250" t="inlineStr">
        <is>
          <t>H5-P1</t>
        </is>
      </c>
      <c r="E567" s="250" t="n">
        <v>1128612</v>
      </c>
      <c r="F567" s="250" t="n">
        <v>1128662</v>
      </c>
      <c r="G567" s="250" t="n">
        <v>51</v>
      </c>
      <c r="H567" s="250" t="n"/>
      <c r="I567" s="250" t="n"/>
      <c r="J567" s="250" t="n"/>
      <c r="K567" s="250" t="n"/>
      <c r="L567" s="250" t="n"/>
      <c r="M567" s="250" t="n"/>
      <c r="N567" s="250" t="n"/>
      <c r="O567" s="250" t="n">
        <v>1128612</v>
      </c>
      <c r="P567" s="250" t="n">
        <v>1128662</v>
      </c>
      <c r="Q567" s="250" t="n">
        <v>51</v>
      </c>
      <c r="R567" s="250">
        <f>J567+M567+Q567</f>
        <v/>
      </c>
      <c r="S567" s="250">
        <f>IF(OR(C567="CEDULAS DE IDENTIDAD",C567="CÉDULA DE IDENTIDAD DS4924"),(J567*17),0)</f>
        <v/>
      </c>
      <c r="T567" s="281">
        <f>IF(N567="ERROR HUMANO",(M567*3),0)</f>
        <v/>
      </c>
    </row>
    <row r="568">
      <c r="A568" s="280" t="n">
        <v>5</v>
      </c>
      <c r="B568" s="250" t="inlineStr">
        <is>
          <t>CARMEN DEL PILAR ANTELO PAZ</t>
        </is>
      </c>
      <c r="C568" s="250" t="inlineStr">
        <is>
          <t>CÉDULA DE IDENTIDAD DS4924</t>
        </is>
      </c>
      <c r="D568" s="250" t="inlineStr">
        <is>
          <t>LA</t>
        </is>
      </c>
      <c r="E568" s="250" t="n">
        <v>585711</v>
      </c>
      <c r="F568" s="250" t="n">
        <v>585717</v>
      </c>
      <c r="G568" s="250" t="n">
        <v>7</v>
      </c>
      <c r="H568" s="250" t="n">
        <v>585711</v>
      </c>
      <c r="I568" s="250" t="n">
        <v>585717</v>
      </c>
      <c r="J568" s="250" t="n">
        <v>7</v>
      </c>
      <c r="K568" s="250" t="n"/>
      <c r="L568" s="250" t="n"/>
      <c r="M568" s="250" t="n"/>
      <c r="N568" s="250" t="n"/>
      <c r="O568" s="250" t="n"/>
      <c r="P568" s="250" t="n"/>
      <c r="Q568" s="250" t="n"/>
      <c r="R568" s="250">
        <f>J568+M568+Q568</f>
        <v/>
      </c>
      <c r="S568" s="250">
        <f>IF(OR(C568="CEDULAS DE IDENTIDAD",C568="CÉDULA DE IDENTIDAD DS4924"),(J568*17),0)</f>
        <v/>
      </c>
      <c r="T568" s="281">
        <f>IF(N568="ERROR HUMANO",(M568*3),0)</f>
        <v/>
      </c>
    </row>
    <row r="569">
      <c r="A569" s="280" t="n">
        <v>5</v>
      </c>
      <c r="B569" s="250" t="inlineStr">
        <is>
          <t>CARMEN DEL PILAR ANTELO PAZ</t>
        </is>
      </c>
      <c r="C569" s="250" t="inlineStr">
        <is>
          <t>CÉDULA DE IDENTIDAD DS4924</t>
        </is>
      </c>
      <c r="D569" s="250" t="inlineStr">
        <is>
          <t>LA</t>
        </is>
      </c>
      <c r="E569" s="250" t="n">
        <v>585718</v>
      </c>
      <c r="F569" s="250" t="n">
        <v>585718</v>
      </c>
      <c r="G569" s="250" t="n">
        <v>1</v>
      </c>
      <c r="H569" s="250" t="n"/>
      <c r="I569" s="250" t="n"/>
      <c r="J569" s="250" t="n"/>
      <c r="K569" s="250" t="n">
        <v>585718</v>
      </c>
      <c r="L569" s="250" t="n">
        <v>585718</v>
      </c>
      <c r="M569" s="250" t="n">
        <v>1</v>
      </c>
      <c r="N569" s="250" t="inlineStr">
        <is>
          <t>ERROR DE IMPRESIÓN</t>
        </is>
      </c>
      <c r="O569" s="250" t="n"/>
      <c r="P569" s="250" t="n"/>
      <c r="Q569" s="250" t="n"/>
      <c r="R569" s="250">
        <f>J569+M569+Q569</f>
        <v/>
      </c>
      <c r="S569" s="250">
        <f>IF(OR(C569="CEDULAS DE IDENTIDAD",C569="CÉDULA DE IDENTIDAD DS4924"),(J569*17),0)</f>
        <v/>
      </c>
      <c r="T569" s="281">
        <f>IF(N569="ERROR HUMANO",(M569*3),0)</f>
        <v/>
      </c>
    </row>
    <row r="570">
      <c r="A570" s="280" t="n">
        <v>5</v>
      </c>
      <c r="B570" s="250" t="inlineStr">
        <is>
          <t>CARMEN DEL PILAR ANTELO PAZ</t>
        </is>
      </c>
      <c r="C570" s="250" t="inlineStr">
        <is>
          <t>CÉDULA DE IDENTIDAD DS4924</t>
        </is>
      </c>
      <c r="D570" s="250" t="inlineStr">
        <is>
          <t>LA</t>
        </is>
      </c>
      <c r="E570" s="250" t="n">
        <v>585719</v>
      </c>
      <c r="F570" s="250" t="n">
        <v>585726</v>
      </c>
      <c r="G570" s="250" t="n">
        <v>8</v>
      </c>
      <c r="H570" s="250" t="n">
        <v>585719</v>
      </c>
      <c r="I570" s="250" t="n">
        <v>585726</v>
      </c>
      <c r="J570" s="250" t="n">
        <v>8</v>
      </c>
      <c r="K570" s="250" t="n"/>
      <c r="L570" s="250" t="n"/>
      <c r="M570" s="250" t="n"/>
      <c r="N570" s="250" t="n"/>
      <c r="O570" s="250" t="n"/>
      <c r="P570" s="250" t="n"/>
      <c r="Q570" s="250" t="n"/>
      <c r="R570" s="250">
        <f>J570+M570+Q570</f>
        <v/>
      </c>
      <c r="S570" s="250">
        <f>IF(OR(C570="CEDULAS DE IDENTIDAD",C570="CÉDULA DE IDENTIDAD DS4924"),(J570*17),0)</f>
        <v/>
      </c>
      <c r="T570" s="281">
        <f>IF(N570="ERROR HUMANO",(M570*3),0)</f>
        <v/>
      </c>
    </row>
    <row r="571">
      <c r="A571" s="280" t="n">
        <v>5</v>
      </c>
      <c r="B571" s="250" t="inlineStr">
        <is>
          <t>CARMEN DEL PILAR ANTELO PAZ</t>
        </is>
      </c>
      <c r="C571" s="250" t="inlineStr">
        <is>
          <t>CÉDULA DE IDENTIDAD DS4924</t>
        </is>
      </c>
      <c r="D571" s="250" t="inlineStr">
        <is>
          <t>LA</t>
        </is>
      </c>
      <c r="E571" s="250" t="n">
        <v>585727</v>
      </c>
      <c r="F571" s="250" t="n">
        <v>585727</v>
      </c>
      <c r="G571" s="250" t="n">
        <v>1</v>
      </c>
      <c r="H571" s="250" t="n"/>
      <c r="I571" s="250" t="n"/>
      <c r="J571" s="250" t="n"/>
      <c r="K571" s="250" t="n">
        <v>585727</v>
      </c>
      <c r="L571" s="250" t="n">
        <v>585727</v>
      </c>
      <c r="M571" s="250" t="n">
        <v>1</v>
      </c>
      <c r="N571" s="250" t="inlineStr">
        <is>
          <t>ERROR DE IMPRESIÓN</t>
        </is>
      </c>
      <c r="O571" s="250" t="n"/>
      <c r="P571" s="250" t="n"/>
      <c r="Q571" s="250" t="n"/>
      <c r="R571" s="250">
        <f>J571+M571+Q571</f>
        <v/>
      </c>
      <c r="S571" s="250">
        <f>IF(OR(C571="CEDULAS DE IDENTIDAD",C571="CÉDULA DE IDENTIDAD DS4924"),(J571*17),0)</f>
        <v/>
      </c>
      <c r="T571" s="281">
        <f>IF(N571="ERROR HUMANO",(M571*3),0)</f>
        <v/>
      </c>
    </row>
    <row r="572">
      <c r="A572" s="280" t="n">
        <v>5</v>
      </c>
      <c r="B572" s="250" t="inlineStr">
        <is>
          <t>CARMEN DEL PILAR ANTELO PAZ</t>
        </is>
      </c>
      <c r="C572" s="250" t="inlineStr">
        <is>
          <t>CÉDULA DE IDENTIDAD DS4924</t>
        </is>
      </c>
      <c r="D572" s="250" t="inlineStr">
        <is>
          <t>LA</t>
        </is>
      </c>
      <c r="E572" s="250" t="n">
        <v>585728</v>
      </c>
      <c r="F572" s="250" t="n">
        <v>585728</v>
      </c>
      <c r="G572" s="250" t="n">
        <v>1</v>
      </c>
      <c r="H572" s="250" t="n">
        <v>585728</v>
      </c>
      <c r="I572" s="250" t="n">
        <v>585728</v>
      </c>
      <c r="J572" s="250" t="n">
        <v>1</v>
      </c>
      <c r="K572" s="250" t="n"/>
      <c r="L572" s="250" t="n"/>
      <c r="M572" s="250" t="n"/>
      <c r="N572" s="250" t="n"/>
      <c r="O572" s="250" t="n"/>
      <c r="P572" s="250" t="n"/>
      <c r="Q572" s="250" t="n"/>
      <c r="R572" s="250">
        <f>J572+M572+Q572</f>
        <v/>
      </c>
      <c r="S572" s="250">
        <f>IF(OR(C572="CEDULAS DE IDENTIDAD",C572="CÉDULA DE IDENTIDAD DS4924"),(J572*17),0)</f>
        <v/>
      </c>
      <c r="T572" s="281">
        <f>IF(N572="ERROR HUMANO",(M572*3),0)</f>
        <v/>
      </c>
    </row>
    <row r="573">
      <c r="A573" s="280" t="n">
        <v>5</v>
      </c>
      <c r="B573" s="250" t="inlineStr">
        <is>
          <t>CARMEN DEL PILAR ANTELO PAZ</t>
        </is>
      </c>
      <c r="C573" s="250" t="inlineStr">
        <is>
          <t>CÉDULA DE IDENTIDAD DS4924</t>
        </is>
      </c>
      <c r="D573" s="250" t="inlineStr">
        <is>
          <t>LA</t>
        </is>
      </c>
      <c r="E573" s="250" t="n">
        <v>586165</v>
      </c>
      <c r="F573" s="250" t="n">
        <v>586169</v>
      </c>
      <c r="G573" s="250" t="n">
        <v>5</v>
      </c>
      <c r="H573" s="250" t="n">
        <v>586165</v>
      </c>
      <c r="I573" s="250" t="n">
        <v>586169</v>
      </c>
      <c r="J573" s="250" t="n">
        <v>5</v>
      </c>
      <c r="K573" s="250" t="n"/>
      <c r="L573" s="250" t="n"/>
      <c r="M573" s="250" t="n"/>
      <c r="N573" s="250" t="n"/>
      <c r="O573" s="250" t="n"/>
      <c r="P573" s="250" t="n"/>
      <c r="Q573" s="250" t="n"/>
      <c r="R573" s="250">
        <f>J573+M573+Q573</f>
        <v/>
      </c>
      <c r="S573" s="250">
        <f>IF(OR(C573="CEDULAS DE IDENTIDAD",C573="CÉDULA DE IDENTIDAD DS4924"),(J573*17),0)</f>
        <v/>
      </c>
      <c r="T573" s="281">
        <f>IF(N573="ERROR HUMANO",(M573*3),0)</f>
        <v/>
      </c>
    </row>
    <row r="574">
      <c r="A574" s="280" t="n">
        <v>5</v>
      </c>
      <c r="B574" s="250" t="inlineStr">
        <is>
          <t>CARMEN DEL PILAR ANTELO PAZ</t>
        </is>
      </c>
      <c r="C574" s="250" t="inlineStr">
        <is>
          <t>CÉDULA DE IDENTIDAD DS4924</t>
        </is>
      </c>
      <c r="D574" s="250" t="inlineStr">
        <is>
          <t>LA</t>
        </is>
      </c>
      <c r="E574" s="250" t="n">
        <v>586170</v>
      </c>
      <c r="F574" s="250" t="n">
        <v>586172</v>
      </c>
      <c r="G574" s="250" t="n">
        <v>3</v>
      </c>
      <c r="H574" s="250" t="n"/>
      <c r="I574" s="250" t="n"/>
      <c r="J574" s="250" t="n"/>
      <c r="K574" s="250" t="n">
        <v>586170</v>
      </c>
      <c r="L574" s="250" t="n">
        <v>586170</v>
      </c>
      <c r="M574" s="250" t="n">
        <v>1</v>
      </c>
      <c r="N574" s="250" t="inlineStr">
        <is>
          <t>ERROR HUMANO</t>
        </is>
      </c>
      <c r="O574" s="250" t="n"/>
      <c r="P574" s="250" t="n"/>
      <c r="Q574" s="250" t="n"/>
      <c r="R574" s="250">
        <f>J574+M574+Q574</f>
        <v/>
      </c>
      <c r="S574" s="250">
        <f>IF(OR(C574="CEDULAS DE IDENTIDAD",C574="CÉDULA DE IDENTIDAD DS4924"),(J574*17),0)</f>
        <v/>
      </c>
      <c r="T574" s="281">
        <f>IF(N574="ERROR HUMANO",(M574*3),0)</f>
        <v/>
      </c>
    </row>
    <row r="575">
      <c r="A575" s="280" t="n">
        <v>5</v>
      </c>
      <c r="B575" s="250" t="inlineStr">
        <is>
          <t>CARMEN DEL PILAR ANTELO PAZ</t>
        </is>
      </c>
      <c r="C575" s="250" t="inlineStr">
        <is>
          <t>CÉDULA DE IDENTIDAD DS4924</t>
        </is>
      </c>
      <c r="D575" s="250" t="n"/>
      <c r="E575" s="250" t="n"/>
      <c r="F575" s="250" t="n"/>
      <c r="G575" s="250" t="n"/>
      <c r="H575" s="250" t="n"/>
      <c r="I575" s="250" t="n"/>
      <c r="J575" s="250" t="n"/>
      <c r="K575" s="250" t="n">
        <v>586171</v>
      </c>
      <c r="L575" s="250" t="n">
        <v>586171</v>
      </c>
      <c r="M575" s="250" t="n">
        <v>1</v>
      </c>
      <c r="N575" s="250" t="inlineStr">
        <is>
          <t>ERROR HUMANO</t>
        </is>
      </c>
      <c r="O575" s="250" t="n"/>
      <c r="P575" s="250" t="n"/>
      <c r="Q575" s="250" t="n"/>
      <c r="R575" s="250">
        <f>J575+M575+Q575</f>
        <v/>
      </c>
      <c r="S575" s="250">
        <f>IF(OR(C575="CEDULAS DE IDENTIDAD",C575="CÉDULA DE IDENTIDAD DS4924"),(J575*17),0)</f>
        <v/>
      </c>
      <c r="T575" s="281">
        <f>IF(N575="ERROR HUMANO",(M575*3),0)</f>
        <v/>
      </c>
    </row>
    <row r="576">
      <c r="A576" s="280" t="n">
        <v>5</v>
      </c>
      <c r="B576" s="250" t="inlineStr">
        <is>
          <t>CARMEN DEL PILAR ANTELO PAZ</t>
        </is>
      </c>
      <c r="C576" s="250" t="inlineStr">
        <is>
          <t>CÉDULA DE IDENTIDAD DS4924</t>
        </is>
      </c>
      <c r="D576" s="250" t="n"/>
      <c r="E576" s="250" t="n"/>
      <c r="F576" s="250" t="n"/>
      <c r="G576" s="250" t="n"/>
      <c r="H576" s="250" t="n"/>
      <c r="I576" s="250" t="n"/>
      <c r="J576" s="250" t="n"/>
      <c r="K576" s="250" t="n">
        <v>586172</v>
      </c>
      <c r="L576" s="250" t="n">
        <v>586172</v>
      </c>
      <c r="M576" s="250" t="n">
        <v>1</v>
      </c>
      <c r="N576" s="250" t="inlineStr">
        <is>
          <t>ERROR HUMANO</t>
        </is>
      </c>
      <c r="O576" s="250" t="n"/>
      <c r="P576" s="250" t="n"/>
      <c r="Q576" s="250" t="n"/>
      <c r="R576" s="250">
        <f>J576+M576+Q576</f>
        <v/>
      </c>
      <c r="S576" s="250">
        <f>IF(OR(C576="CEDULAS DE IDENTIDAD",C576="CÉDULA DE IDENTIDAD DS4924"),(J576*17),0)</f>
        <v/>
      </c>
      <c r="T576" s="281">
        <f>IF(N576="ERROR HUMANO",(M576*3),0)</f>
        <v/>
      </c>
    </row>
    <row r="577">
      <c r="A577" s="280" t="n">
        <v>5</v>
      </c>
      <c r="B577" s="250" t="inlineStr">
        <is>
          <t>CARMEN DEL PILAR ANTELO PAZ</t>
        </is>
      </c>
      <c r="C577" s="250" t="inlineStr">
        <is>
          <t>CÉDULA DE IDENTIDAD DS4924</t>
        </is>
      </c>
      <c r="D577" s="250" t="inlineStr">
        <is>
          <t>LA</t>
        </is>
      </c>
      <c r="E577" s="250" t="n">
        <v>586173</v>
      </c>
      <c r="F577" s="250" t="n">
        <v>586175</v>
      </c>
      <c r="G577" s="250" t="n">
        <v>3</v>
      </c>
      <c r="H577" s="250" t="n">
        <v>586173</v>
      </c>
      <c r="I577" s="250" t="n">
        <v>586175</v>
      </c>
      <c r="J577" s="250" t="n">
        <v>3</v>
      </c>
      <c r="K577" s="250" t="n"/>
      <c r="L577" s="250" t="n"/>
      <c r="M577" s="250" t="n"/>
      <c r="N577" s="250" t="n"/>
      <c r="O577" s="250" t="n"/>
      <c r="P577" s="250" t="n"/>
      <c r="Q577" s="250" t="n"/>
      <c r="R577" s="250">
        <f>J577+M577+Q577</f>
        <v/>
      </c>
      <c r="S577" s="250">
        <f>IF(OR(C577="CEDULAS DE IDENTIDAD",C577="CÉDULA DE IDENTIDAD DS4924"),(J577*17),0)</f>
        <v/>
      </c>
      <c r="T577" s="281">
        <f>IF(N577="ERROR HUMANO",(M577*3),0)</f>
        <v/>
      </c>
    </row>
    <row r="578">
      <c r="A578" s="280" t="n">
        <v>5</v>
      </c>
      <c r="B578" s="250" t="inlineStr">
        <is>
          <t>CARMEN DEL PILAR ANTELO PAZ</t>
        </is>
      </c>
      <c r="C578" s="250" t="inlineStr">
        <is>
          <t>CÉDULA DE IDENTIDAD DS4924</t>
        </is>
      </c>
      <c r="D578" s="250" t="inlineStr">
        <is>
          <t>LA</t>
        </is>
      </c>
      <c r="E578" s="250" t="n">
        <v>586176</v>
      </c>
      <c r="F578" s="250" t="n">
        <v>586176</v>
      </c>
      <c r="G578" s="250" t="n">
        <v>1</v>
      </c>
      <c r="H578" s="250" t="n"/>
      <c r="I578" s="250" t="n"/>
      <c r="J578" s="250" t="n"/>
      <c r="K578" s="250" t="n">
        <v>586176</v>
      </c>
      <c r="L578" s="250" t="n">
        <v>586176</v>
      </c>
      <c r="M578" s="250" t="n">
        <v>1</v>
      </c>
      <c r="N578" s="250" t="inlineStr">
        <is>
          <t>ERROR HUMANO</t>
        </is>
      </c>
      <c r="O578" s="250" t="n"/>
      <c r="P578" s="250" t="n"/>
      <c r="Q578" s="250" t="n"/>
      <c r="R578" s="250">
        <f>J578+M578+Q578</f>
        <v/>
      </c>
      <c r="S578" s="250">
        <f>IF(OR(C578="CEDULAS DE IDENTIDAD",C578="CÉDULA DE IDENTIDAD DS4924"),(J578*17),0)</f>
        <v/>
      </c>
      <c r="T578" s="281">
        <f>IF(N578="ERROR HUMANO",(M578*3),0)</f>
        <v/>
      </c>
    </row>
    <row r="579">
      <c r="A579" s="280" t="n">
        <v>5</v>
      </c>
      <c r="B579" s="250" t="inlineStr">
        <is>
          <t>CARMEN DEL PILAR ANTELO PAZ</t>
        </is>
      </c>
      <c r="C579" s="250" t="inlineStr">
        <is>
          <t>CÉDULA DE IDENTIDAD DS4924</t>
        </is>
      </c>
      <c r="D579" s="250" t="inlineStr">
        <is>
          <t>LA</t>
        </is>
      </c>
      <c r="E579" s="250" t="n">
        <v>586177</v>
      </c>
      <c r="F579" s="250" t="n">
        <v>586179</v>
      </c>
      <c r="G579" s="250" t="n">
        <v>3</v>
      </c>
      <c r="H579" s="250" t="n">
        <v>586177</v>
      </c>
      <c r="I579" s="250" t="n">
        <v>586179</v>
      </c>
      <c r="J579" s="250" t="n">
        <v>3</v>
      </c>
      <c r="K579" s="250" t="n"/>
      <c r="L579" s="250" t="n"/>
      <c r="M579" s="250" t="n"/>
      <c r="N579" s="250" t="n"/>
      <c r="O579" s="250" t="n"/>
      <c r="P579" s="250" t="n"/>
      <c r="Q579" s="250" t="n"/>
      <c r="R579" s="250">
        <f>J579+M579+Q579</f>
        <v/>
      </c>
      <c r="S579" s="250">
        <f>IF(OR(C579="CEDULAS DE IDENTIDAD",C579="CÉDULA DE IDENTIDAD DS4924"),(J579*17),0)</f>
        <v/>
      </c>
      <c r="T579" s="281">
        <f>IF(N579="ERROR HUMANO",(M579*3),0)</f>
        <v/>
      </c>
    </row>
    <row r="580">
      <c r="A580" s="280" t="n">
        <v>5</v>
      </c>
      <c r="B580" s="250" t="inlineStr">
        <is>
          <t>CARMEN DEL PILAR ANTELO PAZ</t>
        </is>
      </c>
      <c r="C580" s="250" t="inlineStr">
        <is>
          <t>CÉDULA DE IDENTIDAD DS4924</t>
        </is>
      </c>
      <c r="D580" s="250" t="inlineStr">
        <is>
          <t>LA</t>
        </is>
      </c>
      <c r="E580" s="250" t="n">
        <v>586180</v>
      </c>
      <c r="F580" s="250" t="n">
        <v>586224</v>
      </c>
      <c r="G580" s="250" t="n">
        <v>45</v>
      </c>
      <c r="H580" s="250" t="n"/>
      <c r="I580" s="250" t="n"/>
      <c r="J580" s="250" t="n"/>
      <c r="K580" s="250" t="n"/>
      <c r="L580" s="250" t="n"/>
      <c r="M580" s="250" t="n"/>
      <c r="N580" s="250" t="n"/>
      <c r="O580" s="250" t="n">
        <v>586180</v>
      </c>
      <c r="P580" s="250" t="n">
        <v>586224</v>
      </c>
      <c r="Q580" s="250" t="n">
        <v>45</v>
      </c>
      <c r="R580" s="250">
        <f>J580+M580+Q580</f>
        <v/>
      </c>
      <c r="S580" s="250">
        <f>IF(OR(C580="CEDULAS DE IDENTIDAD",C580="CÉDULA DE IDENTIDAD DS4924"),(J580*17),0)</f>
        <v/>
      </c>
      <c r="T580" s="281">
        <f>IF(N580="ERROR HUMANO",(M580*3),0)</f>
        <v/>
      </c>
    </row>
    <row r="581">
      <c r="A581" s="282" t="n">
        <v>3</v>
      </c>
      <c r="B581" s="251" t="inlineStr">
        <is>
          <t>IVAR LIMBERT FLORES AYAVIRI</t>
        </is>
      </c>
      <c r="C581" s="251" t="inlineStr">
        <is>
          <t>CEDULAS DE IDENTIDAD</t>
        </is>
      </c>
      <c r="D581" s="251" t="inlineStr">
        <is>
          <t>H5-P1</t>
        </is>
      </c>
      <c r="E581" s="251" t="n">
        <v>2979619</v>
      </c>
      <c r="F581" s="251" t="n">
        <v>2979656</v>
      </c>
      <c r="G581" s="251" t="n">
        <v>38</v>
      </c>
      <c r="H581" s="251" t="n">
        <v>2979619</v>
      </c>
      <c r="I581" s="251" t="n">
        <v>2979656</v>
      </c>
      <c r="J581" s="251" t="n">
        <v>38</v>
      </c>
      <c r="K581" s="251" t="n"/>
      <c r="L581" s="251" t="n"/>
      <c r="M581" s="251" t="n"/>
      <c r="N581" s="251" t="n"/>
      <c r="O581" s="251" t="n"/>
      <c r="P581" s="251" t="n"/>
      <c r="Q581" s="251" t="n"/>
      <c r="R581" s="251">
        <f>J581+M581+Q581</f>
        <v/>
      </c>
      <c r="S581" s="251">
        <f>IF(OR(C581="CEDULAS DE IDENTIDAD",C581="CÉDULA DE IDENTIDAD DS4924"),(J581*17),0)</f>
        <v/>
      </c>
      <c r="T581" s="283">
        <f>IF(N581="ERROR HUMANO",(M581*3),0)</f>
        <v/>
      </c>
    </row>
    <row r="582">
      <c r="A582" s="282" t="n">
        <v>3</v>
      </c>
      <c r="B582" s="251" t="inlineStr">
        <is>
          <t>IVAR LIMBERT FLORES AYAVIRI</t>
        </is>
      </c>
      <c r="C582" s="251" t="inlineStr">
        <is>
          <t>CEDULAS DE IDENTIDAD</t>
        </is>
      </c>
      <c r="D582" s="251" t="inlineStr">
        <is>
          <t>H5-P1</t>
        </is>
      </c>
      <c r="E582" s="251" t="n">
        <v>2979657</v>
      </c>
      <c r="F582" s="251" t="n">
        <v>2979660</v>
      </c>
      <c r="G582" s="251" t="n">
        <v>4</v>
      </c>
      <c r="H582" s="251" t="n"/>
      <c r="I582" s="251" t="n"/>
      <c r="J582" s="251" t="n"/>
      <c r="K582" s="251" t="n"/>
      <c r="L582" s="251" t="n"/>
      <c r="M582" s="251" t="n"/>
      <c r="N582" s="251" t="n"/>
      <c r="O582" s="251" t="n">
        <v>2979657</v>
      </c>
      <c r="P582" s="251" t="n">
        <v>2979660</v>
      </c>
      <c r="Q582" s="251" t="n">
        <v>4</v>
      </c>
      <c r="R582" s="251">
        <f>J582+M582+Q582</f>
        <v/>
      </c>
      <c r="S582" s="251">
        <f>IF(OR(C582="CEDULAS DE IDENTIDAD",C582="CÉDULA DE IDENTIDAD DS4924"),(J582*17),0)</f>
        <v/>
      </c>
      <c r="T582" s="283">
        <f>IF(N582="ERROR HUMANO",(M582*3),0)</f>
        <v/>
      </c>
    </row>
    <row r="583">
      <c r="A583" s="282" t="n">
        <v>3</v>
      </c>
      <c r="B583" s="251" t="inlineStr">
        <is>
          <t>IVAR LIMBERT FLORES AYAVIRI</t>
        </is>
      </c>
      <c r="C583" s="251" t="inlineStr">
        <is>
          <t>CEDULAS DE IDENTIDAD</t>
        </is>
      </c>
      <c r="D583" s="251" t="inlineStr">
        <is>
          <t>H5-P1</t>
        </is>
      </c>
      <c r="E583" s="251" t="n">
        <v>2979721</v>
      </c>
      <c r="F583" s="251" t="n">
        <v>2979752</v>
      </c>
      <c r="G583" s="251" t="n">
        <v>32</v>
      </c>
      <c r="H583" s="251" t="n"/>
      <c r="I583" s="251" t="n"/>
      <c r="J583" s="251" t="n"/>
      <c r="K583" s="251" t="n"/>
      <c r="L583" s="251" t="n"/>
      <c r="M583" s="251" t="n"/>
      <c r="N583" s="251" t="n"/>
      <c r="O583" s="251" t="n">
        <v>2979721</v>
      </c>
      <c r="P583" s="251" t="n">
        <v>2979752</v>
      </c>
      <c r="Q583" s="251" t="n">
        <v>32</v>
      </c>
      <c r="R583" s="251">
        <f>J583+M583+Q583</f>
        <v/>
      </c>
      <c r="S583" s="251">
        <f>IF(OR(C583="CEDULAS DE IDENTIDAD",C583="CÉDULA DE IDENTIDAD DS4924"),(J583*17),0)</f>
        <v/>
      </c>
      <c r="T583" s="283">
        <f>IF(N583="ERROR HUMANO",(M583*3),0)</f>
        <v/>
      </c>
    </row>
    <row r="584">
      <c r="A584" s="282" t="n">
        <v>3</v>
      </c>
      <c r="B584" s="251" t="inlineStr">
        <is>
          <t>IVAR LIMBERT FLORES AYAVIRI</t>
        </is>
      </c>
      <c r="C584" s="251" t="inlineStr">
        <is>
          <t>LAMINAS PLASTICAS TIPO FUNDA -POUCHE</t>
        </is>
      </c>
      <c r="D584" s="251" t="inlineStr">
        <is>
          <t>H5-P1</t>
        </is>
      </c>
      <c r="E584" s="251" t="n">
        <v>1128168</v>
      </c>
      <c r="F584" s="251" t="n">
        <v>1128205</v>
      </c>
      <c r="G584" s="251" t="n">
        <v>38</v>
      </c>
      <c r="H584" s="251" t="n">
        <v>1128168</v>
      </c>
      <c r="I584" s="251" t="n">
        <v>1128205</v>
      </c>
      <c r="J584" s="251" t="n">
        <v>38</v>
      </c>
      <c r="K584" s="251" t="n"/>
      <c r="L584" s="251" t="n"/>
      <c r="M584" s="251" t="n"/>
      <c r="N584" s="251" t="n"/>
      <c r="O584" s="251" t="n"/>
      <c r="P584" s="251" t="n"/>
      <c r="Q584" s="251" t="n"/>
      <c r="R584" s="251">
        <f>J584+M584+Q584</f>
        <v/>
      </c>
      <c r="S584" s="251">
        <f>IF(OR(C584="CEDULAS DE IDENTIDAD",C584="CÉDULA DE IDENTIDAD DS4924"),(J584*17),0)</f>
        <v/>
      </c>
      <c r="T584" s="283">
        <f>IF(N584="ERROR HUMANO",(M584*3),0)</f>
        <v/>
      </c>
    </row>
    <row r="585">
      <c r="A585" s="282" t="n">
        <v>3</v>
      </c>
      <c r="B585" s="251" t="inlineStr">
        <is>
          <t>IVAR LIMBERT FLORES AYAVIRI</t>
        </is>
      </c>
      <c r="C585" s="251" t="inlineStr">
        <is>
          <t>LAMINAS PLASTICAS TIPO FUNDA -POUCHE</t>
        </is>
      </c>
      <c r="D585" s="251" t="inlineStr">
        <is>
          <t>H5-P1</t>
        </is>
      </c>
      <c r="E585" s="251" t="n">
        <v>1128206</v>
      </c>
      <c r="F585" s="251" t="n">
        <v>1128209</v>
      </c>
      <c r="G585" s="251" t="n">
        <v>4</v>
      </c>
      <c r="H585" s="251" t="n"/>
      <c r="I585" s="251" t="n"/>
      <c r="J585" s="251" t="n"/>
      <c r="K585" s="251" t="n"/>
      <c r="L585" s="251" t="n"/>
      <c r="M585" s="251" t="n"/>
      <c r="N585" s="251" t="n"/>
      <c r="O585" s="251" t="n">
        <v>1128206</v>
      </c>
      <c r="P585" s="251" t="n">
        <v>1128209</v>
      </c>
      <c r="Q585" s="251" t="n">
        <v>4</v>
      </c>
      <c r="R585" s="251">
        <f>J585+M585+Q585</f>
        <v/>
      </c>
      <c r="S585" s="251">
        <f>IF(OR(C585="CEDULAS DE IDENTIDAD",C585="CÉDULA DE IDENTIDAD DS4924"),(J585*17),0)</f>
        <v/>
      </c>
      <c r="T585" s="283">
        <f>IF(N585="ERROR HUMANO",(M585*3),0)</f>
        <v/>
      </c>
    </row>
    <row r="586">
      <c r="A586" s="282" t="n">
        <v>3</v>
      </c>
      <c r="B586" s="251" t="inlineStr">
        <is>
          <t>IVAR LIMBERT FLORES AYAVIRI</t>
        </is>
      </c>
      <c r="C586" s="251" t="inlineStr">
        <is>
          <t>LAMINAS PLASTICAS TIPO FUNDA -POUCHE</t>
        </is>
      </c>
      <c r="D586" s="251" t="inlineStr">
        <is>
          <t>H5-P1</t>
        </is>
      </c>
      <c r="E586" s="251" t="n">
        <v>1128498</v>
      </c>
      <c r="F586" s="251" t="n">
        <v>1128529</v>
      </c>
      <c r="G586" s="251" t="n">
        <v>32</v>
      </c>
      <c r="H586" s="251" t="n"/>
      <c r="I586" s="251" t="n"/>
      <c r="J586" s="251" t="n"/>
      <c r="K586" s="251" t="n"/>
      <c r="L586" s="251" t="n"/>
      <c r="M586" s="251" t="n"/>
      <c r="N586" s="251" t="n"/>
      <c r="O586" s="251" t="n">
        <v>1128498</v>
      </c>
      <c r="P586" s="251" t="n">
        <v>1128529</v>
      </c>
      <c r="Q586" s="251" t="n">
        <v>32</v>
      </c>
      <c r="R586" s="251">
        <f>J586+M586+Q586</f>
        <v/>
      </c>
      <c r="S586" s="251">
        <f>IF(OR(C586="CEDULAS DE IDENTIDAD",C586="CÉDULA DE IDENTIDAD DS4924"),(J586*17),0)</f>
        <v/>
      </c>
      <c r="T586" s="283">
        <f>IF(N586="ERROR HUMANO",(M586*3),0)</f>
        <v/>
      </c>
    </row>
    <row r="587">
      <c r="A587" s="280" t="n">
        <v>4</v>
      </c>
      <c r="B587" s="250" t="inlineStr">
        <is>
          <t>MIGUEL VILLARPANDO MIRANDA</t>
        </is>
      </c>
      <c r="C587" s="250" t="inlineStr">
        <is>
          <t>LAMINAS PLASTICAS TIPO FUNDA -POUCHE</t>
        </is>
      </c>
      <c r="D587" s="250" t="inlineStr">
        <is>
          <t>H5-P1</t>
        </is>
      </c>
      <c r="E587" s="250" t="n">
        <v>1128238</v>
      </c>
      <c r="F587" s="250" t="n">
        <v>1128248</v>
      </c>
      <c r="G587" s="250" t="n">
        <v>11</v>
      </c>
      <c r="H587" s="250" t="n">
        <v>1128238</v>
      </c>
      <c r="I587" s="250" t="n">
        <v>1128248</v>
      </c>
      <c r="J587" s="250" t="n">
        <v>11</v>
      </c>
      <c r="K587" s="250" t="n"/>
      <c r="L587" s="250" t="n"/>
      <c r="M587" s="250" t="n"/>
      <c r="N587" s="250" t="n"/>
      <c r="O587" s="250" t="n"/>
      <c r="P587" s="250" t="n"/>
      <c r="Q587" s="250" t="n"/>
      <c r="R587" s="250">
        <f>J587+M587+Q587</f>
        <v/>
      </c>
      <c r="S587" s="250">
        <f>IF(OR(C587="CEDULAS DE IDENTIDAD",C587="CÉDULA DE IDENTIDAD DS4924"),(J587*17),0)</f>
        <v/>
      </c>
      <c r="T587" s="281">
        <f>IF(N587="ERROR HUMANO",(M587*3),0)</f>
        <v/>
      </c>
    </row>
    <row r="588">
      <c r="A588" s="280" t="n">
        <v>4</v>
      </c>
      <c r="B588" s="250" t="inlineStr">
        <is>
          <t>MIGUEL VILLARPANDO MIRANDA</t>
        </is>
      </c>
      <c r="C588" s="250" t="inlineStr">
        <is>
          <t>LAMINAS PLASTICAS TIPO FUNDA -POUCHE</t>
        </is>
      </c>
      <c r="D588" s="250" t="inlineStr">
        <is>
          <t>H5-P1</t>
        </is>
      </c>
      <c r="E588" s="250" t="n">
        <v>1128530</v>
      </c>
      <c r="F588" s="250" t="n">
        <v>1128563</v>
      </c>
      <c r="G588" s="250" t="n">
        <v>34</v>
      </c>
      <c r="H588" s="250" t="n">
        <v>1128530</v>
      </c>
      <c r="I588" s="250" t="n">
        <v>1128563</v>
      </c>
      <c r="J588" s="250" t="n">
        <v>34</v>
      </c>
      <c r="K588" s="250" t="n"/>
      <c r="L588" s="250" t="n"/>
      <c r="M588" s="250" t="n"/>
      <c r="N588" s="250" t="n"/>
      <c r="O588" s="250" t="n"/>
      <c r="P588" s="250" t="n"/>
      <c r="Q588" s="250" t="n"/>
      <c r="R588" s="250">
        <f>J588+M588+Q588</f>
        <v/>
      </c>
      <c r="S588" s="250">
        <f>IF(OR(C588="CEDULAS DE IDENTIDAD",C588="CÉDULA DE IDENTIDAD DS4924"),(J588*17),0)</f>
        <v/>
      </c>
      <c r="T588" s="281">
        <f>IF(N588="ERROR HUMANO",(M588*3),0)</f>
        <v/>
      </c>
    </row>
    <row r="589">
      <c r="A589" s="280" t="n">
        <v>4</v>
      </c>
      <c r="B589" s="250" t="inlineStr">
        <is>
          <t>MIGUEL VILLARPANDO MIRANDA</t>
        </is>
      </c>
      <c r="C589" s="250" t="inlineStr">
        <is>
          <t>LAMINAS PLASTICAS TIPO FUNDA -POUCHE</t>
        </is>
      </c>
      <c r="D589" s="250" t="inlineStr">
        <is>
          <t>H5-P1</t>
        </is>
      </c>
      <c r="E589" s="250" t="n">
        <v>1128564</v>
      </c>
      <c r="F589" s="250" t="n">
        <v>1128606</v>
      </c>
      <c r="G589" s="250" t="n">
        <v>43</v>
      </c>
      <c r="H589" s="250" t="n"/>
      <c r="I589" s="250" t="n"/>
      <c r="J589" s="250" t="n"/>
      <c r="K589" s="250" t="n"/>
      <c r="L589" s="250" t="n"/>
      <c r="M589" s="250" t="n"/>
      <c r="N589" s="250" t="n"/>
      <c r="O589" s="250" t="n">
        <v>1128564</v>
      </c>
      <c r="P589" s="250" t="n">
        <v>1128606</v>
      </c>
      <c r="Q589" s="250" t="n">
        <v>43</v>
      </c>
      <c r="R589" s="250">
        <f>J589+M589+Q589</f>
        <v/>
      </c>
      <c r="S589" s="250">
        <f>IF(OR(C589="CEDULAS DE IDENTIDAD",C589="CÉDULA DE IDENTIDAD DS4924"),(J589*17),0)</f>
        <v/>
      </c>
      <c r="T589" s="281">
        <f>IF(N589="ERROR HUMANO",(M589*3),0)</f>
        <v/>
      </c>
    </row>
    <row r="590">
      <c r="A590" s="280" t="n">
        <v>4</v>
      </c>
      <c r="B590" s="250" t="inlineStr">
        <is>
          <t>MIGUEL VILLARPANDO MIRANDA</t>
        </is>
      </c>
      <c r="C590" s="250" t="inlineStr">
        <is>
          <t>CÉDULA DE IDENTIDAD DS4924</t>
        </is>
      </c>
      <c r="D590" s="250" t="inlineStr">
        <is>
          <t>LA</t>
        </is>
      </c>
      <c r="E590" s="250" t="n">
        <v>585885</v>
      </c>
      <c r="F590" s="250" t="n">
        <v>585892</v>
      </c>
      <c r="G590" s="250" t="n">
        <v>8</v>
      </c>
      <c r="H590" s="250" t="n">
        <v>585885</v>
      </c>
      <c r="I590" s="250" t="n">
        <v>585892</v>
      </c>
      <c r="J590" s="250" t="n">
        <v>8</v>
      </c>
      <c r="K590" s="250" t="n"/>
      <c r="L590" s="250" t="n"/>
      <c r="M590" s="250" t="n"/>
      <c r="N590" s="250" t="n"/>
      <c r="O590" s="250" t="n"/>
      <c r="P590" s="250" t="n"/>
      <c r="Q590" s="250" t="n"/>
      <c r="R590" s="250">
        <f>J590+M590+Q590</f>
        <v/>
      </c>
      <c r="S590" s="250">
        <f>IF(OR(C590="CEDULAS DE IDENTIDAD",C590="CÉDULA DE IDENTIDAD DS4924"),(J590*17),0)</f>
        <v/>
      </c>
      <c r="T590" s="281">
        <f>IF(N590="ERROR HUMANO",(M590*3),0)</f>
        <v/>
      </c>
    </row>
    <row r="591">
      <c r="A591" s="280" t="n">
        <v>4</v>
      </c>
      <c r="B591" s="250" t="inlineStr">
        <is>
          <t>MIGUEL VILLARPANDO MIRANDA</t>
        </is>
      </c>
      <c r="C591" s="250" t="inlineStr">
        <is>
          <t>CÉDULA DE IDENTIDAD DS4924</t>
        </is>
      </c>
      <c r="D591" s="250" t="inlineStr">
        <is>
          <t>LA</t>
        </is>
      </c>
      <c r="E591" s="250" t="n">
        <v>586085</v>
      </c>
      <c r="F591" s="250" t="n">
        <v>586121</v>
      </c>
      <c r="G591" s="250" t="n">
        <v>37</v>
      </c>
      <c r="H591" s="250" t="n">
        <v>586085</v>
      </c>
      <c r="I591" s="250" t="n">
        <v>586121</v>
      </c>
      <c r="J591" s="250" t="n">
        <v>37</v>
      </c>
      <c r="K591" s="250" t="n"/>
      <c r="L591" s="250" t="n"/>
      <c r="M591" s="250" t="n"/>
      <c r="N591" s="250" t="n"/>
      <c r="O591" s="250" t="n"/>
      <c r="P591" s="250" t="n"/>
      <c r="Q591" s="250" t="n"/>
      <c r="R591" s="250">
        <f>J591+M591+Q591</f>
        <v/>
      </c>
      <c r="S591" s="250">
        <f>IF(OR(C591="CEDULAS DE IDENTIDAD",C591="CÉDULA DE IDENTIDAD DS4924"),(J591*17),0)</f>
        <v/>
      </c>
      <c r="T591" s="281">
        <f>IF(N591="ERROR HUMANO",(M591*3),0)</f>
        <v/>
      </c>
    </row>
    <row r="592">
      <c r="A592" s="280" t="n">
        <v>4</v>
      </c>
      <c r="B592" s="250" t="inlineStr">
        <is>
          <t>MIGUEL VILLARPANDO MIRANDA</t>
        </is>
      </c>
      <c r="C592" s="250" t="inlineStr">
        <is>
          <t>CÉDULA DE IDENTIDAD DS4924</t>
        </is>
      </c>
      <c r="D592" s="250" t="inlineStr">
        <is>
          <t>LA</t>
        </is>
      </c>
      <c r="E592" s="250" t="n">
        <v>586122</v>
      </c>
      <c r="F592" s="250" t="n">
        <v>586164</v>
      </c>
      <c r="G592" s="250" t="n">
        <v>43</v>
      </c>
      <c r="H592" s="250" t="n"/>
      <c r="I592" s="250" t="n"/>
      <c r="J592" s="250" t="n"/>
      <c r="K592" s="250" t="n"/>
      <c r="L592" s="250" t="n"/>
      <c r="M592" s="250" t="n"/>
      <c r="N592" s="250" t="n"/>
      <c r="O592" s="250" t="n">
        <v>586122</v>
      </c>
      <c r="P592" s="250" t="n">
        <v>586164</v>
      </c>
      <c r="Q592" s="250" t="n">
        <v>43</v>
      </c>
      <c r="R592" s="250">
        <f>J592+M592+Q592</f>
        <v/>
      </c>
      <c r="S592" s="250">
        <f>IF(OR(C592="CEDULAS DE IDENTIDAD",C592="CÉDULA DE IDENTIDAD DS4924"),(J592*17),0)</f>
        <v/>
      </c>
      <c r="T592" s="281">
        <f>IF(N592="ERROR HUMANO",(M592*3),0)</f>
        <v/>
      </c>
    </row>
    <row r="593">
      <c r="A593" s="282" t="n">
        <v>1</v>
      </c>
      <c r="B593" s="251" t="inlineStr">
        <is>
          <t>VERONICA MEDRANO ARIAS</t>
        </is>
      </c>
      <c r="C593" s="251" t="inlineStr">
        <is>
          <t>LAMINAS PLASTICAS TIPO FUNDA -POUCHE</t>
        </is>
      </c>
      <c r="D593" s="251" t="inlineStr">
        <is>
          <t>H5-P1</t>
        </is>
      </c>
      <c r="E593" s="251" t="n">
        <v>1128079</v>
      </c>
      <c r="F593" s="251" t="n">
        <v>1128089</v>
      </c>
      <c r="G593" s="251" t="n">
        <v>11</v>
      </c>
      <c r="H593" s="251" t="n">
        <v>1128079</v>
      </c>
      <c r="I593" s="251" t="n">
        <v>1128089</v>
      </c>
      <c r="J593" s="251" t="n">
        <v>11</v>
      </c>
      <c r="K593" s="251" t="n"/>
      <c r="L593" s="251" t="n"/>
      <c r="M593" s="251" t="n"/>
      <c r="N593" s="251" t="n"/>
      <c r="O593" s="251" t="n"/>
      <c r="P593" s="251" t="n"/>
      <c r="Q593" s="251" t="n"/>
      <c r="R593" s="251">
        <f>J593+M593+Q593</f>
        <v/>
      </c>
      <c r="S593" s="251">
        <f>IF(OR(C593="CEDULAS DE IDENTIDAD",C593="CÉDULA DE IDENTIDAD DS4924"),(J593*17),0)</f>
        <v/>
      </c>
      <c r="T593" s="283">
        <f>IF(N593="ERROR HUMANO",(M593*3),0)</f>
        <v/>
      </c>
    </row>
    <row r="594">
      <c r="A594" s="282" t="n">
        <v>1</v>
      </c>
      <c r="B594" s="251" t="inlineStr">
        <is>
          <t>VERONICA MEDRANO ARIAS</t>
        </is>
      </c>
      <c r="C594" s="251" t="inlineStr">
        <is>
          <t>LAMINAS PLASTICAS TIPO FUNDA -POUCHE</t>
        </is>
      </c>
      <c r="D594" s="251" t="inlineStr">
        <is>
          <t>H5-P1</t>
        </is>
      </c>
      <c r="E594" s="251" t="n">
        <v>1128339</v>
      </c>
      <c r="F594" s="251" t="n">
        <v>1128386</v>
      </c>
      <c r="G594" s="251" t="n">
        <v>48</v>
      </c>
      <c r="H594" s="251" t="n">
        <v>1128339</v>
      </c>
      <c r="I594" s="251" t="n">
        <v>1128386</v>
      </c>
      <c r="J594" s="251" t="n">
        <v>48</v>
      </c>
      <c r="K594" s="251" t="n"/>
      <c r="L594" s="251" t="n"/>
      <c r="M594" s="251" t="n"/>
      <c r="N594" s="251" t="n"/>
      <c r="O594" s="251" t="n"/>
      <c r="P594" s="251" t="n"/>
      <c r="Q594" s="251" t="n"/>
      <c r="R594" s="251">
        <f>J594+M594+Q594</f>
        <v/>
      </c>
      <c r="S594" s="251">
        <f>IF(OR(C594="CEDULAS DE IDENTIDAD",C594="CÉDULA DE IDENTIDAD DS4924"),(J594*17),0)</f>
        <v/>
      </c>
      <c r="T594" s="283">
        <f>IF(N594="ERROR HUMANO",(M594*3),0)</f>
        <v/>
      </c>
    </row>
    <row r="595">
      <c r="A595" s="282" t="n">
        <v>1</v>
      </c>
      <c r="B595" s="251" t="inlineStr">
        <is>
          <t>VERONICA MEDRANO ARIAS</t>
        </is>
      </c>
      <c r="C595" s="251" t="inlineStr">
        <is>
          <t>LAMINAS PLASTICAS TIPO FUNDA -POUCHE</t>
        </is>
      </c>
      <c r="D595" s="251" t="inlineStr">
        <is>
          <t>H5-P1</t>
        </is>
      </c>
      <c r="E595" s="251" t="n">
        <v>1128387</v>
      </c>
      <c r="F595" s="251" t="n">
        <v>1128417</v>
      </c>
      <c r="G595" s="251" t="n">
        <v>31</v>
      </c>
      <c r="H595" s="251" t="n"/>
      <c r="I595" s="251" t="n"/>
      <c r="J595" s="251" t="n"/>
      <c r="K595" s="251" t="n"/>
      <c r="L595" s="251" t="n"/>
      <c r="M595" s="251" t="n"/>
      <c r="N595" s="251" t="n"/>
      <c r="O595" s="251" t="n">
        <v>1128387</v>
      </c>
      <c r="P595" s="251" t="n">
        <v>1128417</v>
      </c>
      <c r="Q595" s="251" t="n">
        <v>31</v>
      </c>
      <c r="R595" s="251">
        <f>J595+M595+Q595</f>
        <v/>
      </c>
      <c r="S595" s="251">
        <f>IF(OR(C595="CEDULAS DE IDENTIDAD",C595="CÉDULA DE IDENTIDAD DS4924"),(J595*17),0)</f>
        <v/>
      </c>
      <c r="T595" s="283">
        <f>IF(N595="ERROR HUMANO",(M595*3),0)</f>
        <v/>
      </c>
    </row>
    <row r="596">
      <c r="A596" s="282" t="n">
        <v>1</v>
      </c>
      <c r="B596" s="251" t="inlineStr">
        <is>
          <t>VERONICA MEDRANO ARIAS</t>
        </is>
      </c>
      <c r="C596" s="251" t="inlineStr">
        <is>
          <t>CÉDULA DE IDENTIDAD DS4924</t>
        </is>
      </c>
      <c r="D596" s="251" t="inlineStr">
        <is>
          <t>LA</t>
        </is>
      </c>
      <c r="E596" s="251" t="n">
        <v>585743</v>
      </c>
      <c r="F596" s="251" t="n">
        <v>585752</v>
      </c>
      <c r="G596" s="251" t="n">
        <v>10</v>
      </c>
      <c r="H596" s="251" t="n">
        <v>585743</v>
      </c>
      <c r="I596" s="251" t="n">
        <v>585752</v>
      </c>
      <c r="J596" s="251" t="n">
        <v>10</v>
      </c>
      <c r="K596" s="251" t="n"/>
      <c r="L596" s="251" t="n"/>
      <c r="M596" s="251" t="n"/>
      <c r="N596" s="251" t="n"/>
      <c r="O596" s="251" t="n"/>
      <c r="P596" s="251" t="n"/>
      <c r="Q596" s="251" t="n"/>
      <c r="R596" s="251">
        <f>J596+M596+Q596</f>
        <v/>
      </c>
      <c r="S596" s="251">
        <f>IF(OR(C596="CEDULAS DE IDENTIDAD",C596="CÉDULA DE IDENTIDAD DS4924"),(J596*17),0)</f>
        <v/>
      </c>
      <c r="T596" s="283">
        <f>IF(N596="ERROR HUMANO",(M596*3),0)</f>
        <v/>
      </c>
    </row>
    <row r="597">
      <c r="A597" s="282" t="n">
        <v>1</v>
      </c>
      <c r="B597" s="251" t="inlineStr">
        <is>
          <t>VERONICA MEDRANO ARIAS</t>
        </is>
      </c>
      <c r="C597" s="251" t="inlineStr">
        <is>
          <t>CÉDULA DE IDENTIDAD DS4924</t>
        </is>
      </c>
      <c r="D597" s="251" t="inlineStr">
        <is>
          <t>LA</t>
        </is>
      </c>
      <c r="E597" s="251" t="n">
        <v>585925</v>
      </c>
      <c r="F597" s="251" t="n">
        <v>585973</v>
      </c>
      <c r="G597" s="251" t="n">
        <v>49</v>
      </c>
      <c r="H597" s="251" t="n">
        <v>585925</v>
      </c>
      <c r="I597" s="251" t="n">
        <v>585973</v>
      </c>
      <c r="J597" s="251" t="n">
        <v>49</v>
      </c>
      <c r="K597" s="251" t="n"/>
      <c r="L597" s="251" t="n"/>
      <c r="M597" s="251" t="n"/>
      <c r="N597" s="251" t="n"/>
      <c r="O597" s="251" t="n"/>
      <c r="P597" s="251" t="n"/>
      <c r="Q597" s="251" t="n"/>
      <c r="R597" s="251">
        <f>J597+M597+Q597</f>
        <v/>
      </c>
      <c r="S597" s="251">
        <f>IF(OR(C597="CEDULAS DE IDENTIDAD",C597="CÉDULA DE IDENTIDAD DS4924"),(J597*17),0)</f>
        <v/>
      </c>
      <c r="T597" s="283">
        <f>IF(N597="ERROR HUMANO",(M597*3),0)</f>
        <v/>
      </c>
    </row>
    <row r="598">
      <c r="A598" s="282" t="n">
        <v>1</v>
      </c>
      <c r="B598" s="251" t="inlineStr">
        <is>
          <t>VERONICA MEDRANO ARIAS</t>
        </is>
      </c>
      <c r="C598" s="251" t="inlineStr">
        <is>
          <t>CÉDULA DE IDENTIDAD DS4924</t>
        </is>
      </c>
      <c r="D598" s="251" t="inlineStr">
        <is>
          <t>LA</t>
        </is>
      </c>
      <c r="E598" s="251" t="n">
        <v>585974</v>
      </c>
      <c r="F598" s="251" t="n">
        <v>586004</v>
      </c>
      <c r="G598" s="251" t="n">
        <v>31</v>
      </c>
      <c r="H598" s="251" t="n"/>
      <c r="I598" s="251" t="n"/>
      <c r="J598" s="251" t="n"/>
      <c r="K598" s="251" t="n"/>
      <c r="L598" s="251" t="n"/>
      <c r="M598" s="251" t="n"/>
      <c r="N598" s="251" t="n"/>
      <c r="O598" s="251" t="n">
        <v>585974</v>
      </c>
      <c r="P598" s="251" t="n">
        <v>586004</v>
      </c>
      <c r="Q598" s="251" t="n">
        <v>31</v>
      </c>
      <c r="R598" s="251">
        <f>J598+M598+Q598</f>
        <v/>
      </c>
      <c r="S598" s="251">
        <f>IF(OR(C598="CEDULAS DE IDENTIDAD",C598="CÉDULA DE IDENTIDAD DS4924"),(J598*17),0)</f>
        <v/>
      </c>
      <c r="T598" s="283">
        <f>IF(N598="ERROR HUMANO",(M598*3),0)</f>
        <v/>
      </c>
    </row>
    <row r="599">
      <c r="A599" s="280" t="n">
        <v>8</v>
      </c>
      <c r="B599" s="250" t="inlineStr">
        <is>
          <t>WILSON SOLETO LAVAIN</t>
        </is>
      </c>
      <c r="C599" s="250" t="inlineStr">
        <is>
          <t>LAMINAS PLASTICAS TIPO FUNDA -POUCHE</t>
        </is>
      </c>
      <c r="D599" s="250" t="inlineStr">
        <is>
          <t>H5-P1</t>
        </is>
      </c>
      <c r="E599" s="250" t="n">
        <v>1128268</v>
      </c>
      <c r="F599" s="250" t="n">
        <v>1128280</v>
      </c>
      <c r="G599" s="250" t="n">
        <v>13</v>
      </c>
      <c r="H599" s="250" t="n">
        <v>1128268</v>
      </c>
      <c r="I599" s="250" t="n">
        <v>1128280</v>
      </c>
      <c r="J599" s="250" t="n">
        <v>13</v>
      </c>
      <c r="K599" s="250" t="n"/>
      <c r="L599" s="250" t="n"/>
      <c r="M599" s="250" t="n"/>
      <c r="N599" s="250" t="n"/>
      <c r="O599" s="250" t="n"/>
      <c r="P599" s="250" t="n"/>
      <c r="Q599" s="250" t="n"/>
      <c r="R599" s="250">
        <f>J599+M599+Q599</f>
        <v/>
      </c>
      <c r="S599" s="250">
        <f>IF(OR(C599="CEDULAS DE IDENTIDAD",C599="CÉDULA DE IDENTIDAD DS4924"),(J599*17),0)</f>
        <v/>
      </c>
      <c r="T599" s="281">
        <f>IF(N599="ERROR HUMANO",(M599*3),0)</f>
        <v/>
      </c>
    </row>
    <row r="600">
      <c r="A600" s="280" t="n">
        <v>8</v>
      </c>
      <c r="B600" s="250" t="inlineStr">
        <is>
          <t>WILSON SOLETO LAVAIN</t>
        </is>
      </c>
      <c r="C600" s="250" t="inlineStr">
        <is>
          <t>LAMINAS PLASTICAS TIPO FUNDA -POUCHE</t>
        </is>
      </c>
      <c r="D600" s="250" t="inlineStr">
        <is>
          <t>H5-P1</t>
        </is>
      </c>
      <c r="E600" s="250" t="n">
        <v>1128695</v>
      </c>
      <c r="F600" s="250" t="n">
        <v>1128739</v>
      </c>
      <c r="G600" s="250" t="n">
        <v>45</v>
      </c>
      <c r="H600" s="250" t="n">
        <v>1128695</v>
      </c>
      <c r="I600" s="250" t="n">
        <v>1128739</v>
      </c>
      <c r="J600" s="250" t="n">
        <v>45</v>
      </c>
      <c r="K600" s="250" t="n"/>
      <c r="L600" s="250" t="n"/>
      <c r="M600" s="250" t="n"/>
      <c r="N600" s="250" t="n"/>
      <c r="O600" s="250" t="n"/>
      <c r="P600" s="250" t="n"/>
      <c r="Q600" s="250" t="n"/>
      <c r="R600" s="250">
        <f>J600+M600+Q600</f>
        <v/>
      </c>
      <c r="S600" s="250">
        <f>IF(OR(C600="CEDULAS DE IDENTIDAD",C600="CÉDULA DE IDENTIDAD DS4924"),(J600*17),0)</f>
        <v/>
      </c>
      <c r="T600" s="281">
        <f>IF(N600="ERROR HUMANO",(M600*3),0)</f>
        <v/>
      </c>
    </row>
    <row r="601">
      <c r="A601" s="280" t="n">
        <v>8</v>
      </c>
      <c r="B601" s="250" t="inlineStr">
        <is>
          <t>WILSON SOLETO LAVAIN</t>
        </is>
      </c>
      <c r="C601" s="250" t="inlineStr">
        <is>
          <t>LAMINAS PLASTICAS TIPO FUNDA -POUCHE</t>
        </is>
      </c>
      <c r="D601" s="250" t="inlineStr">
        <is>
          <t>H5-P1</t>
        </is>
      </c>
      <c r="E601" s="250" t="n">
        <v>1128740</v>
      </c>
      <c r="F601" s="250" t="n">
        <v>1128762</v>
      </c>
      <c r="G601" s="250" t="n">
        <v>23</v>
      </c>
      <c r="H601" s="250" t="n"/>
      <c r="I601" s="250" t="n"/>
      <c r="J601" s="250" t="n"/>
      <c r="K601" s="250" t="n"/>
      <c r="L601" s="250" t="n"/>
      <c r="M601" s="250" t="n"/>
      <c r="N601" s="250" t="n"/>
      <c r="O601" s="250" t="n">
        <v>1128740</v>
      </c>
      <c r="P601" s="250" t="n">
        <v>1128762</v>
      </c>
      <c r="Q601" s="250" t="n">
        <v>23</v>
      </c>
      <c r="R601" s="250">
        <f>J601+M601+Q601</f>
        <v/>
      </c>
      <c r="S601" s="250">
        <f>IF(OR(C601="CEDULAS DE IDENTIDAD",C601="CÉDULA DE IDENTIDAD DS4924"),(J601*17),0)</f>
        <v/>
      </c>
      <c r="T601" s="281">
        <f>IF(N601="ERROR HUMANO",(M601*3),0)</f>
        <v/>
      </c>
    </row>
    <row r="602">
      <c r="A602" s="280" t="n">
        <v>8</v>
      </c>
      <c r="B602" s="250" t="inlineStr">
        <is>
          <t>WILSON SOLETO LAVAIN</t>
        </is>
      </c>
      <c r="C602" s="250" t="inlineStr">
        <is>
          <t>CÉDULA DE IDENTIDAD DS4924</t>
        </is>
      </c>
      <c r="D602" s="250" t="inlineStr">
        <is>
          <t>LA</t>
        </is>
      </c>
      <c r="E602" s="250" t="n">
        <v>585912</v>
      </c>
      <c r="F602" s="250" t="n">
        <v>585924</v>
      </c>
      <c r="G602" s="250" t="n">
        <v>13</v>
      </c>
      <c r="H602" s="250" t="n">
        <v>585912</v>
      </c>
      <c r="I602" s="250" t="n">
        <v>585924</v>
      </c>
      <c r="J602" s="250" t="n">
        <v>13</v>
      </c>
      <c r="K602" s="250" t="n"/>
      <c r="L602" s="250" t="n"/>
      <c r="M602" s="250" t="n"/>
      <c r="N602" s="250" t="n"/>
      <c r="O602" s="250" t="n"/>
      <c r="P602" s="250" t="n"/>
      <c r="Q602" s="250" t="n"/>
      <c r="R602" s="250">
        <f>J602+M602+Q602</f>
        <v/>
      </c>
      <c r="S602" s="250">
        <f>IF(OR(C602="CEDULAS DE IDENTIDAD",C602="CÉDULA DE IDENTIDAD DS4924"),(J602*17),0)</f>
        <v/>
      </c>
      <c r="T602" s="281">
        <f>IF(N602="ERROR HUMANO",(M602*3),0)</f>
        <v/>
      </c>
    </row>
    <row r="603">
      <c r="A603" s="280" t="n">
        <v>8</v>
      </c>
      <c r="B603" s="250" t="inlineStr">
        <is>
          <t>WILSON SOLETO LAVAIN</t>
        </is>
      </c>
      <c r="C603" s="250" t="inlineStr">
        <is>
          <t>CÉDULA DE IDENTIDAD DS4924</t>
        </is>
      </c>
      <c r="D603" s="250" t="inlineStr">
        <is>
          <t>LA</t>
        </is>
      </c>
      <c r="E603" s="250" t="n">
        <v>586225</v>
      </c>
      <c r="F603" s="250" t="n">
        <v>586269</v>
      </c>
      <c r="G603" s="250" t="n">
        <v>45</v>
      </c>
      <c r="H603" s="250" t="n">
        <v>586225</v>
      </c>
      <c r="I603" s="250" t="n">
        <v>586269</v>
      </c>
      <c r="J603" s="250" t="n">
        <v>45</v>
      </c>
      <c r="K603" s="250" t="n"/>
      <c r="L603" s="250" t="n"/>
      <c r="M603" s="250" t="n"/>
      <c r="N603" s="250" t="n"/>
      <c r="O603" s="250" t="n"/>
      <c r="P603" s="250" t="n"/>
      <c r="Q603" s="250" t="n"/>
      <c r="R603" s="250">
        <f>J603+M603+Q603</f>
        <v/>
      </c>
      <c r="S603" s="250">
        <f>IF(OR(C603="CEDULAS DE IDENTIDAD",C603="CÉDULA DE IDENTIDAD DS4924"),(J603*17),0)</f>
        <v/>
      </c>
      <c r="T603" s="281">
        <f>IF(N603="ERROR HUMANO",(M603*3),0)</f>
        <v/>
      </c>
    </row>
    <row r="604">
      <c r="A604" s="280" t="n">
        <v>8</v>
      </c>
      <c r="B604" s="250" t="inlineStr">
        <is>
          <t>WILSON SOLETO LAVAIN</t>
        </is>
      </c>
      <c r="C604" s="250" t="inlineStr">
        <is>
          <t>CÉDULA DE IDENTIDAD DS4924</t>
        </is>
      </c>
      <c r="D604" s="250" t="inlineStr">
        <is>
          <t>LA</t>
        </is>
      </c>
      <c r="E604" s="250" t="n">
        <v>586270</v>
      </c>
      <c r="F604" s="250" t="n">
        <v>586292</v>
      </c>
      <c r="G604" s="250" t="n">
        <v>23</v>
      </c>
      <c r="H604" s="250" t="n"/>
      <c r="I604" s="250" t="n"/>
      <c r="J604" s="250" t="n"/>
      <c r="K604" s="250" t="n"/>
      <c r="L604" s="250" t="n"/>
      <c r="M604" s="250" t="n"/>
      <c r="N604" s="250" t="n"/>
      <c r="O604" s="250" t="n">
        <v>586270</v>
      </c>
      <c r="P604" s="250" t="n">
        <v>586292</v>
      </c>
      <c r="Q604" s="250" t="n">
        <v>23</v>
      </c>
      <c r="R604" s="250">
        <f>J604+M604+Q604</f>
        <v/>
      </c>
      <c r="S604" s="250">
        <f>IF(OR(C604="CEDULAS DE IDENTIDAD",C604="CÉDULA DE IDENTIDAD DS4924"),(J604*17),0)</f>
        <v/>
      </c>
      <c r="T604" s="281">
        <f>IF(N604="ERROR HUMANO",(M604*3),0)</f>
        <v/>
      </c>
    </row>
    <row r="605" ht="15" customHeight="1" s="335">
      <c r="A605" s="417" t="inlineStr">
        <is>
          <t>TOTALES:</t>
        </is>
      </c>
      <c r="B605" s="408" t="n"/>
      <c r="C605" s="408" t="n"/>
      <c r="D605" s="408" t="n"/>
      <c r="E605" s="162" t="n"/>
      <c r="F605" s="163" t="n"/>
      <c r="G605" s="164">
        <f>SUM(G551:G604)</f>
        <v/>
      </c>
      <c r="H605" s="162" t="n"/>
      <c r="I605" s="163" t="n"/>
      <c r="J605" s="165">
        <f>SUM(J551:J604)</f>
        <v/>
      </c>
      <c r="K605" s="162" t="n"/>
      <c r="L605" s="163" t="n"/>
      <c r="M605" s="165">
        <f>SUM(M551:M604)</f>
        <v/>
      </c>
      <c r="N605" s="166" t="n"/>
      <c r="O605" s="162" t="n"/>
      <c r="P605" s="163" t="n"/>
      <c r="Q605" s="165">
        <f>SUM(Q551:Q604)</f>
        <v/>
      </c>
      <c r="R605" s="167">
        <f>SUM(R551:R604)</f>
        <v/>
      </c>
      <c r="S605" s="168">
        <f>SUM(S551:S604)</f>
        <v/>
      </c>
      <c r="T605" s="165">
        <f>SUM(T551:T604)</f>
        <v/>
      </c>
    </row>
    <row r="606" ht="15.75" customHeight="1" s="335">
      <c r="A606" s="409" t="inlineStr">
        <is>
          <t>TOTAL BOLETAS DE DEPOSITO BANCARIO</t>
        </is>
      </c>
      <c r="B606" s="408" t="n"/>
      <c r="C606" s="408" t="n"/>
      <c r="D606" s="408" t="n"/>
      <c r="E606" s="408" t="n"/>
      <c r="F606" s="408" t="n"/>
      <c r="G606" s="408" t="n"/>
      <c r="H606" s="337" t="n"/>
      <c r="I606" s="416">
        <f>J605/2</f>
        <v/>
      </c>
      <c r="J606" s="337" t="n"/>
      <c r="K606" s="409" t="inlineStr">
        <is>
          <t>INGRESO TOTAL BOLIVIANOS</t>
        </is>
      </c>
      <c r="L606" s="408" t="n"/>
      <c r="M606" s="408" t="n"/>
      <c r="N606" s="408" t="n"/>
      <c r="O606" s="408" t="n"/>
      <c r="P606" s="408" t="n"/>
      <c r="Q606" s="337" t="n"/>
      <c r="R606" s="416">
        <f>S605+T605</f>
        <v/>
      </c>
      <c r="S606" s="408" t="n"/>
      <c r="T606" s="337" t="n"/>
    </row>
    <row r="608" ht="15" customHeight="1" s="335">
      <c r="A608" s="275" t="n"/>
      <c r="B608" s="276" t="n"/>
      <c r="C608" s="276" t="n"/>
      <c r="D608" s="276" t="n"/>
      <c r="E608" s="276" t="n"/>
      <c r="F608" s="276" t="n"/>
      <c r="G608" s="276" t="n"/>
      <c r="H608" s="276" t="n"/>
      <c r="I608" s="276" t="n"/>
      <c r="J608" s="276" t="n"/>
      <c r="K608" s="276" t="n"/>
      <c r="L608" s="276" t="n"/>
      <c r="M608" s="276" t="n"/>
      <c r="N608" s="276" t="n"/>
      <c r="O608" s="418" t="inlineStr">
        <is>
          <t>Correlativo-Form.:   SEGIP/DDSC/MONT/013/2024</t>
        </is>
      </c>
      <c r="P608" s="411" t="n"/>
      <c r="Q608" s="411" t="n"/>
      <c r="R608" s="411" t="n"/>
      <c r="S608" s="411" t="n"/>
      <c r="T608" s="412" t="n"/>
    </row>
    <row r="609" ht="22.5" customHeight="1" s="335">
      <c r="A609" s="433" t="inlineStr">
        <is>
          <t xml:space="preserve">SERVICIO GENERAL DE IDENTIFICACION PERSONAL </t>
        </is>
      </c>
      <c r="T609" s="422" t="n"/>
    </row>
    <row r="610" ht="15" customHeight="1" s="335">
      <c r="A610" s="432" t="inlineStr">
        <is>
          <t>LEY N° 0145 DEL 27 DE JUNIO DEL 2011</t>
        </is>
      </c>
      <c r="T610" s="422" t="n"/>
    </row>
    <row r="611" ht="24.75" customHeight="1" s="335">
      <c r="A611" s="430" t="inlineStr">
        <is>
          <t xml:space="preserve">FORMULARIO AV-4 (ADMINISTRACION DE MATERIAL VALORADO: CEDULAS Y PLASTICOS) </t>
        </is>
      </c>
      <c r="B611" s="411" t="n"/>
      <c r="C611" s="411" t="n"/>
      <c r="D611" s="411" t="n"/>
      <c r="E611" s="411" t="n"/>
      <c r="F611" s="411" t="n"/>
      <c r="G611" s="411" t="n"/>
      <c r="H611" s="411" t="n"/>
      <c r="I611" s="411" t="n"/>
      <c r="J611" s="411" t="n"/>
      <c r="K611" s="411" t="n"/>
      <c r="L611" s="411" t="n"/>
      <c r="M611" s="411" t="n"/>
      <c r="N611" s="411" t="n"/>
      <c r="O611" s="411" t="n"/>
      <c r="P611" s="411" t="n"/>
      <c r="Q611" s="411" t="n"/>
      <c r="R611" s="411" t="n"/>
      <c r="S611" s="411" t="n"/>
      <c r="T611" s="412" t="n"/>
    </row>
    <row r="612" ht="21.75" customHeight="1" s="335" thickBot="1">
      <c r="A612" s="431" t="inlineStr">
        <is>
          <t xml:space="preserve">OFICINA OPERATIVA: </t>
        </is>
      </c>
      <c r="B612" s="411" t="n"/>
      <c r="C612" s="411" t="n"/>
      <c r="D612" s="411" t="n"/>
      <c r="E612" s="429" t="inlineStr">
        <is>
          <t>OFICINA REGIONAL MONTERO</t>
        </is>
      </c>
      <c r="F612" s="408" t="n"/>
      <c r="G612" s="408" t="n"/>
      <c r="H612" s="408" t="n"/>
      <c r="I612" s="408" t="n"/>
      <c r="J612" s="408" t="n"/>
      <c r="K612" s="408" t="n"/>
      <c r="L612" s="408" t="n"/>
      <c r="M612" s="408" t="n"/>
      <c r="N612" s="408" t="n"/>
      <c r="O612" s="408" t="n"/>
      <c r="P612" s="408" t="n"/>
      <c r="Q612" s="419" t="inlineStr">
        <is>
          <t xml:space="preserve">FECHA: </t>
        </is>
      </c>
      <c r="R612" s="412" t="n"/>
      <c r="S612" s="427" t="inlineStr">
        <is>
          <t>16/01/2024</t>
        </is>
      </c>
      <c r="T612" s="428" t="n"/>
    </row>
    <row r="613" ht="15.75" customHeight="1" s="335">
      <c r="A613" s="277" t="n"/>
      <c r="B613" s="158" t="n"/>
      <c r="C613" s="158" t="n"/>
      <c r="D613" s="158" t="n"/>
      <c r="E613" s="426" t="inlineStr">
        <is>
          <t>ENTREGA DIARIA</t>
        </is>
      </c>
      <c r="F613" s="408" t="n"/>
      <c r="G613" s="337" t="n"/>
      <c r="H613" s="407" t="inlineStr">
        <is>
          <t>CEDULAS EMITIDAS</t>
        </is>
      </c>
      <c r="I613" s="408" t="n"/>
      <c r="J613" s="337" t="n"/>
      <c r="K613" s="425" t="inlineStr">
        <is>
          <t>CEDULAS ANULADAS</t>
        </is>
      </c>
      <c r="L613" s="408" t="n"/>
      <c r="M613" s="408" t="n"/>
      <c r="N613" s="337" t="n"/>
      <c r="O613" s="407" t="inlineStr">
        <is>
          <t>CEDULAS DEVUELTAS</t>
        </is>
      </c>
      <c r="P613" s="408" t="n"/>
      <c r="Q613" s="337" t="n"/>
      <c r="R613" s="423" t="inlineStr">
        <is>
          <t>TOTAL  ASIGNAC…</t>
        </is>
      </c>
      <c r="S613" s="423" t="inlineStr">
        <is>
          <t>TOTAL BS. RECAUDADO (EMISIONES)</t>
        </is>
      </c>
      <c r="T613" s="423" t="inlineStr">
        <is>
          <t>TOTAL BS. ANULACIONES</t>
        </is>
      </c>
    </row>
    <row r="614">
      <c r="A614" s="269" t="inlineStr">
        <is>
          <t>MESA</t>
        </is>
      </c>
      <c r="B614" s="269" t="inlineStr">
        <is>
          <t>OPERADOR</t>
        </is>
      </c>
      <c r="C614" s="269" t="inlineStr">
        <is>
          <t>DETALLE</t>
        </is>
      </c>
      <c r="D614" s="269" t="inlineStr">
        <is>
          <t>SERIE</t>
        </is>
      </c>
      <c r="E614" s="269" t="inlineStr">
        <is>
          <t>DESDE</t>
        </is>
      </c>
      <c r="F614" s="269" t="inlineStr">
        <is>
          <t>HASTA</t>
        </is>
      </c>
      <c r="G614" s="270" t="inlineStr">
        <is>
          <t>CANTIDAD</t>
        </is>
      </c>
      <c r="H614" s="269" t="inlineStr">
        <is>
          <t>DESDE</t>
        </is>
      </c>
      <c r="I614" s="269" t="inlineStr">
        <is>
          <t>HASTA</t>
        </is>
      </c>
      <c r="J614" s="270" t="inlineStr">
        <is>
          <t>CANTIDAD</t>
        </is>
      </c>
      <c r="K614" s="269" t="inlineStr">
        <is>
          <t>DESDE</t>
        </is>
      </c>
      <c r="L614" s="269" t="inlineStr">
        <is>
          <t>HASTA</t>
        </is>
      </c>
      <c r="M614" s="270" t="inlineStr">
        <is>
          <t>CANTIDAD</t>
        </is>
      </c>
      <c r="N614" s="271" t="inlineStr">
        <is>
          <t>TIPO ANULACION</t>
        </is>
      </c>
      <c r="O614" s="269" t="inlineStr">
        <is>
          <t>DESDE</t>
        </is>
      </c>
      <c r="P614" s="269" t="inlineStr">
        <is>
          <t>HASTA</t>
        </is>
      </c>
      <c r="Q614" s="270" t="inlineStr">
        <is>
          <t>CANTIDAD</t>
        </is>
      </c>
      <c r="R614" s="424" t="n"/>
      <c r="S614" s="424" t="n"/>
      <c r="T614" s="424" t="n"/>
    </row>
    <row r="615">
      <c r="A615" s="278" t="n">
        <v>2</v>
      </c>
      <c r="B615" s="272" t="inlineStr">
        <is>
          <t>ANELY CACERES PECHO</t>
        </is>
      </c>
      <c r="C615" s="272" t="inlineStr">
        <is>
          <t>LAMINAS PLASTICAS TIPO FUNDA -POUCHE</t>
        </is>
      </c>
      <c r="D615" s="272" t="inlineStr">
        <is>
          <t>H5-P1</t>
        </is>
      </c>
      <c r="E615" s="272" t="n">
        <v>1128473</v>
      </c>
      <c r="F615" s="272" t="n">
        <v>1128497</v>
      </c>
      <c r="G615" s="272" t="n">
        <v>25</v>
      </c>
      <c r="H615" s="272" t="n">
        <v>1128473</v>
      </c>
      <c r="I615" s="272" t="n">
        <v>1128497</v>
      </c>
      <c r="J615" s="272" t="n">
        <v>25</v>
      </c>
      <c r="K615" s="272" t="n"/>
      <c r="L615" s="272" t="n"/>
      <c r="M615" s="272" t="n"/>
      <c r="N615" s="272" t="n"/>
      <c r="O615" s="272" t="n"/>
      <c r="P615" s="272" t="n"/>
      <c r="Q615" s="272" t="n"/>
      <c r="R615" s="272">
        <f>J615+M615+Q615</f>
        <v/>
      </c>
      <c r="S615" s="272">
        <f>IF(OR(C615="CEDULAS DE IDENTIDAD",C615="CÉDULA DE IDENTIDAD DS4924"),(J615*17),0)</f>
        <v/>
      </c>
      <c r="T615" s="279">
        <f>IF(N615="ERROR HUMANO",(M615*3),0)</f>
        <v/>
      </c>
    </row>
    <row r="616">
      <c r="A616" s="280" t="n">
        <v>2</v>
      </c>
      <c r="B616" s="250" t="inlineStr">
        <is>
          <t>ANELY CACERES PECHO</t>
        </is>
      </c>
      <c r="C616" s="250" t="inlineStr">
        <is>
          <t>LAMINAS PLASTICAS TIPO FUNDA -POUCHE</t>
        </is>
      </c>
      <c r="D616" s="250" t="inlineStr">
        <is>
          <t>H5-P1</t>
        </is>
      </c>
      <c r="E616" s="250" t="n">
        <v>1128811</v>
      </c>
      <c r="F616" s="250" t="n">
        <v>1128853</v>
      </c>
      <c r="G616" s="250" t="n">
        <v>43</v>
      </c>
      <c r="H616" s="250" t="n">
        <v>1128811</v>
      </c>
      <c r="I616" s="250" t="n">
        <v>1128853</v>
      </c>
      <c r="J616" s="250" t="n">
        <v>43</v>
      </c>
      <c r="K616" s="250" t="n"/>
      <c r="L616" s="250" t="n"/>
      <c r="M616" s="250" t="n"/>
      <c r="N616" s="250" t="n"/>
      <c r="O616" s="250" t="n"/>
      <c r="P616" s="250" t="n"/>
      <c r="Q616" s="250" t="n"/>
      <c r="R616" s="250">
        <f>J616+M616+Q616</f>
        <v/>
      </c>
      <c r="S616" s="250">
        <f>IF(OR(C616="CEDULAS DE IDENTIDAD",C616="CÉDULA DE IDENTIDAD DS4924"),(J616*17),0)</f>
        <v/>
      </c>
      <c r="T616" s="281">
        <f>IF(N616="ERROR HUMANO",(M616*3),0)</f>
        <v/>
      </c>
    </row>
    <row r="617">
      <c r="A617" s="280" t="n">
        <v>2</v>
      </c>
      <c r="B617" s="250" t="inlineStr">
        <is>
          <t>ANELY CACERES PECHO</t>
        </is>
      </c>
      <c r="C617" s="250" t="inlineStr">
        <is>
          <t>LAMINAS PLASTICAS TIPO FUNDA -POUCHE</t>
        </is>
      </c>
      <c r="D617" s="250" t="inlineStr">
        <is>
          <t>H5-P1</t>
        </is>
      </c>
      <c r="E617" s="250" t="n">
        <v>1128854</v>
      </c>
      <c r="F617" s="250" t="n">
        <v>1128858</v>
      </c>
      <c r="G617" s="250" t="n">
        <v>5</v>
      </c>
      <c r="H617" s="250" t="n"/>
      <c r="I617" s="250" t="n"/>
      <c r="J617" s="250" t="n"/>
      <c r="K617" s="250" t="n"/>
      <c r="L617" s="250" t="n"/>
      <c r="M617" s="250" t="n"/>
      <c r="N617" s="250" t="n"/>
      <c r="O617" s="250" t="n">
        <v>1128854</v>
      </c>
      <c r="P617" s="250" t="n">
        <v>1128858</v>
      </c>
      <c r="Q617" s="250" t="n">
        <v>5</v>
      </c>
      <c r="R617" s="250">
        <f>J617+M617+Q617</f>
        <v/>
      </c>
      <c r="S617" s="250">
        <f>IF(OR(C617="CEDULAS DE IDENTIDAD",C617="CÉDULA DE IDENTIDAD DS4924"),(J617*17),0)</f>
        <v/>
      </c>
      <c r="T617" s="281">
        <f>IF(N617="ERROR HUMANO",(M617*3),0)</f>
        <v/>
      </c>
    </row>
    <row r="618">
      <c r="A618" s="280" t="n">
        <v>2</v>
      </c>
      <c r="B618" s="250" t="inlineStr">
        <is>
          <t>ANELY CACERES PECHO</t>
        </is>
      </c>
      <c r="C618" s="250" t="inlineStr">
        <is>
          <t>CÉDULA DE IDENTIDAD DS4924</t>
        </is>
      </c>
      <c r="D618" s="250" t="inlineStr">
        <is>
          <t>LA</t>
        </is>
      </c>
      <c r="E618" s="250" t="n">
        <v>586060</v>
      </c>
      <c r="F618" s="250" t="n">
        <v>586084</v>
      </c>
      <c r="G618" s="250" t="n">
        <v>25</v>
      </c>
      <c r="H618" s="250" t="n">
        <v>586060</v>
      </c>
      <c r="I618" s="250" t="n">
        <v>586084</v>
      </c>
      <c r="J618" s="250" t="n">
        <v>25</v>
      </c>
      <c r="K618" s="250" t="n"/>
      <c r="L618" s="250" t="n"/>
      <c r="M618" s="250" t="n"/>
      <c r="N618" s="250" t="n"/>
      <c r="O618" s="250" t="n"/>
      <c r="P618" s="250" t="n"/>
      <c r="Q618" s="250" t="n"/>
      <c r="R618" s="250">
        <f>J618+M618+Q618</f>
        <v/>
      </c>
      <c r="S618" s="250">
        <f>IF(OR(C618="CEDULAS DE IDENTIDAD",C618="CÉDULA DE IDENTIDAD DS4924"),(J618*17),0)</f>
        <v/>
      </c>
      <c r="T618" s="281">
        <f>IF(N618="ERROR HUMANO",(M618*3),0)</f>
        <v/>
      </c>
    </row>
    <row r="619">
      <c r="A619" s="280" t="n">
        <v>2</v>
      </c>
      <c r="B619" s="250" t="inlineStr">
        <is>
          <t>ANELY CACERES PECHO</t>
        </is>
      </c>
      <c r="C619" s="250" t="inlineStr">
        <is>
          <t>CÉDULA DE IDENTIDAD DS4924</t>
        </is>
      </c>
      <c r="D619" s="250" t="inlineStr">
        <is>
          <t>LA</t>
        </is>
      </c>
      <c r="E619" s="250" t="n">
        <v>586341</v>
      </c>
      <c r="F619" s="250" t="n">
        <v>586344</v>
      </c>
      <c r="G619" s="250" t="n">
        <v>4</v>
      </c>
      <c r="H619" s="250" t="n">
        <v>586341</v>
      </c>
      <c r="I619" s="250" t="n">
        <v>586344</v>
      </c>
      <c r="J619" s="250" t="n">
        <v>4</v>
      </c>
      <c r="K619" s="250" t="n"/>
      <c r="L619" s="250" t="n"/>
      <c r="M619" s="250" t="n"/>
      <c r="N619" s="250" t="n"/>
      <c r="O619" s="250" t="n"/>
      <c r="P619" s="250" t="n"/>
      <c r="Q619" s="250" t="n"/>
      <c r="R619" s="250">
        <f>J619+M619+Q619</f>
        <v/>
      </c>
      <c r="S619" s="250">
        <f>IF(OR(C619="CEDULAS DE IDENTIDAD",C619="CÉDULA DE IDENTIDAD DS4924"),(J619*17),0)</f>
        <v/>
      </c>
      <c r="T619" s="281">
        <f>IF(N619="ERROR HUMANO",(M619*3),0)</f>
        <v/>
      </c>
    </row>
    <row r="620">
      <c r="A620" s="280" t="n">
        <v>2</v>
      </c>
      <c r="B620" s="250" t="inlineStr">
        <is>
          <t>ANELY CACERES PECHO</t>
        </is>
      </c>
      <c r="C620" s="250" t="inlineStr">
        <is>
          <t>CÉDULA DE IDENTIDAD DS4924</t>
        </is>
      </c>
      <c r="D620" s="250" t="inlineStr">
        <is>
          <t>LA</t>
        </is>
      </c>
      <c r="E620" s="250" t="n">
        <v>586345</v>
      </c>
      <c r="F620" s="250" t="n">
        <v>586345</v>
      </c>
      <c r="G620" s="250" t="n">
        <v>1</v>
      </c>
      <c r="H620" s="250" t="n"/>
      <c r="I620" s="250" t="n"/>
      <c r="J620" s="250" t="n"/>
      <c r="K620" s="250" t="n">
        <v>586345</v>
      </c>
      <c r="L620" s="250" t="n">
        <v>586345</v>
      </c>
      <c r="M620" s="250" t="n">
        <v>1</v>
      </c>
      <c r="N620" s="250" t="inlineStr">
        <is>
          <t>ERROR DE IMPRESIÓN</t>
        </is>
      </c>
      <c r="O620" s="250" t="n"/>
      <c r="P620" s="250" t="n"/>
      <c r="Q620" s="250" t="n"/>
      <c r="R620" s="250">
        <f>J620+M620+Q620</f>
        <v/>
      </c>
      <c r="S620" s="250">
        <f>IF(OR(C620="CEDULAS DE IDENTIDAD",C620="CÉDULA DE IDENTIDAD DS4924"),(J620*17),0)</f>
        <v/>
      </c>
      <c r="T620" s="281">
        <f>IF(N620="ERROR HUMANO",(M620*3),0)</f>
        <v/>
      </c>
    </row>
    <row r="621">
      <c r="A621" s="280" t="n">
        <v>2</v>
      </c>
      <c r="B621" s="250" t="inlineStr">
        <is>
          <t>ANELY CACERES PECHO</t>
        </is>
      </c>
      <c r="C621" s="250" t="inlineStr">
        <is>
          <t>CÉDULA DE IDENTIDAD DS4924</t>
        </is>
      </c>
      <c r="D621" s="250" t="inlineStr">
        <is>
          <t>LA</t>
        </is>
      </c>
      <c r="E621" s="250" t="n">
        <v>586346</v>
      </c>
      <c r="F621" s="250" t="n">
        <v>586384</v>
      </c>
      <c r="G621" s="250" t="n">
        <v>39</v>
      </c>
      <c r="H621" s="250" t="n">
        <v>586346</v>
      </c>
      <c r="I621" s="250" t="n">
        <v>586384</v>
      </c>
      <c r="J621" s="250" t="n">
        <v>39</v>
      </c>
      <c r="K621" s="250" t="n"/>
      <c r="L621" s="250" t="n"/>
      <c r="M621" s="250" t="n"/>
      <c r="N621" s="250" t="n"/>
      <c r="O621" s="250" t="n"/>
      <c r="P621" s="250" t="n"/>
      <c r="Q621" s="250" t="n"/>
      <c r="R621" s="250">
        <f>J621+M621+Q621</f>
        <v/>
      </c>
      <c r="S621" s="250">
        <f>IF(OR(C621="CEDULAS DE IDENTIDAD",C621="CÉDULA DE IDENTIDAD DS4924"),(J621*17),0)</f>
        <v/>
      </c>
      <c r="T621" s="281">
        <f>IF(N621="ERROR HUMANO",(M621*3),0)</f>
        <v/>
      </c>
    </row>
    <row r="622">
      <c r="A622" s="280" t="n">
        <v>2</v>
      </c>
      <c r="B622" s="250" t="inlineStr">
        <is>
          <t>ANELY CACERES PECHO</t>
        </is>
      </c>
      <c r="C622" s="250" t="inlineStr">
        <is>
          <t>CÉDULA DE IDENTIDAD DS4924</t>
        </is>
      </c>
      <c r="D622" s="250" t="inlineStr">
        <is>
          <t>LA</t>
        </is>
      </c>
      <c r="E622" s="250" t="n">
        <v>586385</v>
      </c>
      <c r="F622" s="250" t="n">
        <v>586388</v>
      </c>
      <c r="G622" s="250" t="n">
        <v>4</v>
      </c>
      <c r="H622" s="250" t="n"/>
      <c r="I622" s="250" t="n"/>
      <c r="J622" s="250" t="n"/>
      <c r="K622" s="250" t="n"/>
      <c r="L622" s="250" t="n"/>
      <c r="M622" s="250" t="n"/>
      <c r="N622" s="250" t="n"/>
      <c r="O622" s="250" t="n">
        <v>586385</v>
      </c>
      <c r="P622" s="250" t="n">
        <v>586388</v>
      </c>
      <c r="Q622" s="250" t="n">
        <v>4</v>
      </c>
      <c r="R622" s="250">
        <f>J622+M622+Q622</f>
        <v/>
      </c>
      <c r="S622" s="250">
        <f>IF(OR(C622="CEDULAS DE IDENTIDAD",C622="CÉDULA DE IDENTIDAD DS4924"),(J622*17),0)</f>
        <v/>
      </c>
      <c r="T622" s="281">
        <f>IF(N622="ERROR HUMANO",(M622*3),0)</f>
        <v/>
      </c>
    </row>
    <row r="623">
      <c r="A623" s="282" t="n">
        <v>5</v>
      </c>
      <c r="B623" s="251" t="inlineStr">
        <is>
          <t>CARMEN DEL PILAR ANTELO PAZ</t>
        </is>
      </c>
      <c r="C623" s="251" t="inlineStr">
        <is>
          <t>LAMINAS PLASTICAS TIPO FUNDA -POUCHE</t>
        </is>
      </c>
      <c r="D623" s="251" t="inlineStr">
        <is>
          <t>H5-P1</t>
        </is>
      </c>
      <c r="E623" s="251" t="n">
        <v>1128612</v>
      </c>
      <c r="F623" s="251" t="n">
        <v>1128662</v>
      </c>
      <c r="G623" s="251" t="n">
        <v>51</v>
      </c>
      <c r="H623" s="251" t="n"/>
      <c r="I623" s="251" t="n"/>
      <c r="J623" s="251" t="n"/>
      <c r="K623" s="251" t="n"/>
      <c r="L623" s="251" t="n"/>
      <c r="M623" s="251" t="n"/>
      <c r="N623" s="251" t="n"/>
      <c r="O623" s="251" t="n">
        <v>1128612</v>
      </c>
      <c r="P623" s="251" t="n">
        <v>1128662</v>
      </c>
      <c r="Q623" s="251" t="n">
        <v>51</v>
      </c>
      <c r="R623" s="251">
        <f>J623+M623+Q623</f>
        <v/>
      </c>
      <c r="S623" s="251">
        <f>IF(OR(C623="CEDULAS DE IDENTIDAD",C623="CÉDULA DE IDENTIDAD DS4924"),(J623*17),0)</f>
        <v/>
      </c>
      <c r="T623" s="283">
        <f>IF(N623="ERROR HUMANO",(M623*3),0)</f>
        <v/>
      </c>
    </row>
    <row r="624">
      <c r="A624" s="282" t="n">
        <v>5</v>
      </c>
      <c r="B624" s="251" t="inlineStr">
        <is>
          <t>CARMEN DEL PILAR ANTELO PAZ</t>
        </is>
      </c>
      <c r="C624" s="251" t="inlineStr">
        <is>
          <t>CÉDULA DE IDENTIDAD DS4924</t>
        </is>
      </c>
      <c r="D624" s="251" t="inlineStr">
        <is>
          <t>LA</t>
        </is>
      </c>
      <c r="E624" s="251" t="n">
        <v>586180</v>
      </c>
      <c r="F624" s="251" t="n">
        <v>586224</v>
      </c>
      <c r="G624" s="251" t="n">
        <v>45</v>
      </c>
      <c r="H624" s="251" t="n"/>
      <c r="I624" s="251" t="n"/>
      <c r="J624" s="251" t="n"/>
      <c r="K624" s="251" t="n"/>
      <c r="L624" s="251" t="n"/>
      <c r="M624" s="251" t="n"/>
      <c r="N624" s="251" t="n"/>
      <c r="O624" s="251" t="n">
        <v>586180</v>
      </c>
      <c r="P624" s="251" t="n">
        <v>586224</v>
      </c>
      <c r="Q624" s="251" t="n">
        <v>45</v>
      </c>
      <c r="R624" s="251">
        <f>J624+M624+Q624</f>
        <v/>
      </c>
      <c r="S624" s="251">
        <f>IF(OR(C624="CEDULAS DE IDENTIDAD",C624="CÉDULA DE IDENTIDAD DS4924"),(J624*17),0)</f>
        <v/>
      </c>
      <c r="T624" s="283">
        <f>IF(N624="ERROR HUMANO",(M624*3),0)</f>
        <v/>
      </c>
    </row>
    <row r="625">
      <c r="A625" s="282" t="n">
        <v>5</v>
      </c>
      <c r="B625" s="251" t="inlineStr">
        <is>
          <t>DIEGO ARMANDO YUCRA SILVESTRE</t>
        </is>
      </c>
      <c r="C625" s="251" t="inlineStr">
        <is>
          <t>LAMINAS PLASTICAS TIPO FUNDA -POUCHE</t>
        </is>
      </c>
      <c r="D625" s="251" t="inlineStr">
        <is>
          <t>H5-P1</t>
        </is>
      </c>
      <c r="E625" s="251" t="n">
        <v>1128983</v>
      </c>
      <c r="F625" s="251" t="n">
        <v>1129006</v>
      </c>
      <c r="G625" s="251" t="n">
        <v>24</v>
      </c>
      <c r="H625" s="251" t="n">
        <v>1128983</v>
      </c>
      <c r="I625" s="251" t="n">
        <v>1129006</v>
      </c>
      <c r="J625" s="251" t="n">
        <v>24</v>
      </c>
      <c r="K625" s="251" t="n"/>
      <c r="L625" s="251" t="n"/>
      <c r="M625" s="251" t="n"/>
      <c r="N625" s="251" t="n"/>
      <c r="O625" s="251" t="n"/>
      <c r="P625" s="251" t="n"/>
      <c r="Q625" s="251" t="n"/>
      <c r="R625" s="251">
        <f>J625+M625+Q625</f>
        <v/>
      </c>
      <c r="S625" s="251">
        <f>IF(OR(C625="CEDULAS DE IDENTIDAD",C625="CÉDULA DE IDENTIDAD DS4924"),(J625*17),0)</f>
        <v/>
      </c>
      <c r="T625" s="283">
        <f>IF(N625="ERROR HUMANO",(M625*3),0)</f>
        <v/>
      </c>
    </row>
    <row r="626">
      <c r="A626" s="282" t="n">
        <v>5</v>
      </c>
      <c r="B626" s="251" t="inlineStr">
        <is>
          <t>DIEGO ARMANDO YUCRA SILVESTRE</t>
        </is>
      </c>
      <c r="C626" s="251" t="inlineStr">
        <is>
          <t>LAMINAS PLASTICAS TIPO FUNDA -POUCHE</t>
        </is>
      </c>
      <c r="D626" s="251" t="inlineStr">
        <is>
          <t>H5-P1</t>
        </is>
      </c>
      <c r="E626" s="251" t="n">
        <v>1129007</v>
      </c>
      <c r="F626" s="251" t="n">
        <v>1129022</v>
      </c>
      <c r="G626" s="251" t="n">
        <v>16</v>
      </c>
      <c r="H626" s="251" t="n"/>
      <c r="I626" s="251" t="n"/>
      <c r="J626" s="251" t="n"/>
      <c r="K626" s="251" t="n"/>
      <c r="L626" s="251" t="n"/>
      <c r="M626" s="251" t="n"/>
      <c r="N626" s="251" t="n"/>
      <c r="O626" s="251" t="n">
        <v>1129007</v>
      </c>
      <c r="P626" s="251" t="n">
        <v>1129022</v>
      </c>
      <c r="Q626" s="251" t="n">
        <v>16</v>
      </c>
      <c r="R626" s="251">
        <f>J626+M626+Q626</f>
        <v/>
      </c>
      <c r="S626" s="251">
        <f>IF(OR(C626="CEDULAS DE IDENTIDAD",C626="CÉDULA DE IDENTIDAD DS4924"),(J626*17),0)</f>
        <v/>
      </c>
      <c r="T626" s="283">
        <f>IF(N626="ERROR HUMANO",(M626*3),0)</f>
        <v/>
      </c>
    </row>
    <row r="627">
      <c r="A627" s="282" t="n">
        <v>5</v>
      </c>
      <c r="B627" s="251" t="inlineStr">
        <is>
          <t>DIEGO ARMANDO YUCRA SILVESTRE</t>
        </is>
      </c>
      <c r="C627" s="251" t="inlineStr">
        <is>
          <t>CÉDULA DE IDENTIDAD DS4924</t>
        </is>
      </c>
      <c r="D627" s="251" t="inlineStr">
        <is>
          <t>LA</t>
        </is>
      </c>
      <c r="E627" s="251" t="n">
        <v>586481</v>
      </c>
      <c r="F627" s="251" t="n">
        <v>586504</v>
      </c>
      <c r="G627" s="251" t="n">
        <v>24</v>
      </c>
      <c r="H627" s="251" t="n">
        <v>586481</v>
      </c>
      <c r="I627" s="251" t="n">
        <v>586504</v>
      </c>
      <c r="J627" s="251" t="n">
        <v>24</v>
      </c>
      <c r="K627" s="251" t="n"/>
      <c r="L627" s="251" t="n"/>
      <c r="M627" s="251" t="n"/>
      <c r="N627" s="251" t="n"/>
      <c r="O627" s="251" t="n"/>
      <c r="P627" s="251" t="n"/>
      <c r="Q627" s="251" t="n"/>
      <c r="R627" s="251">
        <f>J627+M627+Q627</f>
        <v/>
      </c>
      <c r="S627" s="251">
        <f>IF(OR(C627="CEDULAS DE IDENTIDAD",C627="CÉDULA DE IDENTIDAD DS4924"),(J627*17),0)</f>
        <v/>
      </c>
      <c r="T627" s="283">
        <f>IF(N627="ERROR HUMANO",(M627*3),0)</f>
        <v/>
      </c>
    </row>
    <row r="628">
      <c r="A628" s="282" t="n">
        <v>5</v>
      </c>
      <c r="B628" s="251" t="inlineStr">
        <is>
          <t>DIEGO ARMANDO YUCRA SILVESTRE</t>
        </is>
      </c>
      <c r="C628" s="251" t="inlineStr">
        <is>
          <t>CÉDULA DE IDENTIDAD DS4924</t>
        </is>
      </c>
      <c r="D628" s="251" t="inlineStr">
        <is>
          <t>LA</t>
        </is>
      </c>
      <c r="E628" s="251" t="n">
        <v>586505</v>
      </c>
      <c r="F628" s="251" t="n">
        <v>586520</v>
      </c>
      <c r="G628" s="251" t="n">
        <v>16</v>
      </c>
      <c r="H628" s="251" t="n"/>
      <c r="I628" s="251" t="n"/>
      <c r="J628" s="251" t="n"/>
      <c r="K628" s="251" t="n"/>
      <c r="L628" s="251" t="n"/>
      <c r="M628" s="251" t="n"/>
      <c r="N628" s="251" t="n"/>
      <c r="O628" s="251" t="n">
        <v>586505</v>
      </c>
      <c r="P628" s="251" t="n">
        <v>586520</v>
      </c>
      <c r="Q628" s="251" t="n">
        <v>16</v>
      </c>
      <c r="R628" s="251">
        <f>J628+M628+Q628</f>
        <v/>
      </c>
      <c r="S628" s="251">
        <f>IF(OR(C628="CEDULAS DE IDENTIDAD",C628="CÉDULA DE IDENTIDAD DS4924"),(J628*17),0)</f>
        <v/>
      </c>
      <c r="T628" s="283">
        <f>IF(N628="ERROR HUMANO",(M628*3),0)</f>
        <v/>
      </c>
    </row>
    <row r="629">
      <c r="A629" s="280" t="n">
        <v>3</v>
      </c>
      <c r="B629" s="250" t="inlineStr">
        <is>
          <t>IVAR LIMBERT FLORES AYAVIRI</t>
        </is>
      </c>
      <c r="C629" s="250" t="inlineStr">
        <is>
          <t>CEDULAS DE IDENTIDAD</t>
        </is>
      </c>
      <c r="D629" s="250" t="inlineStr">
        <is>
          <t>H5-P1</t>
        </is>
      </c>
      <c r="E629" s="250" t="n">
        <v>2979657</v>
      </c>
      <c r="F629" s="250" t="n">
        <v>2979660</v>
      </c>
      <c r="G629" s="250" t="n">
        <v>4</v>
      </c>
      <c r="H629" s="250" t="n">
        <v>2979657</v>
      </c>
      <c r="I629" s="250" t="n">
        <v>2979660</v>
      </c>
      <c r="J629" s="250" t="n">
        <v>4</v>
      </c>
      <c r="K629" s="250" t="n"/>
      <c r="L629" s="250" t="n"/>
      <c r="M629" s="250" t="n"/>
      <c r="N629" s="250" t="n"/>
      <c r="O629" s="250" t="n"/>
      <c r="P629" s="250" t="n"/>
      <c r="Q629" s="250" t="n"/>
      <c r="R629" s="250">
        <f>J629+M629+Q629</f>
        <v/>
      </c>
      <c r="S629" s="250">
        <f>IF(OR(C629="CEDULAS DE IDENTIDAD",C629="CÉDULA DE IDENTIDAD DS4924"),(J629*17),0)</f>
        <v/>
      </c>
      <c r="T629" s="281">
        <f>IF(N629="ERROR HUMANO",(M629*3),0)</f>
        <v/>
      </c>
    </row>
    <row r="630">
      <c r="A630" s="280" t="n">
        <v>3</v>
      </c>
      <c r="B630" s="250" t="inlineStr">
        <is>
          <t>IVAR LIMBERT FLORES AYAVIRI</t>
        </is>
      </c>
      <c r="C630" s="250" t="inlineStr">
        <is>
          <t>CEDULAS DE IDENTIDAD</t>
        </is>
      </c>
      <c r="D630" s="250" t="inlineStr">
        <is>
          <t>H5-P1</t>
        </is>
      </c>
      <c r="E630" s="250" t="n">
        <v>2979721</v>
      </c>
      <c r="F630" s="250" t="n">
        <v>2979752</v>
      </c>
      <c r="G630" s="250" t="n">
        <v>32</v>
      </c>
      <c r="H630" s="250" t="n">
        <v>2979721</v>
      </c>
      <c r="I630" s="250" t="n">
        <v>2979752</v>
      </c>
      <c r="J630" s="250" t="n">
        <v>32</v>
      </c>
      <c r="K630" s="250" t="n"/>
      <c r="L630" s="250" t="n"/>
      <c r="M630" s="250" t="n"/>
      <c r="N630" s="250" t="n"/>
      <c r="O630" s="250" t="n"/>
      <c r="P630" s="250" t="n"/>
      <c r="Q630" s="250" t="n"/>
      <c r="R630" s="250">
        <f>J630+M630+Q630</f>
        <v/>
      </c>
      <c r="S630" s="250">
        <f>IF(OR(C630="CEDULAS DE IDENTIDAD",C630="CÉDULA DE IDENTIDAD DS4924"),(J630*17),0)</f>
        <v/>
      </c>
      <c r="T630" s="281">
        <f>IF(N630="ERROR HUMANO",(M630*3),0)</f>
        <v/>
      </c>
    </row>
    <row r="631">
      <c r="A631" s="280" t="n">
        <v>3</v>
      </c>
      <c r="B631" s="250" t="inlineStr">
        <is>
          <t>IVAR LIMBERT FLORES AYAVIRI</t>
        </is>
      </c>
      <c r="C631" s="250" t="inlineStr">
        <is>
          <t>CEDULAS DE IDENTIDAD</t>
        </is>
      </c>
      <c r="D631" s="250" t="inlineStr">
        <is>
          <t>H5-P1</t>
        </is>
      </c>
      <c r="E631" s="250" t="n">
        <v>2979785</v>
      </c>
      <c r="F631" s="250" t="n">
        <v>2979799</v>
      </c>
      <c r="G631" s="250" t="n">
        <v>15</v>
      </c>
      <c r="H631" s="250" t="n">
        <v>2979785</v>
      </c>
      <c r="I631" s="250" t="n">
        <v>2979799</v>
      </c>
      <c r="J631" s="250" t="n">
        <v>15</v>
      </c>
      <c r="K631" s="250" t="n"/>
      <c r="L631" s="250" t="n"/>
      <c r="M631" s="250" t="n"/>
      <c r="N631" s="250" t="n"/>
      <c r="O631" s="250" t="n"/>
      <c r="P631" s="250" t="n"/>
      <c r="Q631" s="250" t="n"/>
      <c r="R631" s="250">
        <f>J631+M631+Q631</f>
        <v/>
      </c>
      <c r="S631" s="250">
        <f>IF(OR(C631="CEDULAS DE IDENTIDAD",C631="CÉDULA DE IDENTIDAD DS4924"),(J631*17),0)</f>
        <v/>
      </c>
      <c r="T631" s="281">
        <f>IF(N631="ERROR HUMANO",(M631*3),0)</f>
        <v/>
      </c>
    </row>
    <row r="632">
      <c r="A632" s="280" t="n">
        <v>3</v>
      </c>
      <c r="B632" s="250" t="inlineStr">
        <is>
          <t>IVAR LIMBERT FLORES AYAVIRI</t>
        </is>
      </c>
      <c r="C632" s="250" t="inlineStr">
        <is>
          <t>CEDULAS DE IDENTIDAD</t>
        </is>
      </c>
      <c r="D632" s="250" t="inlineStr">
        <is>
          <t>H5-P1</t>
        </is>
      </c>
      <c r="E632" s="250" t="n">
        <v>2979800</v>
      </c>
      <c r="F632" s="250" t="n">
        <v>2979816</v>
      </c>
      <c r="G632" s="250" t="n">
        <v>17</v>
      </c>
      <c r="H632" s="250" t="n"/>
      <c r="I632" s="250" t="n"/>
      <c r="J632" s="250" t="n"/>
      <c r="K632" s="250" t="n"/>
      <c r="L632" s="250" t="n"/>
      <c r="M632" s="250" t="n"/>
      <c r="N632" s="250" t="n"/>
      <c r="O632" s="250" t="n">
        <v>2979800</v>
      </c>
      <c r="P632" s="250" t="n">
        <v>2979816</v>
      </c>
      <c r="Q632" s="250" t="n">
        <v>17</v>
      </c>
      <c r="R632" s="250">
        <f>J632+M632+Q632</f>
        <v/>
      </c>
      <c r="S632" s="250">
        <f>IF(OR(C632="CEDULAS DE IDENTIDAD",C632="CÉDULA DE IDENTIDAD DS4924"),(J632*17),0)</f>
        <v/>
      </c>
      <c r="T632" s="281">
        <f>IF(N632="ERROR HUMANO",(M632*3),0)</f>
        <v/>
      </c>
    </row>
    <row r="633">
      <c r="A633" s="280" t="n">
        <v>3</v>
      </c>
      <c r="B633" s="250" t="inlineStr">
        <is>
          <t>IVAR LIMBERT FLORES AYAVIRI</t>
        </is>
      </c>
      <c r="C633" s="250" t="inlineStr">
        <is>
          <t>LAMINAS PLASTICAS TIPO FUNDA -POUCHE</t>
        </is>
      </c>
      <c r="D633" s="250" t="inlineStr">
        <is>
          <t>H5-P1</t>
        </is>
      </c>
      <c r="E633" s="250" t="n">
        <v>1128206</v>
      </c>
      <c r="F633" s="250" t="n">
        <v>1128209</v>
      </c>
      <c r="G633" s="250" t="n">
        <v>4</v>
      </c>
      <c r="H633" s="250" t="n">
        <v>1128206</v>
      </c>
      <c r="I633" s="250" t="n">
        <v>1128209</v>
      </c>
      <c r="J633" s="250" t="n">
        <v>4</v>
      </c>
      <c r="K633" s="250" t="n"/>
      <c r="L633" s="250" t="n"/>
      <c r="M633" s="250" t="n"/>
      <c r="N633" s="250" t="n"/>
      <c r="O633" s="250" t="n"/>
      <c r="P633" s="250" t="n"/>
      <c r="Q633" s="250" t="n"/>
      <c r="R633" s="250">
        <f>J633+M633+Q633</f>
        <v/>
      </c>
      <c r="S633" s="250">
        <f>IF(OR(C633="CEDULAS DE IDENTIDAD",C633="CÉDULA DE IDENTIDAD DS4924"),(J633*17),0)</f>
        <v/>
      </c>
      <c r="T633" s="281">
        <f>IF(N633="ERROR HUMANO",(M633*3),0)</f>
        <v/>
      </c>
    </row>
    <row r="634">
      <c r="A634" s="280" t="n">
        <v>3</v>
      </c>
      <c r="B634" s="250" t="inlineStr">
        <is>
          <t>IVAR LIMBERT FLORES AYAVIRI</t>
        </is>
      </c>
      <c r="C634" s="250" t="inlineStr">
        <is>
          <t>LAMINAS PLASTICAS TIPO FUNDA -POUCHE</t>
        </is>
      </c>
      <c r="D634" s="250" t="inlineStr">
        <is>
          <t>H5-P1</t>
        </is>
      </c>
      <c r="E634" s="250" t="n">
        <v>1128498</v>
      </c>
      <c r="F634" s="250" t="n">
        <v>1128529</v>
      </c>
      <c r="G634" s="250" t="n">
        <v>32</v>
      </c>
      <c r="H634" s="250" t="n">
        <v>1128498</v>
      </c>
      <c r="I634" s="250" t="n">
        <v>1128529</v>
      </c>
      <c r="J634" s="250" t="n">
        <v>32</v>
      </c>
      <c r="K634" s="250" t="n"/>
      <c r="L634" s="250" t="n"/>
      <c r="M634" s="250" t="n"/>
      <c r="N634" s="250" t="n"/>
      <c r="O634" s="250" t="n"/>
      <c r="P634" s="250" t="n"/>
      <c r="Q634" s="250" t="n"/>
      <c r="R634" s="250">
        <f>J634+M634+Q634</f>
        <v/>
      </c>
      <c r="S634" s="250">
        <f>IF(OR(C634="CEDULAS DE IDENTIDAD",C634="CÉDULA DE IDENTIDAD DS4924"),(J634*17),0)</f>
        <v/>
      </c>
      <c r="T634" s="281">
        <f>IF(N634="ERROR HUMANO",(M634*3),0)</f>
        <v/>
      </c>
    </row>
    <row r="635">
      <c r="A635" s="280" t="n">
        <v>3</v>
      </c>
      <c r="B635" s="250" t="inlineStr">
        <is>
          <t>IVAR LIMBERT FLORES AYAVIRI</t>
        </is>
      </c>
      <c r="C635" s="250" t="inlineStr">
        <is>
          <t>LAMINAS PLASTICAS TIPO FUNDA -POUCHE</t>
        </is>
      </c>
      <c r="D635" s="250" t="inlineStr">
        <is>
          <t>H5-P1</t>
        </is>
      </c>
      <c r="E635" s="250" t="n">
        <v>1128859</v>
      </c>
      <c r="F635" s="250" t="n">
        <v>1128873</v>
      </c>
      <c r="G635" s="250" t="n">
        <v>15</v>
      </c>
      <c r="H635" s="250" t="n">
        <v>1128859</v>
      </c>
      <c r="I635" s="250" t="n">
        <v>1128873</v>
      </c>
      <c r="J635" s="250" t="n">
        <v>15</v>
      </c>
      <c r="K635" s="250" t="n"/>
      <c r="L635" s="250" t="n"/>
      <c r="M635" s="250" t="n"/>
      <c r="N635" s="250" t="n"/>
      <c r="O635" s="250" t="n"/>
      <c r="P635" s="250" t="n"/>
      <c r="Q635" s="250" t="n"/>
      <c r="R635" s="250">
        <f>J635+M635+Q635</f>
        <v/>
      </c>
      <c r="S635" s="250">
        <f>IF(OR(C635="CEDULAS DE IDENTIDAD",C635="CÉDULA DE IDENTIDAD DS4924"),(J635*17),0)</f>
        <v/>
      </c>
      <c r="T635" s="281">
        <f>IF(N635="ERROR HUMANO",(M635*3),0)</f>
        <v/>
      </c>
    </row>
    <row r="636">
      <c r="A636" s="280" t="n">
        <v>3</v>
      </c>
      <c r="B636" s="250" t="inlineStr">
        <is>
          <t>IVAR LIMBERT FLORES AYAVIRI</t>
        </is>
      </c>
      <c r="C636" s="250" t="inlineStr">
        <is>
          <t>LAMINAS PLASTICAS TIPO FUNDA -POUCHE</t>
        </is>
      </c>
      <c r="D636" s="250" t="inlineStr">
        <is>
          <t>H5-P1</t>
        </is>
      </c>
      <c r="E636" s="250" t="n">
        <v>1128874</v>
      </c>
      <c r="F636" s="250" t="n">
        <v>1128890</v>
      </c>
      <c r="G636" s="250" t="n">
        <v>17</v>
      </c>
      <c r="H636" s="250" t="n"/>
      <c r="I636" s="250" t="n"/>
      <c r="J636" s="250" t="n"/>
      <c r="K636" s="250" t="n"/>
      <c r="L636" s="250" t="n"/>
      <c r="M636" s="250" t="n"/>
      <c r="N636" s="250" t="n"/>
      <c r="O636" s="250" t="n">
        <v>1128874</v>
      </c>
      <c r="P636" s="250" t="n">
        <v>1128890</v>
      </c>
      <c r="Q636" s="250" t="n">
        <v>17</v>
      </c>
      <c r="R636" s="250">
        <f>J636+M636+Q636</f>
        <v/>
      </c>
      <c r="S636" s="250">
        <f>IF(OR(C636="CEDULAS DE IDENTIDAD",C636="CÉDULA DE IDENTIDAD DS4924"),(J636*17),0)</f>
        <v/>
      </c>
      <c r="T636" s="281">
        <f>IF(N636="ERROR HUMANO",(M636*3),0)</f>
        <v/>
      </c>
    </row>
    <row r="637">
      <c r="A637" s="282" t="n">
        <v>4</v>
      </c>
      <c r="B637" s="251" t="inlineStr">
        <is>
          <t>MIGUEL VILLARPANDO MIRANDA</t>
        </is>
      </c>
      <c r="C637" s="251" t="inlineStr">
        <is>
          <t>LAMINAS PLASTICAS TIPO FUNDA -POUCHE</t>
        </is>
      </c>
      <c r="D637" s="251" t="inlineStr">
        <is>
          <t>H5-P1</t>
        </is>
      </c>
      <c r="E637" s="251" t="n">
        <v>1128564</v>
      </c>
      <c r="F637" s="251" t="n">
        <v>1128606</v>
      </c>
      <c r="G637" s="251" t="n">
        <v>43</v>
      </c>
      <c r="H637" s="251" t="n">
        <v>1128564</v>
      </c>
      <c r="I637" s="251" t="n">
        <v>1128606</v>
      </c>
      <c r="J637" s="251" t="n">
        <v>43</v>
      </c>
      <c r="K637" s="251" t="n"/>
      <c r="L637" s="251" t="n"/>
      <c r="M637" s="251" t="n"/>
      <c r="N637" s="251" t="n"/>
      <c r="O637" s="251" t="n"/>
      <c r="P637" s="251" t="n"/>
      <c r="Q637" s="251" t="n"/>
      <c r="R637" s="251">
        <f>J637+M637+Q637</f>
        <v/>
      </c>
      <c r="S637" s="251">
        <f>IF(OR(C637="CEDULAS DE IDENTIDAD",C637="CÉDULA DE IDENTIDAD DS4924"),(J637*17),0)</f>
        <v/>
      </c>
      <c r="T637" s="283">
        <f>IF(N637="ERROR HUMANO",(M637*3),0)</f>
        <v/>
      </c>
    </row>
    <row r="638">
      <c r="A638" s="282" t="n">
        <v>4</v>
      </c>
      <c r="B638" s="251" t="inlineStr">
        <is>
          <t>MIGUEL VILLARPANDO MIRANDA</t>
        </is>
      </c>
      <c r="C638" s="251" t="inlineStr">
        <is>
          <t>LAMINAS PLASTICAS TIPO FUNDA -POUCHE</t>
        </is>
      </c>
      <c r="D638" s="251" t="inlineStr">
        <is>
          <t>H5-P1</t>
        </is>
      </c>
      <c r="E638" s="251" t="n">
        <v>1128891</v>
      </c>
      <c r="F638" s="251" t="n">
        <v>1128901</v>
      </c>
      <c r="G638" s="251" t="n">
        <v>11</v>
      </c>
      <c r="H638" s="251" t="n">
        <v>1128891</v>
      </c>
      <c r="I638" s="251" t="n">
        <v>1128901</v>
      </c>
      <c r="J638" s="251" t="n">
        <v>11</v>
      </c>
      <c r="K638" s="251" t="n"/>
      <c r="L638" s="251" t="n"/>
      <c r="M638" s="251" t="n"/>
      <c r="N638" s="251" t="n"/>
      <c r="O638" s="251" t="n"/>
      <c r="P638" s="251" t="n"/>
      <c r="Q638" s="251" t="n"/>
      <c r="R638" s="251">
        <f>J638+M638+Q638</f>
        <v/>
      </c>
      <c r="S638" s="251">
        <f>IF(OR(C638="CEDULAS DE IDENTIDAD",C638="CÉDULA DE IDENTIDAD DS4924"),(J638*17),0)</f>
        <v/>
      </c>
      <c r="T638" s="283">
        <f>IF(N638="ERROR HUMANO",(M638*3),0)</f>
        <v/>
      </c>
    </row>
    <row r="639">
      <c r="A639" s="282" t="n">
        <v>4</v>
      </c>
      <c r="B639" s="251" t="inlineStr">
        <is>
          <t>MIGUEL VILLARPANDO MIRANDA</t>
        </is>
      </c>
      <c r="C639" s="251" t="inlineStr">
        <is>
          <t>LAMINAS PLASTICAS TIPO FUNDA -POUCHE</t>
        </is>
      </c>
      <c r="D639" s="251" t="inlineStr">
        <is>
          <t>H5-P1</t>
        </is>
      </c>
      <c r="E639" s="251" t="n">
        <v>1128902</v>
      </c>
      <c r="F639" s="251" t="n">
        <v>1128922</v>
      </c>
      <c r="G639" s="251" t="n">
        <v>21</v>
      </c>
      <c r="H639" s="251" t="n"/>
      <c r="I639" s="251" t="n"/>
      <c r="J639" s="251" t="n"/>
      <c r="K639" s="251" t="n"/>
      <c r="L639" s="251" t="n"/>
      <c r="M639" s="251" t="n"/>
      <c r="N639" s="251" t="n"/>
      <c r="O639" s="251" t="n">
        <v>1128902</v>
      </c>
      <c r="P639" s="251" t="n">
        <v>1128922</v>
      </c>
      <c r="Q639" s="251" t="n">
        <v>21</v>
      </c>
      <c r="R639" s="251">
        <f>J639+M639+Q639</f>
        <v/>
      </c>
      <c r="S639" s="251">
        <f>IF(OR(C639="CEDULAS DE IDENTIDAD",C639="CÉDULA DE IDENTIDAD DS4924"),(J639*17),0)</f>
        <v/>
      </c>
      <c r="T639" s="283">
        <f>IF(N639="ERROR HUMANO",(M639*3),0)</f>
        <v/>
      </c>
    </row>
    <row r="640">
      <c r="A640" s="282" t="n">
        <v>4</v>
      </c>
      <c r="B640" s="251" t="inlineStr">
        <is>
          <t>MIGUEL VILLARPANDO MIRANDA</t>
        </is>
      </c>
      <c r="C640" s="251" t="inlineStr">
        <is>
          <t>CÉDULA DE IDENTIDAD DS4924</t>
        </is>
      </c>
      <c r="D640" s="251" t="inlineStr">
        <is>
          <t>LA</t>
        </is>
      </c>
      <c r="E640" s="251" t="n">
        <v>586122</v>
      </c>
      <c r="F640" s="251" t="n">
        <v>586137</v>
      </c>
      <c r="G640" s="251" t="n">
        <v>16</v>
      </c>
      <c r="H640" s="251" t="n">
        <v>586122</v>
      </c>
      <c r="I640" s="251" t="n">
        <v>586137</v>
      </c>
      <c r="J640" s="251" t="n">
        <v>16</v>
      </c>
      <c r="K640" s="251" t="n"/>
      <c r="L640" s="251" t="n"/>
      <c r="M640" s="251" t="n"/>
      <c r="N640" s="251" t="n"/>
      <c r="O640" s="251" t="n"/>
      <c r="P640" s="251" t="n"/>
      <c r="Q640" s="251" t="n"/>
      <c r="R640" s="251">
        <f>J640+M640+Q640</f>
        <v/>
      </c>
      <c r="S640" s="251">
        <f>IF(OR(C640="CEDULAS DE IDENTIDAD",C640="CÉDULA DE IDENTIDAD DS4924"),(J640*17),0)</f>
        <v/>
      </c>
      <c r="T640" s="283">
        <f>IF(N640="ERROR HUMANO",(M640*3),0)</f>
        <v/>
      </c>
    </row>
    <row r="641">
      <c r="A641" s="282" t="n">
        <v>4</v>
      </c>
      <c r="B641" s="251" t="inlineStr">
        <is>
          <t>MIGUEL VILLARPANDO MIRANDA</t>
        </is>
      </c>
      <c r="C641" s="251" t="inlineStr">
        <is>
          <t>CÉDULA DE IDENTIDAD DS4924</t>
        </is>
      </c>
      <c r="D641" s="251" t="inlineStr">
        <is>
          <t>LA</t>
        </is>
      </c>
      <c r="E641" s="251" t="n">
        <v>586138</v>
      </c>
      <c r="F641" s="251" t="n">
        <v>586138</v>
      </c>
      <c r="G641" s="251" t="n">
        <v>1</v>
      </c>
      <c r="H641" s="251" t="n"/>
      <c r="I641" s="251" t="n"/>
      <c r="J641" s="251" t="n"/>
      <c r="K641" s="251" t="n">
        <v>586138</v>
      </c>
      <c r="L641" s="251" t="n">
        <v>586138</v>
      </c>
      <c r="M641" s="251" t="n">
        <v>1</v>
      </c>
      <c r="N641" s="251" t="inlineStr">
        <is>
          <t>ERROR DE IMPRESIÓN</t>
        </is>
      </c>
      <c r="O641" s="251" t="n"/>
      <c r="P641" s="251" t="n"/>
      <c r="Q641" s="251" t="n"/>
      <c r="R641" s="251">
        <f>J641+M641+Q641</f>
        <v/>
      </c>
      <c r="S641" s="251">
        <f>IF(OR(C641="CEDULAS DE IDENTIDAD",C641="CÉDULA DE IDENTIDAD DS4924"),(J641*17),0)</f>
        <v/>
      </c>
      <c r="T641" s="283">
        <f>IF(N641="ERROR HUMANO",(M641*3),0)</f>
        <v/>
      </c>
    </row>
    <row r="642">
      <c r="A642" s="282" t="n">
        <v>4</v>
      </c>
      <c r="B642" s="251" t="inlineStr">
        <is>
          <t>MIGUEL VILLARPANDO MIRANDA</t>
        </is>
      </c>
      <c r="C642" s="251" t="inlineStr">
        <is>
          <t>CÉDULA DE IDENTIDAD DS4924</t>
        </is>
      </c>
      <c r="D642" s="251" t="inlineStr">
        <is>
          <t>LA</t>
        </is>
      </c>
      <c r="E642" s="251" t="n">
        <v>586139</v>
      </c>
      <c r="F642" s="251" t="n">
        <v>586164</v>
      </c>
      <c r="G642" s="251" t="n">
        <v>26</v>
      </c>
      <c r="H642" s="251" t="n">
        <v>586139</v>
      </c>
      <c r="I642" s="251" t="n">
        <v>586164</v>
      </c>
      <c r="J642" s="251" t="n">
        <v>26</v>
      </c>
      <c r="K642" s="251" t="n"/>
      <c r="L642" s="251" t="n"/>
      <c r="M642" s="251" t="n"/>
      <c r="N642" s="251" t="n"/>
      <c r="O642" s="251" t="n"/>
      <c r="P642" s="251" t="n"/>
      <c r="Q642" s="251" t="n"/>
      <c r="R642" s="251">
        <f>J642+M642+Q642</f>
        <v/>
      </c>
      <c r="S642" s="251">
        <f>IF(OR(C642="CEDULAS DE IDENTIDAD",C642="CÉDULA DE IDENTIDAD DS4924"),(J642*17),0)</f>
        <v/>
      </c>
      <c r="T642" s="283">
        <f>IF(N642="ERROR HUMANO",(M642*3),0)</f>
        <v/>
      </c>
    </row>
    <row r="643">
      <c r="A643" s="282" t="n">
        <v>4</v>
      </c>
      <c r="B643" s="251" t="inlineStr">
        <is>
          <t>MIGUEL VILLARPANDO MIRANDA</t>
        </is>
      </c>
      <c r="C643" s="251" t="inlineStr">
        <is>
          <t>CÉDULA DE IDENTIDAD DS4924</t>
        </is>
      </c>
      <c r="D643" s="251" t="inlineStr">
        <is>
          <t>LA</t>
        </is>
      </c>
      <c r="E643" s="251" t="n">
        <v>586389</v>
      </c>
      <c r="F643" s="251" t="n">
        <v>586400</v>
      </c>
      <c r="G643" s="251" t="n">
        <v>12</v>
      </c>
      <c r="H643" s="251" t="n">
        <v>586389</v>
      </c>
      <c r="I643" s="251" t="n">
        <v>586400</v>
      </c>
      <c r="J643" s="251" t="n">
        <v>12</v>
      </c>
      <c r="K643" s="251" t="n"/>
      <c r="L643" s="251" t="n"/>
      <c r="M643" s="251" t="n"/>
      <c r="N643" s="251" t="n"/>
      <c r="O643" s="251" t="n"/>
      <c r="P643" s="251" t="n"/>
      <c r="Q643" s="251" t="n"/>
      <c r="R643" s="251">
        <f>J643+M643+Q643</f>
        <v/>
      </c>
      <c r="S643" s="251">
        <f>IF(OR(C643="CEDULAS DE IDENTIDAD",C643="CÉDULA DE IDENTIDAD DS4924"),(J643*17),0)</f>
        <v/>
      </c>
      <c r="T643" s="283">
        <f>IF(N643="ERROR HUMANO",(M643*3),0)</f>
        <v/>
      </c>
    </row>
    <row r="644">
      <c r="A644" s="282" t="n">
        <v>4</v>
      </c>
      <c r="B644" s="251" t="inlineStr">
        <is>
          <t>MIGUEL VILLARPANDO MIRANDA</t>
        </is>
      </c>
      <c r="C644" s="251" t="inlineStr">
        <is>
          <t>CÉDULA DE IDENTIDAD DS4924</t>
        </is>
      </c>
      <c r="D644" s="251" t="inlineStr">
        <is>
          <t>LA</t>
        </is>
      </c>
      <c r="E644" s="251" t="n">
        <v>586401</v>
      </c>
      <c r="F644" s="251" t="n">
        <v>586420</v>
      </c>
      <c r="G644" s="251" t="n">
        <v>20</v>
      </c>
      <c r="H644" s="251" t="n"/>
      <c r="I644" s="251" t="n"/>
      <c r="J644" s="251" t="n"/>
      <c r="K644" s="251" t="n"/>
      <c r="L644" s="251" t="n"/>
      <c r="M644" s="251" t="n"/>
      <c r="N644" s="251" t="n"/>
      <c r="O644" s="251" t="n">
        <v>586401</v>
      </c>
      <c r="P644" s="251" t="n">
        <v>586420</v>
      </c>
      <c r="Q644" s="251" t="n">
        <v>20</v>
      </c>
      <c r="R644" s="251">
        <f>J644+M644+Q644</f>
        <v/>
      </c>
      <c r="S644" s="251">
        <f>IF(OR(C644="CEDULAS DE IDENTIDAD",C644="CÉDULA DE IDENTIDAD DS4924"),(J644*17),0)</f>
        <v/>
      </c>
      <c r="T644" s="283">
        <f>IF(N644="ERROR HUMANO",(M644*3),0)</f>
        <v/>
      </c>
    </row>
    <row r="645">
      <c r="A645" s="280" t="n">
        <v>1</v>
      </c>
      <c r="B645" s="250" t="inlineStr">
        <is>
          <t>VERONICA MEDRANO ARIAS</t>
        </is>
      </c>
      <c r="C645" s="250" t="inlineStr">
        <is>
          <t>LAMINAS PLASTICAS TIPO FUNDA -POUCHE</t>
        </is>
      </c>
      <c r="D645" s="250" t="inlineStr">
        <is>
          <t>H5-P1</t>
        </is>
      </c>
      <c r="E645" s="250" t="n">
        <v>1128387</v>
      </c>
      <c r="F645" s="250" t="n">
        <v>1128417</v>
      </c>
      <c r="G645" s="250" t="n">
        <v>31</v>
      </c>
      <c r="H645" s="250" t="n">
        <v>1128387</v>
      </c>
      <c r="I645" s="250" t="n">
        <v>1128417</v>
      </c>
      <c r="J645" s="250" t="n">
        <v>31</v>
      </c>
      <c r="K645" s="250" t="n"/>
      <c r="L645" s="250" t="n"/>
      <c r="M645" s="250" t="n"/>
      <c r="N645" s="250" t="n"/>
      <c r="O645" s="250" t="n"/>
      <c r="P645" s="250" t="n"/>
      <c r="Q645" s="250" t="n"/>
      <c r="R645" s="250">
        <f>J645+M645+Q645</f>
        <v/>
      </c>
      <c r="S645" s="250">
        <f>IF(OR(C645="CEDULAS DE IDENTIDAD",C645="CÉDULA DE IDENTIDAD DS4924"),(J645*17),0)</f>
        <v/>
      </c>
      <c r="T645" s="281">
        <f>IF(N645="ERROR HUMANO",(M645*3),0)</f>
        <v/>
      </c>
    </row>
    <row r="646">
      <c r="A646" s="280" t="n">
        <v>1</v>
      </c>
      <c r="B646" s="250" t="inlineStr">
        <is>
          <t>VERONICA MEDRANO ARIAS</t>
        </is>
      </c>
      <c r="C646" s="250" t="inlineStr">
        <is>
          <t>LAMINAS PLASTICAS TIPO FUNDA -POUCHE</t>
        </is>
      </c>
      <c r="D646" s="250" t="inlineStr">
        <is>
          <t>H5-P1</t>
        </is>
      </c>
      <c r="E646" s="250" t="n">
        <v>1128763</v>
      </c>
      <c r="F646" s="250" t="n">
        <v>1128810</v>
      </c>
      <c r="G646" s="250" t="n">
        <v>48</v>
      </c>
      <c r="H646" s="250" t="n">
        <v>1128763</v>
      </c>
      <c r="I646" s="250" t="n">
        <v>1128810</v>
      </c>
      <c r="J646" s="250" t="n">
        <v>48</v>
      </c>
      <c r="K646" s="250" t="n"/>
      <c r="L646" s="250" t="n"/>
      <c r="M646" s="250" t="n"/>
      <c r="N646" s="250" t="n"/>
      <c r="O646" s="250" t="n"/>
      <c r="P646" s="250" t="n"/>
      <c r="Q646" s="250" t="n"/>
      <c r="R646" s="250">
        <f>J646+M646+Q646</f>
        <v/>
      </c>
      <c r="S646" s="250">
        <f>IF(OR(C646="CEDULAS DE IDENTIDAD",C646="CÉDULA DE IDENTIDAD DS4924"),(J646*17),0)</f>
        <v/>
      </c>
      <c r="T646" s="281">
        <f>IF(N646="ERROR HUMANO",(M646*3),0)</f>
        <v/>
      </c>
    </row>
    <row r="647">
      <c r="A647" s="280" t="n">
        <v>1</v>
      </c>
      <c r="B647" s="250" t="inlineStr">
        <is>
          <t>VERONICA MEDRANO ARIAS</t>
        </is>
      </c>
      <c r="C647" s="250" t="inlineStr">
        <is>
          <t>LAMINAS PLASTICAS TIPO FUNDA -POUCHE</t>
        </is>
      </c>
      <c r="D647" s="250" t="inlineStr">
        <is>
          <t>H5-P1</t>
        </is>
      </c>
      <c r="E647" s="250" t="n">
        <v>1129023</v>
      </c>
      <c r="F647" s="250" t="n">
        <v>1129062</v>
      </c>
      <c r="G647" s="250" t="n">
        <v>40</v>
      </c>
      <c r="H647" s="250" t="n"/>
      <c r="I647" s="250" t="n"/>
      <c r="J647" s="250" t="n"/>
      <c r="K647" s="250" t="n"/>
      <c r="L647" s="250" t="n"/>
      <c r="M647" s="250" t="n"/>
      <c r="N647" s="250" t="n"/>
      <c r="O647" s="250" t="n">
        <v>1129023</v>
      </c>
      <c r="P647" s="250" t="n">
        <v>1129062</v>
      </c>
      <c r="Q647" s="250" t="n">
        <v>40</v>
      </c>
      <c r="R647" s="250">
        <f>J647+M647+Q647</f>
        <v/>
      </c>
      <c r="S647" s="250">
        <f>IF(OR(C647="CEDULAS DE IDENTIDAD",C647="CÉDULA DE IDENTIDAD DS4924"),(J647*17),0)</f>
        <v/>
      </c>
      <c r="T647" s="281">
        <f>IF(N647="ERROR HUMANO",(M647*3),0)</f>
        <v/>
      </c>
    </row>
    <row r="648">
      <c r="A648" s="280" t="n">
        <v>1</v>
      </c>
      <c r="B648" s="250" t="inlineStr">
        <is>
          <t>VERONICA MEDRANO ARIAS</t>
        </is>
      </c>
      <c r="C648" s="250" t="inlineStr">
        <is>
          <t>CÉDULA DE IDENTIDAD DS4924</t>
        </is>
      </c>
      <c r="D648" s="250" t="inlineStr">
        <is>
          <t>LA</t>
        </is>
      </c>
      <c r="E648" s="250" t="n">
        <v>585974</v>
      </c>
      <c r="F648" s="250" t="n">
        <v>586004</v>
      </c>
      <c r="G648" s="250" t="n">
        <v>31</v>
      </c>
      <c r="H648" s="250" t="n">
        <v>585974</v>
      </c>
      <c r="I648" s="250" t="n">
        <v>586004</v>
      </c>
      <c r="J648" s="250" t="n">
        <v>31</v>
      </c>
      <c r="K648" s="250" t="n"/>
      <c r="L648" s="250" t="n"/>
      <c r="M648" s="250" t="n"/>
      <c r="N648" s="250" t="n"/>
      <c r="O648" s="250" t="n"/>
      <c r="P648" s="250" t="n"/>
      <c r="Q648" s="250" t="n"/>
      <c r="R648" s="250">
        <f>J648+M648+Q648</f>
        <v/>
      </c>
      <c r="S648" s="250">
        <f>IF(OR(C648="CEDULAS DE IDENTIDAD",C648="CÉDULA DE IDENTIDAD DS4924"),(J648*17),0)</f>
        <v/>
      </c>
      <c r="T648" s="281">
        <f>IF(N648="ERROR HUMANO",(M648*3),0)</f>
        <v/>
      </c>
    </row>
    <row r="649">
      <c r="A649" s="280" t="n">
        <v>1</v>
      </c>
      <c r="B649" s="250" t="inlineStr">
        <is>
          <t>VERONICA MEDRANO ARIAS</t>
        </is>
      </c>
      <c r="C649" s="250" t="inlineStr">
        <is>
          <t>CÉDULA DE IDENTIDAD DS4924</t>
        </is>
      </c>
      <c r="D649" s="250" t="inlineStr">
        <is>
          <t>LA</t>
        </is>
      </c>
      <c r="E649" s="250" t="n">
        <v>586293</v>
      </c>
      <c r="F649" s="250" t="n">
        <v>586315</v>
      </c>
      <c r="G649" s="250" t="n">
        <v>23</v>
      </c>
      <c r="H649" s="250" t="n">
        <v>586293</v>
      </c>
      <c r="I649" s="250" t="n">
        <v>586315</v>
      </c>
      <c r="J649" s="250" t="n">
        <v>23</v>
      </c>
      <c r="K649" s="250" t="n"/>
      <c r="L649" s="250" t="n"/>
      <c r="M649" s="250" t="n"/>
      <c r="N649" s="250" t="n"/>
      <c r="O649" s="250" t="n"/>
      <c r="P649" s="250" t="n"/>
      <c r="Q649" s="250" t="n"/>
      <c r="R649" s="250">
        <f>J649+M649+Q649</f>
        <v/>
      </c>
      <c r="S649" s="250">
        <f>IF(OR(C649="CEDULAS DE IDENTIDAD",C649="CÉDULA DE IDENTIDAD DS4924"),(J649*17),0)</f>
        <v/>
      </c>
      <c r="T649" s="281">
        <f>IF(N649="ERROR HUMANO",(M649*3),0)</f>
        <v/>
      </c>
    </row>
    <row r="650">
      <c r="A650" s="280" t="n">
        <v>1</v>
      </c>
      <c r="B650" s="250" t="inlineStr">
        <is>
          <t>VERONICA MEDRANO ARIAS</t>
        </is>
      </c>
      <c r="C650" s="250" t="inlineStr">
        <is>
          <t>CÉDULA DE IDENTIDAD DS4924</t>
        </is>
      </c>
      <c r="D650" s="250" t="inlineStr">
        <is>
          <t>LA</t>
        </is>
      </c>
      <c r="E650" s="250" t="n">
        <v>586316</v>
      </c>
      <c r="F650" s="250" t="n">
        <v>586316</v>
      </c>
      <c r="G650" s="250" t="n">
        <v>1</v>
      </c>
      <c r="H650" s="250" t="n"/>
      <c r="I650" s="250" t="n"/>
      <c r="J650" s="250" t="n"/>
      <c r="K650" s="250" t="n">
        <v>586316</v>
      </c>
      <c r="L650" s="250" t="n">
        <v>586316</v>
      </c>
      <c r="M650" s="250" t="n">
        <v>1</v>
      </c>
      <c r="N650" s="250" t="inlineStr">
        <is>
          <t>ERROR DE IMPRESIÓN</t>
        </is>
      </c>
      <c r="O650" s="250" t="n"/>
      <c r="P650" s="250" t="n"/>
      <c r="Q650" s="250" t="n"/>
      <c r="R650" s="250">
        <f>J650+M650+Q650</f>
        <v/>
      </c>
      <c r="S650" s="250">
        <f>IF(OR(C650="CEDULAS DE IDENTIDAD",C650="CÉDULA DE IDENTIDAD DS4924"),(J650*17),0)</f>
        <v/>
      </c>
      <c r="T650" s="281">
        <f>IF(N650="ERROR HUMANO",(M650*3),0)</f>
        <v/>
      </c>
    </row>
    <row r="651">
      <c r="A651" s="280" t="n">
        <v>1</v>
      </c>
      <c r="B651" s="250" t="inlineStr">
        <is>
          <t>VERONICA MEDRANO ARIAS</t>
        </is>
      </c>
      <c r="C651" s="250" t="inlineStr">
        <is>
          <t>CÉDULA DE IDENTIDAD DS4924</t>
        </is>
      </c>
      <c r="D651" s="250" t="inlineStr">
        <is>
          <t>LA</t>
        </is>
      </c>
      <c r="E651" s="250" t="n">
        <v>586317</v>
      </c>
      <c r="F651" s="250" t="n">
        <v>586340</v>
      </c>
      <c r="G651" s="250" t="n">
        <v>24</v>
      </c>
      <c r="H651" s="250" t="n">
        <v>586317</v>
      </c>
      <c r="I651" s="250" t="n">
        <v>586340</v>
      </c>
      <c r="J651" s="250" t="n">
        <v>24</v>
      </c>
      <c r="K651" s="250" t="n"/>
      <c r="L651" s="250" t="n"/>
      <c r="M651" s="250" t="n"/>
      <c r="N651" s="250" t="n"/>
      <c r="O651" s="250" t="n"/>
      <c r="P651" s="250" t="n"/>
      <c r="Q651" s="250" t="n"/>
      <c r="R651" s="250">
        <f>J651+M651+Q651</f>
        <v/>
      </c>
      <c r="S651" s="250">
        <f>IF(OR(C651="CEDULAS DE IDENTIDAD",C651="CÉDULA DE IDENTIDAD DS4924"),(J651*17),0)</f>
        <v/>
      </c>
      <c r="T651" s="281">
        <f>IF(N651="ERROR HUMANO",(M651*3),0)</f>
        <v/>
      </c>
    </row>
    <row r="652">
      <c r="A652" s="280" t="n">
        <v>1</v>
      </c>
      <c r="B652" s="250" t="inlineStr">
        <is>
          <t>VERONICA MEDRANO ARIAS</t>
        </is>
      </c>
      <c r="C652" s="250" t="inlineStr">
        <is>
          <t>CÉDULA DE IDENTIDAD DS4924</t>
        </is>
      </c>
      <c r="D652" s="250" t="inlineStr">
        <is>
          <t>LA</t>
        </is>
      </c>
      <c r="E652" s="250" t="n">
        <v>586521</v>
      </c>
      <c r="F652" s="250" t="n">
        <v>586521</v>
      </c>
      <c r="G652" s="250" t="n">
        <v>1</v>
      </c>
      <c r="H652" s="250" t="n">
        <v>586521</v>
      </c>
      <c r="I652" s="250" t="n">
        <v>586521</v>
      </c>
      <c r="J652" s="250" t="n">
        <v>1</v>
      </c>
      <c r="K652" s="250" t="n"/>
      <c r="L652" s="250" t="n"/>
      <c r="M652" s="250" t="n"/>
      <c r="N652" s="250" t="n"/>
      <c r="O652" s="250" t="n"/>
      <c r="P652" s="250" t="n"/>
      <c r="Q652" s="250" t="n"/>
      <c r="R652" s="250">
        <f>J652+M652+Q652</f>
        <v/>
      </c>
      <c r="S652" s="250">
        <f>IF(OR(C652="CEDULAS DE IDENTIDAD",C652="CÉDULA DE IDENTIDAD DS4924"),(J652*17),0)</f>
        <v/>
      </c>
      <c r="T652" s="281">
        <f>IF(N652="ERROR HUMANO",(M652*3),0)</f>
        <v/>
      </c>
    </row>
    <row r="653">
      <c r="A653" s="280" t="n">
        <v>1</v>
      </c>
      <c r="B653" s="250" t="inlineStr">
        <is>
          <t>VERONICA MEDRANO ARIAS</t>
        </is>
      </c>
      <c r="C653" s="250" t="inlineStr">
        <is>
          <t>CÉDULA DE IDENTIDAD DS4924</t>
        </is>
      </c>
      <c r="D653" s="250" t="inlineStr">
        <is>
          <t>LA</t>
        </is>
      </c>
      <c r="E653" s="250" t="n">
        <v>586522</v>
      </c>
      <c r="F653" s="250" t="n">
        <v>586560</v>
      </c>
      <c r="G653" s="250" t="n">
        <v>39</v>
      </c>
      <c r="H653" s="250" t="n"/>
      <c r="I653" s="250" t="n"/>
      <c r="J653" s="250" t="n"/>
      <c r="K653" s="250" t="n"/>
      <c r="L653" s="250" t="n"/>
      <c r="M653" s="250" t="n"/>
      <c r="N653" s="250" t="n"/>
      <c r="O653" s="250" t="n">
        <v>586522</v>
      </c>
      <c r="P653" s="250" t="n">
        <v>586560</v>
      </c>
      <c r="Q653" s="250" t="n">
        <v>39</v>
      </c>
      <c r="R653" s="250">
        <f>J653+M653+Q653</f>
        <v/>
      </c>
      <c r="S653" s="250">
        <f>IF(OR(C653="CEDULAS DE IDENTIDAD",C653="CÉDULA DE IDENTIDAD DS4924"),(J653*17),0)</f>
        <v/>
      </c>
      <c r="T653" s="281">
        <f>IF(N653="ERROR HUMANO",(M653*3),0)</f>
        <v/>
      </c>
    </row>
    <row r="654">
      <c r="A654" s="282" t="n">
        <v>8</v>
      </c>
      <c r="B654" s="251" t="inlineStr">
        <is>
          <t>WILSON SOLETO LAVAIN</t>
        </is>
      </c>
      <c r="C654" s="251" t="inlineStr">
        <is>
          <t>LAMINAS PLASTICAS TIPO FUNDA -POUCHE</t>
        </is>
      </c>
      <c r="D654" s="251" t="inlineStr">
        <is>
          <t>H5-P1</t>
        </is>
      </c>
      <c r="E654" s="251" t="n">
        <v>1128740</v>
      </c>
      <c r="F654" s="251" t="n">
        <v>1128762</v>
      </c>
      <c r="G654" s="251" t="n">
        <v>23</v>
      </c>
      <c r="H654" s="251" t="n">
        <v>1128740</v>
      </c>
      <c r="I654" s="251" t="n">
        <v>1128762</v>
      </c>
      <c r="J654" s="251" t="n">
        <v>23</v>
      </c>
      <c r="K654" s="251" t="n"/>
      <c r="L654" s="251" t="n"/>
      <c r="M654" s="251" t="n"/>
      <c r="N654" s="251" t="n"/>
      <c r="O654" s="251" t="n"/>
      <c r="P654" s="251" t="n"/>
      <c r="Q654" s="251" t="n"/>
      <c r="R654" s="251">
        <f>J654+M654+Q654</f>
        <v/>
      </c>
      <c r="S654" s="251">
        <f>IF(OR(C654="CEDULAS DE IDENTIDAD",C654="CÉDULA DE IDENTIDAD DS4924"),(J654*17),0)</f>
        <v/>
      </c>
      <c r="T654" s="283">
        <f>IF(N654="ERROR HUMANO",(M654*3),0)</f>
        <v/>
      </c>
    </row>
    <row r="655">
      <c r="A655" s="282" t="n">
        <v>8</v>
      </c>
      <c r="B655" s="251" t="inlineStr">
        <is>
          <t>WILSON SOLETO LAVAIN</t>
        </is>
      </c>
      <c r="C655" s="251" t="inlineStr">
        <is>
          <t>LAMINAS PLASTICAS TIPO FUNDA -POUCHE</t>
        </is>
      </c>
      <c r="D655" s="251" t="inlineStr">
        <is>
          <t>H5-P1</t>
        </is>
      </c>
      <c r="E655" s="251" t="n">
        <v>1128923</v>
      </c>
      <c r="F655" s="251" t="n">
        <v>1128967</v>
      </c>
      <c r="G655" s="251" t="n">
        <v>45</v>
      </c>
      <c r="H655" s="251" t="n">
        <v>1128923</v>
      </c>
      <c r="I655" s="251" t="n">
        <v>1128967</v>
      </c>
      <c r="J655" s="251" t="n">
        <v>45</v>
      </c>
      <c r="K655" s="251" t="n"/>
      <c r="L655" s="251" t="n"/>
      <c r="M655" s="251" t="n"/>
      <c r="N655" s="251" t="n"/>
      <c r="O655" s="251" t="n"/>
      <c r="P655" s="251" t="n"/>
      <c r="Q655" s="251" t="n"/>
      <c r="R655" s="251">
        <f>J655+M655+Q655</f>
        <v/>
      </c>
      <c r="S655" s="251">
        <f>IF(OR(C655="CEDULAS DE IDENTIDAD",C655="CÉDULA DE IDENTIDAD DS4924"),(J655*17),0)</f>
        <v/>
      </c>
      <c r="T655" s="283">
        <f>IF(N655="ERROR HUMANO",(M655*3),0)</f>
        <v/>
      </c>
    </row>
    <row r="656">
      <c r="A656" s="282" t="n">
        <v>8</v>
      </c>
      <c r="B656" s="251" t="inlineStr">
        <is>
          <t>WILSON SOLETO LAVAIN</t>
        </is>
      </c>
      <c r="C656" s="251" t="inlineStr">
        <is>
          <t>LAMINAS PLASTICAS TIPO FUNDA -POUCHE</t>
        </is>
      </c>
      <c r="D656" s="251" t="inlineStr">
        <is>
          <t>H5-P1</t>
        </is>
      </c>
      <c r="E656" s="251" t="n">
        <v>1128968</v>
      </c>
      <c r="F656" s="251" t="n">
        <v>1128982</v>
      </c>
      <c r="G656" s="251" t="n">
        <v>15</v>
      </c>
      <c r="H656" s="251" t="n"/>
      <c r="I656" s="251" t="n"/>
      <c r="J656" s="251" t="n"/>
      <c r="K656" s="251" t="n"/>
      <c r="L656" s="251" t="n"/>
      <c r="M656" s="251" t="n"/>
      <c r="N656" s="251" t="n"/>
      <c r="O656" s="251" t="n">
        <v>1128968</v>
      </c>
      <c r="P656" s="251" t="n">
        <v>1128982</v>
      </c>
      <c r="Q656" s="251" t="n">
        <v>15</v>
      </c>
      <c r="R656" s="251">
        <f>J656+M656+Q656</f>
        <v/>
      </c>
      <c r="S656" s="251">
        <f>IF(OR(C656="CEDULAS DE IDENTIDAD",C656="CÉDULA DE IDENTIDAD DS4924"),(J656*17),0)</f>
        <v/>
      </c>
      <c r="T656" s="283">
        <f>IF(N656="ERROR HUMANO",(M656*3),0)</f>
        <v/>
      </c>
    </row>
    <row r="657">
      <c r="A657" s="282" t="n">
        <v>8</v>
      </c>
      <c r="B657" s="251" t="inlineStr">
        <is>
          <t>WILSON SOLETO LAVAIN</t>
        </is>
      </c>
      <c r="C657" s="251" t="inlineStr">
        <is>
          <t>CÉDULA DE IDENTIDAD DS4924</t>
        </is>
      </c>
      <c r="D657" s="251" t="inlineStr">
        <is>
          <t>LA</t>
        </is>
      </c>
      <c r="E657" s="251" t="n">
        <v>586270</v>
      </c>
      <c r="F657" s="251" t="n">
        <v>586292</v>
      </c>
      <c r="G657" s="251" t="n">
        <v>23</v>
      </c>
      <c r="H657" s="251" t="n">
        <v>586270</v>
      </c>
      <c r="I657" s="251" t="n">
        <v>586292</v>
      </c>
      <c r="J657" s="251" t="n">
        <v>23</v>
      </c>
      <c r="K657" s="251" t="n"/>
      <c r="L657" s="251" t="n"/>
      <c r="M657" s="251" t="n"/>
      <c r="N657" s="251" t="n"/>
      <c r="O657" s="251" t="n"/>
      <c r="P657" s="251" t="n"/>
      <c r="Q657" s="251" t="n"/>
      <c r="R657" s="251">
        <f>J657+M657+Q657</f>
        <v/>
      </c>
      <c r="S657" s="251">
        <f>IF(OR(C657="CEDULAS DE IDENTIDAD",C657="CÉDULA DE IDENTIDAD DS4924"),(J657*17),0)</f>
        <v/>
      </c>
      <c r="T657" s="283">
        <f>IF(N657="ERROR HUMANO",(M657*3),0)</f>
        <v/>
      </c>
    </row>
    <row r="658">
      <c r="A658" s="282" t="n">
        <v>8</v>
      </c>
      <c r="B658" s="251" t="inlineStr">
        <is>
          <t>WILSON SOLETO LAVAIN</t>
        </is>
      </c>
      <c r="C658" s="251" t="inlineStr">
        <is>
          <t>CÉDULA DE IDENTIDAD DS4924</t>
        </is>
      </c>
      <c r="D658" s="251" t="inlineStr">
        <is>
          <t>LA</t>
        </is>
      </c>
      <c r="E658" s="251" t="n">
        <v>586421</v>
      </c>
      <c r="F658" s="251" t="n">
        <v>586465</v>
      </c>
      <c r="G658" s="251" t="n">
        <v>45</v>
      </c>
      <c r="H658" s="251" t="n">
        <v>586421</v>
      </c>
      <c r="I658" s="251" t="n">
        <v>586465</v>
      </c>
      <c r="J658" s="251" t="n">
        <v>45</v>
      </c>
      <c r="K658" s="251" t="n"/>
      <c r="L658" s="251" t="n"/>
      <c r="M658" s="251" t="n"/>
      <c r="N658" s="251" t="n"/>
      <c r="O658" s="251" t="n"/>
      <c r="P658" s="251" t="n"/>
      <c r="Q658" s="251" t="n"/>
      <c r="R658" s="251">
        <f>J658+M658+Q658</f>
        <v/>
      </c>
      <c r="S658" s="251">
        <f>IF(OR(C658="CEDULAS DE IDENTIDAD",C658="CÉDULA DE IDENTIDAD DS4924"),(J658*17),0)</f>
        <v/>
      </c>
      <c r="T658" s="283">
        <f>IF(N658="ERROR HUMANO",(M658*3),0)</f>
        <v/>
      </c>
    </row>
    <row r="659">
      <c r="A659" s="282" t="n">
        <v>8</v>
      </c>
      <c r="B659" s="251" t="inlineStr">
        <is>
          <t>WILSON SOLETO LAVAIN</t>
        </is>
      </c>
      <c r="C659" s="251" t="inlineStr">
        <is>
          <t>CÉDULA DE IDENTIDAD DS4924</t>
        </is>
      </c>
      <c r="D659" s="251" t="inlineStr">
        <is>
          <t>LA</t>
        </is>
      </c>
      <c r="E659" s="251" t="n">
        <v>586466</v>
      </c>
      <c r="F659" s="251" t="n">
        <v>586480</v>
      </c>
      <c r="G659" s="251" t="n">
        <v>15</v>
      </c>
      <c r="H659" s="251" t="n"/>
      <c r="I659" s="251" t="n"/>
      <c r="J659" s="251" t="n"/>
      <c r="K659" s="251" t="n"/>
      <c r="L659" s="251" t="n"/>
      <c r="M659" s="251" t="n"/>
      <c r="N659" s="251" t="n"/>
      <c r="O659" s="251" t="n">
        <v>586466</v>
      </c>
      <c r="P659" s="251" t="n">
        <v>586480</v>
      </c>
      <c r="Q659" s="251" t="n">
        <v>15</v>
      </c>
      <c r="R659" s="251">
        <f>J659+M659+Q659</f>
        <v/>
      </c>
      <c r="S659" s="251">
        <f>IF(OR(C659="CEDULAS DE IDENTIDAD",C659="CÉDULA DE IDENTIDAD DS4924"),(J659*17),0)</f>
        <v/>
      </c>
      <c r="T659" s="283">
        <f>IF(N659="ERROR HUMANO",(M659*3),0)</f>
        <v/>
      </c>
    </row>
    <row r="660" ht="15" customHeight="1" s="335">
      <c r="A660" s="417" t="inlineStr">
        <is>
          <t>TOTALES:</t>
        </is>
      </c>
      <c r="B660" s="408" t="n"/>
      <c r="C660" s="408" t="n"/>
      <c r="D660" s="408" t="n"/>
      <c r="E660" s="162" t="n"/>
      <c r="F660" s="163" t="n"/>
      <c r="G660" s="164">
        <f>SUM(G615:G659)</f>
        <v/>
      </c>
      <c r="H660" s="162" t="n"/>
      <c r="I660" s="163" t="n"/>
      <c r="J660" s="165">
        <f>SUM(J615:J659)</f>
        <v/>
      </c>
      <c r="K660" s="162" t="n"/>
      <c r="L660" s="163" t="n"/>
      <c r="M660" s="165">
        <f>SUM(M615:M659)</f>
        <v/>
      </c>
      <c r="N660" s="166" t="n"/>
      <c r="O660" s="162" t="n"/>
      <c r="P660" s="163" t="n"/>
      <c r="Q660" s="165">
        <f>SUM(Q615:Q659)</f>
        <v/>
      </c>
      <c r="R660" s="167">
        <f>SUM(R615:R659)</f>
        <v/>
      </c>
      <c r="S660" s="168">
        <f>SUM(S615:S659)</f>
        <v/>
      </c>
      <c r="T660" s="165">
        <f>SUM(T615:T659)</f>
        <v/>
      </c>
    </row>
    <row r="661" ht="15.75" customHeight="1" s="335">
      <c r="A661" s="409" t="inlineStr">
        <is>
          <t>TOTAL BOLETAS DE DEPOSITO BANCARIO</t>
        </is>
      </c>
      <c r="B661" s="408" t="n"/>
      <c r="C661" s="408" t="n"/>
      <c r="D661" s="408" t="n"/>
      <c r="E661" s="408" t="n"/>
      <c r="F661" s="408" t="n"/>
      <c r="G661" s="408" t="n"/>
      <c r="H661" s="337" t="n"/>
      <c r="I661" s="416">
        <f>J660/2</f>
        <v/>
      </c>
      <c r="J661" s="337" t="n"/>
      <c r="K661" s="409" t="inlineStr">
        <is>
          <t>INGRESO TOTAL BOLIVIANOS</t>
        </is>
      </c>
      <c r="L661" s="408" t="n"/>
      <c r="M661" s="408" t="n"/>
      <c r="N661" s="408" t="n"/>
      <c r="O661" s="408" t="n"/>
      <c r="P661" s="408" t="n"/>
      <c r="Q661" s="337" t="n"/>
      <c r="R661" s="416">
        <f>S660+T660</f>
        <v/>
      </c>
      <c r="S661" s="408" t="n"/>
      <c r="T661" s="337" t="n"/>
    </row>
    <row r="663" ht="15" customHeight="1" s="335">
      <c r="A663" s="275" t="n"/>
      <c r="B663" s="276" t="n"/>
      <c r="C663" s="276" t="n"/>
      <c r="D663" s="276" t="n"/>
      <c r="E663" s="276" t="n"/>
      <c r="F663" s="276" t="n"/>
      <c r="G663" s="276" t="n"/>
      <c r="H663" s="276" t="n"/>
      <c r="I663" s="276" t="n"/>
      <c r="J663" s="276" t="n"/>
      <c r="K663" s="276" t="n"/>
      <c r="L663" s="276" t="n"/>
      <c r="M663" s="276" t="n"/>
      <c r="N663" s="276" t="n"/>
      <c r="O663" s="418" t="inlineStr">
        <is>
          <t>Correlativo-Form.:   SEGIP/DDSC/MONT/014/2024</t>
        </is>
      </c>
      <c r="P663" s="411" t="n"/>
      <c r="Q663" s="411" t="n"/>
      <c r="R663" s="411" t="n"/>
      <c r="S663" s="411" t="n"/>
      <c r="T663" s="412" t="n"/>
    </row>
    <row r="664" ht="22.5" customHeight="1" s="335">
      <c r="A664" s="433" t="inlineStr">
        <is>
          <t xml:space="preserve">SERVICIO GENERAL DE IDENTIFICACION PERSONAL </t>
        </is>
      </c>
      <c r="T664" s="422" t="n"/>
    </row>
    <row r="665" ht="15" customHeight="1" s="335">
      <c r="A665" s="432" t="inlineStr">
        <is>
          <t>LEY N° 0145 DEL 27 DE JUNIO DEL 2011</t>
        </is>
      </c>
      <c r="T665" s="422" t="n"/>
    </row>
    <row r="666" ht="24.75" customHeight="1" s="335">
      <c r="A666" s="430" t="inlineStr">
        <is>
          <t xml:space="preserve">FORMULARIO AV-4 (ADMINISTRACION DE MATERIAL VALORADO: CEDULAS Y PLASTICOS) </t>
        </is>
      </c>
      <c r="B666" s="411" t="n"/>
      <c r="C666" s="411" t="n"/>
      <c r="D666" s="411" t="n"/>
      <c r="E666" s="411" t="n"/>
      <c r="F666" s="411" t="n"/>
      <c r="G666" s="411" t="n"/>
      <c r="H666" s="411" t="n"/>
      <c r="I666" s="411" t="n"/>
      <c r="J666" s="411" t="n"/>
      <c r="K666" s="411" t="n"/>
      <c r="L666" s="411" t="n"/>
      <c r="M666" s="411" t="n"/>
      <c r="N666" s="411" t="n"/>
      <c r="O666" s="411" t="n"/>
      <c r="P666" s="411" t="n"/>
      <c r="Q666" s="411" t="n"/>
      <c r="R666" s="411" t="n"/>
      <c r="S666" s="411" t="n"/>
      <c r="T666" s="412" t="n"/>
    </row>
    <row r="667" ht="21.75" customHeight="1" s="335" thickBot="1">
      <c r="A667" s="431" t="inlineStr">
        <is>
          <t xml:space="preserve">OFICINA OPERATIVA: </t>
        </is>
      </c>
      <c r="B667" s="411" t="n"/>
      <c r="C667" s="411" t="n"/>
      <c r="D667" s="411" t="n"/>
      <c r="E667" s="429" t="inlineStr">
        <is>
          <t>OFICINA REGIONAL MONTERO</t>
        </is>
      </c>
      <c r="F667" s="408" t="n"/>
      <c r="G667" s="408" t="n"/>
      <c r="H667" s="408" t="n"/>
      <c r="I667" s="408" t="n"/>
      <c r="J667" s="408" t="n"/>
      <c r="K667" s="408" t="n"/>
      <c r="L667" s="408" t="n"/>
      <c r="M667" s="408" t="n"/>
      <c r="N667" s="408" t="n"/>
      <c r="O667" s="408" t="n"/>
      <c r="P667" s="408" t="n"/>
      <c r="Q667" s="419" t="inlineStr">
        <is>
          <t xml:space="preserve">FECHA: </t>
        </is>
      </c>
      <c r="R667" s="412" t="n"/>
      <c r="S667" s="427" t="inlineStr">
        <is>
          <t>17/01/2024</t>
        </is>
      </c>
      <c r="T667" s="428" t="n"/>
    </row>
    <row r="668" ht="15.75" customHeight="1" s="335">
      <c r="A668" s="277" t="n"/>
      <c r="B668" s="158" t="n"/>
      <c r="C668" s="158" t="n"/>
      <c r="D668" s="158" t="n"/>
      <c r="E668" s="426" t="inlineStr">
        <is>
          <t>ENTREGA DIARIA</t>
        </is>
      </c>
      <c r="F668" s="408" t="n"/>
      <c r="G668" s="337" t="n"/>
      <c r="H668" s="407" t="inlineStr">
        <is>
          <t>CEDULAS EMITIDAS</t>
        </is>
      </c>
      <c r="I668" s="408" t="n"/>
      <c r="J668" s="337" t="n"/>
      <c r="K668" s="425" t="inlineStr">
        <is>
          <t>CEDULAS ANULADAS</t>
        </is>
      </c>
      <c r="L668" s="408" t="n"/>
      <c r="M668" s="408" t="n"/>
      <c r="N668" s="337" t="n"/>
      <c r="O668" s="407" t="inlineStr">
        <is>
          <t>CEDULAS DEVUELTAS</t>
        </is>
      </c>
      <c r="P668" s="408" t="n"/>
      <c r="Q668" s="337" t="n"/>
      <c r="R668" s="423" t="inlineStr">
        <is>
          <t>TOTAL  ASIGNAC…</t>
        </is>
      </c>
      <c r="S668" s="423" t="inlineStr">
        <is>
          <t>TOTAL BS. RECAUDADO (EMISIONES)</t>
        </is>
      </c>
      <c r="T668" s="423" t="inlineStr">
        <is>
          <t>TOTAL BS. ANULACIONES</t>
        </is>
      </c>
    </row>
    <row r="669">
      <c r="A669" s="269" t="inlineStr">
        <is>
          <t>MESA</t>
        </is>
      </c>
      <c r="B669" s="269" t="inlineStr">
        <is>
          <t>OPERADOR</t>
        </is>
      </c>
      <c r="C669" s="269" t="inlineStr">
        <is>
          <t>DETALLE</t>
        </is>
      </c>
      <c r="D669" s="269" t="inlineStr">
        <is>
          <t>SERIE</t>
        </is>
      </c>
      <c r="E669" s="269" t="inlineStr">
        <is>
          <t>DESDE</t>
        </is>
      </c>
      <c r="F669" s="269" t="inlineStr">
        <is>
          <t>HASTA</t>
        </is>
      </c>
      <c r="G669" s="270" t="inlineStr">
        <is>
          <t>CANTIDAD</t>
        </is>
      </c>
      <c r="H669" s="269" t="inlineStr">
        <is>
          <t>DESDE</t>
        </is>
      </c>
      <c r="I669" s="269" t="inlineStr">
        <is>
          <t>HASTA</t>
        </is>
      </c>
      <c r="J669" s="270" t="inlineStr">
        <is>
          <t>CANTIDAD</t>
        </is>
      </c>
      <c r="K669" s="269" t="inlineStr">
        <is>
          <t>DESDE</t>
        </is>
      </c>
      <c r="L669" s="269" t="inlineStr">
        <is>
          <t>HASTA</t>
        </is>
      </c>
      <c r="M669" s="270" t="inlineStr">
        <is>
          <t>CANTIDAD</t>
        </is>
      </c>
      <c r="N669" s="271" t="inlineStr">
        <is>
          <t>TIPO ANULACION</t>
        </is>
      </c>
      <c r="O669" s="269" t="inlineStr">
        <is>
          <t>DESDE</t>
        </is>
      </c>
      <c r="P669" s="269" t="inlineStr">
        <is>
          <t>HASTA</t>
        </is>
      </c>
      <c r="Q669" s="270" t="inlineStr">
        <is>
          <t>CANTIDAD</t>
        </is>
      </c>
      <c r="R669" s="424" t="n"/>
      <c r="S669" s="424" t="n"/>
      <c r="T669" s="424" t="n"/>
    </row>
    <row r="670">
      <c r="A670" s="278" t="n">
        <v>2</v>
      </c>
      <c r="B670" s="272" t="inlineStr">
        <is>
          <t>ANELY CACERES PECHO</t>
        </is>
      </c>
      <c r="C670" s="272" t="inlineStr">
        <is>
          <t>LAMINAS PLASTICAS TIPO FUNDA -POUCHE</t>
        </is>
      </c>
      <c r="D670" s="272" t="inlineStr">
        <is>
          <t>H5-P1</t>
        </is>
      </c>
      <c r="E670" s="272" t="n">
        <v>1128854</v>
      </c>
      <c r="F670" s="272" t="n">
        <v>1128858</v>
      </c>
      <c r="G670" s="272" t="n">
        <v>5</v>
      </c>
      <c r="H670" s="272" t="n">
        <v>1128854</v>
      </c>
      <c r="I670" s="272" t="n">
        <v>1128858</v>
      </c>
      <c r="J670" s="272" t="n">
        <v>5</v>
      </c>
      <c r="K670" s="272" t="n"/>
      <c r="L670" s="272" t="n"/>
      <c r="M670" s="272" t="n"/>
      <c r="N670" s="272" t="n"/>
      <c r="O670" s="272" t="n"/>
      <c r="P670" s="272" t="n"/>
      <c r="Q670" s="272" t="n"/>
      <c r="R670" s="272">
        <f>J670+M670+Q670</f>
        <v/>
      </c>
      <c r="S670" s="272">
        <f>IF(OR(C670="CEDULAS DE IDENTIDAD",C670="CÉDULA DE IDENTIDAD DS4924"),(J670*17),0)</f>
        <v/>
      </c>
      <c r="T670" s="279">
        <f>IF(N670="ERROR HUMANO",(M670*3),0)</f>
        <v/>
      </c>
    </row>
    <row r="671">
      <c r="A671" s="280" t="n">
        <v>2</v>
      </c>
      <c r="B671" s="250" t="inlineStr">
        <is>
          <t>ANELY CACERES PECHO</t>
        </is>
      </c>
      <c r="C671" s="250" t="inlineStr">
        <is>
          <t>LAMINAS PLASTICAS TIPO FUNDA -POUCHE</t>
        </is>
      </c>
      <c r="D671" s="250" t="inlineStr">
        <is>
          <t>H5-P1</t>
        </is>
      </c>
      <c r="E671" s="250" t="n">
        <v>1129102</v>
      </c>
      <c r="F671" s="250" t="n">
        <v>1129180</v>
      </c>
      <c r="G671" s="250" t="n">
        <v>79</v>
      </c>
      <c r="H671" s="250" t="n">
        <v>1129102</v>
      </c>
      <c r="I671" s="250" t="n">
        <v>1129180</v>
      </c>
      <c r="J671" s="250" t="n">
        <v>79</v>
      </c>
      <c r="K671" s="250" t="n"/>
      <c r="L671" s="250" t="n"/>
      <c r="M671" s="250" t="n"/>
      <c r="N671" s="250" t="n"/>
      <c r="O671" s="250" t="n"/>
      <c r="P671" s="250" t="n"/>
      <c r="Q671" s="250" t="n"/>
      <c r="R671" s="250">
        <f>J671+M671+Q671</f>
        <v/>
      </c>
      <c r="S671" s="250">
        <f>IF(OR(C671="CEDULAS DE IDENTIDAD",C671="CÉDULA DE IDENTIDAD DS4924"),(J671*17),0)</f>
        <v/>
      </c>
      <c r="T671" s="281">
        <f>IF(N671="ERROR HUMANO",(M671*3),0)</f>
        <v/>
      </c>
    </row>
    <row r="672">
      <c r="A672" s="280" t="n">
        <v>2</v>
      </c>
      <c r="B672" s="250" t="inlineStr">
        <is>
          <t>ANELY CACERES PECHO</t>
        </is>
      </c>
      <c r="C672" s="250" t="inlineStr">
        <is>
          <t>LAMINAS PLASTICAS TIPO FUNDA -POUCHE</t>
        </is>
      </c>
      <c r="D672" s="250" t="inlineStr">
        <is>
          <t>H5-P1</t>
        </is>
      </c>
      <c r="E672" s="250" t="n">
        <v>1129388</v>
      </c>
      <c r="F672" s="250" t="n">
        <v>1129389</v>
      </c>
      <c r="G672" s="250" t="n">
        <v>2</v>
      </c>
      <c r="H672" s="250" t="n">
        <v>1129388</v>
      </c>
      <c r="I672" s="250" t="n">
        <v>1129389</v>
      </c>
      <c r="J672" s="250" t="n">
        <v>2</v>
      </c>
      <c r="K672" s="250" t="n"/>
      <c r="L672" s="250" t="n"/>
      <c r="M672" s="250" t="n"/>
      <c r="N672" s="250" t="n"/>
      <c r="O672" s="250" t="n"/>
      <c r="P672" s="250" t="n"/>
      <c r="Q672" s="250" t="n"/>
      <c r="R672" s="250">
        <f>J672+M672+Q672</f>
        <v/>
      </c>
      <c r="S672" s="250">
        <f>IF(OR(C672="CEDULAS DE IDENTIDAD",C672="CÉDULA DE IDENTIDAD DS4924"),(J672*17),0)</f>
        <v/>
      </c>
      <c r="T672" s="281">
        <f>IF(N672="ERROR HUMANO",(M672*3),0)</f>
        <v/>
      </c>
    </row>
    <row r="673">
      <c r="A673" s="280" t="n">
        <v>2</v>
      </c>
      <c r="B673" s="250" t="inlineStr">
        <is>
          <t>ANELY CACERES PECHO</t>
        </is>
      </c>
      <c r="C673" s="250" t="inlineStr">
        <is>
          <t>LAMINAS PLASTICAS TIPO FUNDA -POUCHE</t>
        </is>
      </c>
      <c r="D673" s="250" t="inlineStr">
        <is>
          <t>H5-P1</t>
        </is>
      </c>
      <c r="E673" s="250" t="n">
        <v>1129390</v>
      </c>
      <c r="F673" s="250" t="n">
        <v>1129427</v>
      </c>
      <c r="G673" s="250" t="n">
        <v>38</v>
      </c>
      <c r="H673" s="250" t="n"/>
      <c r="I673" s="250" t="n"/>
      <c r="J673" s="250" t="n"/>
      <c r="K673" s="250" t="n"/>
      <c r="L673" s="250" t="n"/>
      <c r="M673" s="250" t="n"/>
      <c r="N673" s="250" t="n"/>
      <c r="O673" s="250" t="n">
        <v>1129390</v>
      </c>
      <c r="P673" s="250" t="n">
        <v>1129427</v>
      </c>
      <c r="Q673" s="250" t="n">
        <v>38</v>
      </c>
      <c r="R673" s="250">
        <f>J673+M673+Q673</f>
        <v/>
      </c>
      <c r="S673" s="250">
        <f>IF(OR(C673="CEDULAS DE IDENTIDAD",C673="CÉDULA DE IDENTIDAD DS4924"),(J673*17),0)</f>
        <v/>
      </c>
      <c r="T673" s="281">
        <f>IF(N673="ERROR HUMANO",(M673*3),0)</f>
        <v/>
      </c>
    </row>
    <row r="674">
      <c r="A674" s="280" t="n">
        <v>2</v>
      </c>
      <c r="B674" s="250" t="inlineStr">
        <is>
          <t>ANELY CACERES PECHO</t>
        </is>
      </c>
      <c r="C674" s="250" t="inlineStr">
        <is>
          <t>CÉDULA DE IDENTIDAD DS4924</t>
        </is>
      </c>
      <c r="D674" s="250" t="inlineStr">
        <is>
          <t>LA</t>
        </is>
      </c>
      <c r="E674" s="250" t="n">
        <v>586385</v>
      </c>
      <c r="F674" s="250" t="n">
        <v>586388</v>
      </c>
      <c r="G674" s="250" t="n">
        <v>4</v>
      </c>
      <c r="H674" s="250" t="n">
        <v>586385</v>
      </c>
      <c r="I674" s="250" t="n">
        <v>586388</v>
      </c>
      <c r="J674" s="250" t="n">
        <v>4</v>
      </c>
      <c r="K674" s="250" t="n"/>
      <c r="L674" s="250" t="n"/>
      <c r="M674" s="250" t="n"/>
      <c r="N674" s="250" t="n"/>
      <c r="O674" s="250" t="n"/>
      <c r="P674" s="250" t="n"/>
      <c r="Q674" s="250" t="n"/>
      <c r="R674" s="250">
        <f>J674+M674+Q674</f>
        <v/>
      </c>
      <c r="S674" s="250">
        <f>IF(OR(C674="CEDULAS DE IDENTIDAD",C674="CÉDULA DE IDENTIDAD DS4924"),(J674*17),0)</f>
        <v/>
      </c>
      <c r="T674" s="281">
        <f>IF(N674="ERROR HUMANO",(M674*3),0)</f>
        <v/>
      </c>
    </row>
    <row r="675">
      <c r="A675" s="280" t="n">
        <v>2</v>
      </c>
      <c r="B675" s="250" t="inlineStr">
        <is>
          <t>ANELY CACERES PECHO</t>
        </is>
      </c>
      <c r="C675" s="250" t="inlineStr">
        <is>
          <t>CÉDULA DE IDENTIDAD DS4924</t>
        </is>
      </c>
      <c r="D675" s="250" t="inlineStr">
        <is>
          <t>LA</t>
        </is>
      </c>
      <c r="E675" s="250" t="n">
        <v>586601</v>
      </c>
      <c r="F675" s="250" t="n">
        <v>586680</v>
      </c>
      <c r="G675" s="250" t="n">
        <v>80</v>
      </c>
      <c r="H675" s="250" t="n">
        <v>586601</v>
      </c>
      <c r="I675" s="250" t="n">
        <v>586680</v>
      </c>
      <c r="J675" s="250" t="n">
        <v>80</v>
      </c>
      <c r="K675" s="250" t="n"/>
      <c r="L675" s="250" t="n"/>
      <c r="M675" s="250" t="n"/>
      <c r="N675" s="250" t="n"/>
      <c r="O675" s="250" t="n"/>
      <c r="P675" s="250" t="n"/>
      <c r="Q675" s="250" t="n"/>
      <c r="R675" s="250">
        <f>J675+M675+Q675</f>
        <v/>
      </c>
      <c r="S675" s="250">
        <f>IF(OR(C675="CEDULAS DE IDENTIDAD",C675="CÉDULA DE IDENTIDAD DS4924"),(J675*17),0)</f>
        <v/>
      </c>
      <c r="T675" s="281">
        <f>IF(N675="ERROR HUMANO",(M675*3),0)</f>
        <v/>
      </c>
    </row>
    <row r="676">
      <c r="A676" s="280" t="n">
        <v>2</v>
      </c>
      <c r="B676" s="250" t="inlineStr">
        <is>
          <t>ANELY CACERES PECHO</t>
        </is>
      </c>
      <c r="C676" s="250" t="inlineStr">
        <is>
          <t>CÉDULA DE IDENTIDAD DS4924</t>
        </is>
      </c>
      <c r="D676" s="250" t="inlineStr">
        <is>
          <t>LA</t>
        </is>
      </c>
      <c r="E676" s="250" t="n">
        <v>586829</v>
      </c>
      <c r="F676" s="250" t="n">
        <v>586830</v>
      </c>
      <c r="G676" s="250" t="n">
        <v>2</v>
      </c>
      <c r="H676" s="250" t="n">
        <v>586829</v>
      </c>
      <c r="I676" s="250" t="n">
        <v>586830</v>
      </c>
      <c r="J676" s="250" t="n">
        <v>2</v>
      </c>
      <c r="K676" s="250" t="n"/>
      <c r="L676" s="250" t="n"/>
      <c r="M676" s="250" t="n"/>
      <c r="N676" s="250" t="n"/>
      <c r="O676" s="250" t="n"/>
      <c r="P676" s="250" t="n"/>
      <c r="Q676" s="250" t="n"/>
      <c r="R676" s="250">
        <f>J676+M676+Q676</f>
        <v/>
      </c>
      <c r="S676" s="250">
        <f>IF(OR(C676="CEDULAS DE IDENTIDAD",C676="CÉDULA DE IDENTIDAD DS4924"),(J676*17),0)</f>
        <v/>
      </c>
      <c r="T676" s="281">
        <f>IF(N676="ERROR HUMANO",(M676*3),0)</f>
        <v/>
      </c>
    </row>
    <row r="677">
      <c r="A677" s="280" t="n">
        <v>2</v>
      </c>
      <c r="B677" s="250" t="inlineStr">
        <is>
          <t>ANELY CACERES PECHO</t>
        </is>
      </c>
      <c r="C677" s="250" t="inlineStr">
        <is>
          <t>CÉDULA DE IDENTIDAD DS4924</t>
        </is>
      </c>
      <c r="D677" s="250" t="inlineStr">
        <is>
          <t>LA</t>
        </is>
      </c>
      <c r="E677" s="250" t="n">
        <v>586831</v>
      </c>
      <c r="F677" s="250" t="n">
        <v>586868</v>
      </c>
      <c r="G677" s="250" t="n">
        <v>38</v>
      </c>
      <c r="H677" s="250" t="n"/>
      <c r="I677" s="250" t="n"/>
      <c r="J677" s="250" t="n"/>
      <c r="K677" s="250" t="n"/>
      <c r="L677" s="250" t="n"/>
      <c r="M677" s="250" t="n"/>
      <c r="N677" s="250" t="n"/>
      <c r="O677" s="250" t="n">
        <v>586831</v>
      </c>
      <c r="P677" s="250" t="n">
        <v>586868</v>
      </c>
      <c r="Q677" s="250" t="n">
        <v>38</v>
      </c>
      <c r="R677" s="250">
        <f>J677+M677+Q677</f>
        <v/>
      </c>
      <c r="S677" s="250">
        <f>IF(OR(C677="CEDULAS DE IDENTIDAD",C677="CÉDULA DE IDENTIDAD DS4924"),(J677*17),0)</f>
        <v/>
      </c>
      <c r="T677" s="281">
        <f>IF(N677="ERROR HUMANO",(M677*3),0)</f>
        <v/>
      </c>
    </row>
    <row r="678">
      <c r="A678" s="282" t="n">
        <v>7</v>
      </c>
      <c r="B678" s="251" t="inlineStr">
        <is>
          <t>BOLIVIA MAR PALMERO TILILA</t>
        </is>
      </c>
      <c r="C678" s="251" t="inlineStr">
        <is>
          <t>CEDULAS DE IDENTIDAD</t>
        </is>
      </c>
      <c r="D678" s="251" t="inlineStr">
        <is>
          <t>H5-P1</t>
        </is>
      </c>
      <c r="E678" s="251" t="n">
        <v>2979688</v>
      </c>
      <c r="F678" s="251" t="n">
        <v>2979688</v>
      </c>
      <c r="G678" s="251" t="n">
        <v>1</v>
      </c>
      <c r="H678" s="251" t="n">
        <v>2979688</v>
      </c>
      <c r="I678" s="251" t="n">
        <v>2979688</v>
      </c>
      <c r="J678" s="251" t="n">
        <v>1</v>
      </c>
      <c r="K678" s="251" t="n"/>
      <c r="L678" s="251" t="n"/>
      <c r="M678" s="251" t="n"/>
      <c r="N678" s="251" t="n"/>
      <c r="O678" s="251" t="n"/>
      <c r="P678" s="251" t="n"/>
      <c r="Q678" s="251" t="n"/>
      <c r="R678" s="251">
        <f>J678+M678+Q678</f>
        <v/>
      </c>
      <c r="S678" s="251">
        <f>IF(OR(C678="CEDULAS DE IDENTIDAD",C678="CÉDULA DE IDENTIDAD DS4924"),(J678*17),0)</f>
        <v/>
      </c>
      <c r="T678" s="283">
        <f>IF(N678="ERROR HUMANO",(M678*3),0)</f>
        <v/>
      </c>
    </row>
    <row r="679">
      <c r="A679" s="282" t="n">
        <v>7</v>
      </c>
      <c r="B679" s="251" t="inlineStr">
        <is>
          <t>BOLIVIA MAR PALMERO TILILA</t>
        </is>
      </c>
      <c r="C679" s="251" t="inlineStr">
        <is>
          <t>CEDULAS DE IDENTIDAD</t>
        </is>
      </c>
      <c r="D679" s="251" t="inlineStr">
        <is>
          <t>H5-P1</t>
        </is>
      </c>
      <c r="E679" s="251" t="n">
        <v>2979691</v>
      </c>
      <c r="F679" s="251" t="n">
        <v>2979720</v>
      </c>
      <c r="G679" s="251" t="n">
        <v>30</v>
      </c>
      <c r="H679" s="251" t="n">
        <v>2979691</v>
      </c>
      <c r="I679" s="251" t="n">
        <v>2979720</v>
      </c>
      <c r="J679" s="251" t="n">
        <v>30</v>
      </c>
      <c r="K679" s="251" t="n"/>
      <c r="L679" s="251" t="n"/>
      <c r="M679" s="251" t="n"/>
      <c r="N679" s="251" t="n"/>
      <c r="O679" s="251" t="n"/>
      <c r="P679" s="251" t="n"/>
      <c r="Q679" s="251" t="n"/>
      <c r="R679" s="251">
        <f>J679+M679+Q679</f>
        <v/>
      </c>
      <c r="S679" s="251">
        <f>IF(OR(C679="CEDULAS DE IDENTIDAD",C679="CÉDULA DE IDENTIDAD DS4924"),(J679*17),0)</f>
        <v/>
      </c>
      <c r="T679" s="283">
        <f>IF(N679="ERROR HUMANO",(M679*3),0)</f>
        <v/>
      </c>
    </row>
    <row r="680">
      <c r="A680" s="282" t="n">
        <v>7</v>
      </c>
      <c r="B680" s="251" t="inlineStr">
        <is>
          <t>BOLIVIA MAR PALMERO TILILA</t>
        </is>
      </c>
      <c r="C680" s="251" t="inlineStr">
        <is>
          <t>CEDULAS DE IDENTIDAD</t>
        </is>
      </c>
      <c r="D680" s="251" t="inlineStr">
        <is>
          <t>H5-P1</t>
        </is>
      </c>
      <c r="E680" s="251" t="n">
        <v>2979753</v>
      </c>
      <c r="F680" s="251" t="n">
        <v>2979754</v>
      </c>
      <c r="G680" s="251" t="n">
        <v>2</v>
      </c>
      <c r="H680" s="251" t="n">
        <v>2979753</v>
      </c>
      <c r="I680" s="251" t="n">
        <v>2979754</v>
      </c>
      <c r="J680" s="251" t="n">
        <v>2</v>
      </c>
      <c r="K680" s="251" t="n"/>
      <c r="L680" s="251" t="n"/>
      <c r="M680" s="251" t="n"/>
      <c r="N680" s="251" t="n"/>
      <c r="O680" s="251" t="n"/>
      <c r="P680" s="251" t="n"/>
      <c r="Q680" s="251" t="n"/>
      <c r="R680" s="251">
        <f>J680+M680+Q680</f>
        <v/>
      </c>
      <c r="S680" s="251">
        <f>IF(OR(C680="CEDULAS DE IDENTIDAD",C680="CÉDULA DE IDENTIDAD DS4924"),(J680*17),0)</f>
        <v/>
      </c>
      <c r="T680" s="283">
        <f>IF(N680="ERROR HUMANO",(M680*3),0)</f>
        <v/>
      </c>
    </row>
    <row r="681">
      <c r="A681" s="282" t="n">
        <v>7</v>
      </c>
      <c r="B681" s="251" t="inlineStr">
        <is>
          <t>BOLIVIA MAR PALMERO TILILA</t>
        </is>
      </c>
      <c r="C681" s="251" t="inlineStr">
        <is>
          <t>CEDULAS DE IDENTIDAD</t>
        </is>
      </c>
      <c r="D681" s="251" t="inlineStr">
        <is>
          <t>H5-P1</t>
        </is>
      </c>
      <c r="E681" s="251" t="n">
        <v>2979755</v>
      </c>
      <c r="F681" s="251" t="n">
        <v>2979755</v>
      </c>
      <c r="G681" s="251" t="n">
        <v>1</v>
      </c>
      <c r="H681" s="251" t="n"/>
      <c r="I681" s="251" t="n"/>
      <c r="J681" s="251" t="n"/>
      <c r="K681" s="251" t="n">
        <v>2979755</v>
      </c>
      <c r="L681" s="251" t="n">
        <v>2979755</v>
      </c>
      <c r="M681" s="251" t="n">
        <v>1</v>
      </c>
      <c r="N681" s="251" t="inlineStr">
        <is>
          <t>ERROR DE IMPRESIÓN</t>
        </is>
      </c>
      <c r="O681" s="251" t="n"/>
      <c r="P681" s="251" t="n"/>
      <c r="Q681" s="251" t="n"/>
      <c r="R681" s="251">
        <f>J681+M681+Q681</f>
        <v/>
      </c>
      <c r="S681" s="251">
        <f>IF(OR(C681="CEDULAS DE IDENTIDAD",C681="CÉDULA DE IDENTIDAD DS4924"),(J681*17),0)</f>
        <v/>
      </c>
      <c r="T681" s="283">
        <f>IF(N681="ERROR HUMANO",(M681*3),0)</f>
        <v/>
      </c>
    </row>
    <row r="682">
      <c r="A682" s="282" t="n">
        <v>7</v>
      </c>
      <c r="B682" s="251" t="inlineStr">
        <is>
          <t>BOLIVIA MAR PALMERO TILILA</t>
        </is>
      </c>
      <c r="C682" s="251" t="inlineStr">
        <is>
          <t>CEDULAS DE IDENTIDAD</t>
        </is>
      </c>
      <c r="D682" s="251" t="inlineStr">
        <is>
          <t>H5-P1</t>
        </is>
      </c>
      <c r="E682" s="251" t="n">
        <v>2979756</v>
      </c>
      <c r="F682" s="251" t="n">
        <v>2979770</v>
      </c>
      <c r="G682" s="251" t="n">
        <v>15</v>
      </c>
      <c r="H682" s="251" t="n">
        <v>2979756</v>
      </c>
      <c r="I682" s="251" t="n">
        <v>2979770</v>
      </c>
      <c r="J682" s="251" t="n">
        <v>15</v>
      </c>
      <c r="K682" s="251" t="n"/>
      <c r="L682" s="251" t="n"/>
      <c r="M682" s="251" t="n"/>
      <c r="N682" s="251" t="n"/>
      <c r="O682" s="251" t="n"/>
      <c r="P682" s="251" t="n"/>
      <c r="Q682" s="251" t="n"/>
      <c r="R682" s="251">
        <f>J682+M682+Q682</f>
        <v/>
      </c>
      <c r="S682" s="251">
        <f>IF(OR(C682="CEDULAS DE IDENTIDAD",C682="CÉDULA DE IDENTIDAD DS4924"),(J682*17),0)</f>
        <v/>
      </c>
      <c r="T682" s="283">
        <f>IF(N682="ERROR HUMANO",(M682*3),0)</f>
        <v/>
      </c>
    </row>
    <row r="683">
      <c r="A683" s="282" t="n">
        <v>7</v>
      </c>
      <c r="B683" s="251" t="inlineStr">
        <is>
          <t>BOLIVIA MAR PALMERO TILILA</t>
        </is>
      </c>
      <c r="C683" s="251" t="inlineStr">
        <is>
          <t>CEDULAS DE IDENTIDAD</t>
        </is>
      </c>
      <c r="D683" s="251" t="inlineStr">
        <is>
          <t>H5-P1</t>
        </is>
      </c>
      <c r="E683" s="251" t="n">
        <v>2979771</v>
      </c>
      <c r="F683" s="251" t="n">
        <v>2979784</v>
      </c>
      <c r="G683" s="251" t="n">
        <v>14</v>
      </c>
      <c r="H683" s="251" t="n"/>
      <c r="I683" s="251" t="n"/>
      <c r="J683" s="251" t="n"/>
      <c r="K683" s="251" t="n"/>
      <c r="L683" s="251" t="n"/>
      <c r="M683" s="251" t="n"/>
      <c r="N683" s="251" t="n"/>
      <c r="O683" s="251" t="n">
        <v>2979771</v>
      </c>
      <c r="P683" s="251" t="n">
        <v>2979784</v>
      </c>
      <c r="Q683" s="251" t="n">
        <v>14</v>
      </c>
      <c r="R683" s="251">
        <f>J683+M683+Q683</f>
        <v/>
      </c>
      <c r="S683" s="251">
        <f>IF(OR(C683="CEDULAS DE IDENTIDAD",C683="CÉDULA DE IDENTIDAD DS4924"),(J683*17),0)</f>
        <v/>
      </c>
      <c r="T683" s="283">
        <f>IF(N683="ERROR HUMANO",(M683*3),0)</f>
        <v/>
      </c>
    </row>
    <row r="684">
      <c r="A684" s="282" t="n">
        <v>7</v>
      </c>
      <c r="B684" s="251" t="inlineStr">
        <is>
          <t>BOLIVIA MAR PALMERO TILILA</t>
        </is>
      </c>
      <c r="C684" s="251" t="inlineStr">
        <is>
          <t>LAMINAS PLASTICAS TIPO FUNDA -POUCHE</t>
        </is>
      </c>
      <c r="D684" s="251" t="inlineStr">
        <is>
          <t>H5-P1</t>
        </is>
      </c>
      <c r="E684" s="251" t="n">
        <v>1128308</v>
      </c>
      <c r="F684" s="251" t="n">
        <v>1128338</v>
      </c>
      <c r="G684" s="251" t="n">
        <v>31</v>
      </c>
      <c r="H684" s="251" t="n">
        <v>1128308</v>
      </c>
      <c r="I684" s="251" t="n">
        <v>1128338</v>
      </c>
      <c r="J684" s="251" t="n">
        <v>31</v>
      </c>
      <c r="K684" s="251" t="n"/>
      <c r="L684" s="251" t="n"/>
      <c r="M684" s="251" t="n"/>
      <c r="N684" s="251" t="n"/>
      <c r="O684" s="251" t="n"/>
      <c r="P684" s="251" t="n"/>
      <c r="Q684" s="251" t="n"/>
      <c r="R684" s="251">
        <f>J684+M684+Q684</f>
        <v/>
      </c>
      <c r="S684" s="251">
        <f>IF(OR(C684="CEDULAS DE IDENTIDAD",C684="CÉDULA DE IDENTIDAD DS4924"),(J684*17),0)</f>
        <v/>
      </c>
      <c r="T684" s="283">
        <f>IF(N684="ERROR HUMANO",(M684*3),0)</f>
        <v/>
      </c>
    </row>
    <row r="685">
      <c r="A685" s="282" t="n">
        <v>7</v>
      </c>
      <c r="B685" s="251" t="inlineStr">
        <is>
          <t>BOLIVIA MAR PALMERO TILILA</t>
        </is>
      </c>
      <c r="C685" s="251" t="inlineStr">
        <is>
          <t>LAMINAS PLASTICAS TIPO FUNDA -POUCHE</t>
        </is>
      </c>
      <c r="D685" s="251" t="inlineStr">
        <is>
          <t>H5-P1</t>
        </is>
      </c>
      <c r="E685" s="251" t="n">
        <v>1128663</v>
      </c>
      <c r="F685" s="251" t="n">
        <v>1128679</v>
      </c>
      <c r="G685" s="251" t="n">
        <v>17</v>
      </c>
      <c r="H685" s="251" t="n">
        <v>1128663</v>
      </c>
      <c r="I685" s="251" t="n">
        <v>1128679</v>
      </c>
      <c r="J685" s="251" t="n">
        <v>17</v>
      </c>
      <c r="K685" s="251" t="n"/>
      <c r="L685" s="251" t="n"/>
      <c r="M685" s="251" t="n"/>
      <c r="N685" s="251" t="n"/>
      <c r="O685" s="251" t="n"/>
      <c r="P685" s="251" t="n"/>
      <c r="Q685" s="251" t="n"/>
      <c r="R685" s="251">
        <f>J685+M685+Q685</f>
        <v/>
      </c>
      <c r="S685" s="251">
        <f>IF(OR(C685="CEDULAS DE IDENTIDAD",C685="CÉDULA DE IDENTIDAD DS4924"),(J685*17),0)</f>
        <v/>
      </c>
      <c r="T685" s="283">
        <f>IF(N685="ERROR HUMANO",(M685*3),0)</f>
        <v/>
      </c>
    </row>
    <row r="686">
      <c r="A686" s="282" t="n">
        <v>7</v>
      </c>
      <c r="B686" s="251" t="inlineStr">
        <is>
          <t>BOLIVIA MAR PALMERO TILILA</t>
        </is>
      </c>
      <c r="C686" s="251" t="inlineStr">
        <is>
          <t>LAMINAS PLASTICAS TIPO FUNDA -POUCHE</t>
        </is>
      </c>
      <c r="D686" s="251" t="inlineStr">
        <is>
          <t>H5-P1</t>
        </is>
      </c>
      <c r="E686" s="251" t="n">
        <v>1128680</v>
      </c>
      <c r="F686" s="251" t="n">
        <v>1128694</v>
      </c>
      <c r="G686" s="251" t="n">
        <v>15</v>
      </c>
      <c r="H686" s="251" t="n"/>
      <c r="I686" s="251" t="n"/>
      <c r="J686" s="251" t="n"/>
      <c r="K686" s="251" t="n"/>
      <c r="L686" s="251" t="n"/>
      <c r="M686" s="251" t="n"/>
      <c r="N686" s="251" t="n"/>
      <c r="O686" s="251" t="n">
        <v>1128680</v>
      </c>
      <c r="P686" s="251" t="n">
        <v>1128694</v>
      </c>
      <c r="Q686" s="251" t="n">
        <v>15</v>
      </c>
      <c r="R686" s="251">
        <f>J686+M686+Q686</f>
        <v/>
      </c>
      <c r="S686" s="251">
        <f>IF(OR(C686="CEDULAS DE IDENTIDAD",C686="CÉDULA DE IDENTIDAD DS4924"),(J686*17),0)</f>
        <v/>
      </c>
      <c r="T686" s="283">
        <f>IF(N686="ERROR HUMANO",(M686*3),0)</f>
        <v/>
      </c>
    </row>
    <row r="687">
      <c r="A687" s="280" t="n">
        <v>5</v>
      </c>
      <c r="B687" s="250" t="inlineStr">
        <is>
          <t>CARMEN DEL PILAR ANTELO PAZ</t>
        </is>
      </c>
      <c r="C687" s="250" t="inlineStr">
        <is>
          <t>LAMINAS PLASTICAS TIPO FUNDA -POUCHE</t>
        </is>
      </c>
      <c r="D687" s="250" t="inlineStr">
        <is>
          <t>H5-P1</t>
        </is>
      </c>
      <c r="E687" s="250" t="n">
        <v>1128612</v>
      </c>
      <c r="F687" s="250" t="n">
        <v>1128632</v>
      </c>
      <c r="G687" s="250" t="n">
        <v>21</v>
      </c>
      <c r="H687" s="250" t="n">
        <v>1128612</v>
      </c>
      <c r="I687" s="250" t="n">
        <v>1128632</v>
      </c>
      <c r="J687" s="250" t="n">
        <v>21</v>
      </c>
      <c r="K687" s="250" t="n"/>
      <c r="L687" s="250" t="n"/>
      <c r="M687" s="250" t="n"/>
      <c r="N687" s="250" t="n"/>
      <c r="O687" s="250" t="n"/>
      <c r="P687" s="250" t="n"/>
      <c r="Q687" s="250" t="n"/>
      <c r="R687" s="250">
        <f>J687+M687+Q687</f>
        <v/>
      </c>
      <c r="S687" s="250">
        <f>IF(OR(C687="CEDULAS DE IDENTIDAD",C687="CÉDULA DE IDENTIDAD DS4924"),(J687*17),0)</f>
        <v/>
      </c>
      <c r="T687" s="281">
        <f>IF(N687="ERROR HUMANO",(M687*3),0)</f>
        <v/>
      </c>
    </row>
    <row r="688">
      <c r="A688" s="280" t="n">
        <v>5</v>
      </c>
      <c r="B688" s="250" t="inlineStr">
        <is>
          <t>CARMEN DEL PILAR ANTELO PAZ</t>
        </is>
      </c>
      <c r="C688" s="250" t="inlineStr">
        <is>
          <t>LAMINAS PLASTICAS TIPO FUNDA -POUCHE</t>
        </is>
      </c>
      <c r="D688" s="250" t="inlineStr">
        <is>
          <t>H5-P1</t>
        </is>
      </c>
      <c r="E688" s="250" t="n">
        <v>1128633</v>
      </c>
      <c r="F688" s="250" t="n">
        <v>1128633</v>
      </c>
      <c r="G688" s="250" t="n">
        <v>1</v>
      </c>
      <c r="H688" s="250" t="n"/>
      <c r="I688" s="250" t="n"/>
      <c r="J688" s="250" t="n"/>
      <c r="K688" s="250" t="n">
        <v>1128633</v>
      </c>
      <c r="L688" s="250" t="n">
        <v>1128633</v>
      </c>
      <c r="M688" s="250" t="n">
        <v>1</v>
      </c>
      <c r="N688" s="250" t="inlineStr">
        <is>
          <t>ERROR DE SISTEMA</t>
        </is>
      </c>
      <c r="O688" s="250" t="n"/>
      <c r="P688" s="250" t="n"/>
      <c r="Q688" s="250" t="n"/>
      <c r="R688" s="250">
        <f>J688+M688+Q688</f>
        <v/>
      </c>
      <c r="S688" s="250">
        <f>IF(OR(C688="CEDULAS DE IDENTIDAD",C688="CÉDULA DE IDENTIDAD DS4924"),(J688*17),0)</f>
        <v/>
      </c>
      <c r="T688" s="281">
        <f>IF(N688="ERROR HUMANO",(M688*3),0)</f>
        <v/>
      </c>
    </row>
    <row r="689">
      <c r="A689" s="280" t="n">
        <v>5</v>
      </c>
      <c r="B689" s="250" t="inlineStr">
        <is>
          <t>CARMEN DEL PILAR ANTELO PAZ</t>
        </is>
      </c>
      <c r="C689" s="250" t="inlineStr">
        <is>
          <t>LAMINAS PLASTICAS TIPO FUNDA -POUCHE</t>
        </is>
      </c>
      <c r="D689" s="250" t="inlineStr">
        <is>
          <t>H5-P1</t>
        </is>
      </c>
      <c r="E689" s="250" t="n">
        <v>1128634</v>
      </c>
      <c r="F689" s="250" t="n">
        <v>1128650</v>
      </c>
      <c r="G689" s="250" t="n">
        <v>17</v>
      </c>
      <c r="H689" s="250" t="n">
        <v>1128634</v>
      </c>
      <c r="I689" s="250" t="n">
        <v>1128650</v>
      </c>
      <c r="J689" s="250" t="n">
        <v>17</v>
      </c>
      <c r="K689" s="250" t="n"/>
      <c r="L689" s="250" t="n"/>
      <c r="M689" s="250" t="n"/>
      <c r="N689" s="250" t="n"/>
      <c r="O689" s="250" t="n"/>
      <c r="P689" s="250" t="n"/>
      <c r="Q689" s="250" t="n"/>
      <c r="R689" s="250">
        <f>J689+M689+Q689</f>
        <v/>
      </c>
      <c r="S689" s="250">
        <f>IF(OR(C689="CEDULAS DE IDENTIDAD",C689="CÉDULA DE IDENTIDAD DS4924"),(J689*17),0)</f>
        <v/>
      </c>
      <c r="T689" s="281">
        <f>IF(N689="ERROR HUMANO",(M689*3),0)</f>
        <v/>
      </c>
    </row>
    <row r="690">
      <c r="A690" s="280" t="n">
        <v>5</v>
      </c>
      <c r="B690" s="250" t="inlineStr">
        <is>
          <t>CARMEN DEL PILAR ANTELO PAZ</t>
        </is>
      </c>
      <c r="C690" s="250" t="inlineStr">
        <is>
          <t>LAMINAS PLASTICAS TIPO FUNDA -POUCHE</t>
        </is>
      </c>
      <c r="D690" s="250" t="inlineStr">
        <is>
          <t>H5-P1</t>
        </is>
      </c>
      <c r="E690" s="250" t="n">
        <v>1128651</v>
      </c>
      <c r="F690" s="250" t="n">
        <v>1128662</v>
      </c>
      <c r="G690" s="250" t="n">
        <v>12</v>
      </c>
      <c r="H690" s="250" t="n"/>
      <c r="I690" s="250" t="n"/>
      <c r="J690" s="250" t="n"/>
      <c r="K690" s="250" t="n"/>
      <c r="L690" s="250" t="n"/>
      <c r="M690" s="250" t="n"/>
      <c r="N690" s="250" t="n"/>
      <c r="O690" s="250" t="n">
        <v>1128651</v>
      </c>
      <c r="P690" s="250" t="n">
        <v>1128662</v>
      </c>
      <c r="Q690" s="250" t="n">
        <v>12</v>
      </c>
      <c r="R690" s="250">
        <f>J690+M690+Q690</f>
        <v/>
      </c>
      <c r="S690" s="250">
        <f>IF(OR(C690="CEDULAS DE IDENTIDAD",C690="CÉDULA DE IDENTIDAD DS4924"),(J690*17),0)</f>
        <v/>
      </c>
      <c r="T690" s="281">
        <f>IF(N690="ERROR HUMANO",(M690*3),0)</f>
        <v/>
      </c>
    </row>
    <row r="691">
      <c r="A691" s="280" t="n">
        <v>5</v>
      </c>
      <c r="B691" s="250" t="inlineStr">
        <is>
          <t>CARMEN DEL PILAR ANTELO PAZ</t>
        </is>
      </c>
      <c r="C691" s="250" t="inlineStr">
        <is>
          <t>CÉDULA DE IDENTIDAD DS4924</t>
        </is>
      </c>
      <c r="D691" s="250" t="inlineStr">
        <is>
          <t>LA</t>
        </is>
      </c>
      <c r="E691" s="250" t="n">
        <v>586180</v>
      </c>
      <c r="F691" s="250" t="n">
        <v>586200</v>
      </c>
      <c r="G691" s="250" t="n">
        <v>21</v>
      </c>
      <c r="H691" s="250" t="n">
        <v>586180</v>
      </c>
      <c r="I691" s="250" t="n">
        <v>586200</v>
      </c>
      <c r="J691" s="250" t="n">
        <v>21</v>
      </c>
      <c r="K691" s="250" t="n"/>
      <c r="L691" s="250" t="n"/>
      <c r="M691" s="250" t="n"/>
      <c r="N691" s="250" t="n"/>
      <c r="O691" s="250" t="n"/>
      <c r="P691" s="250" t="n"/>
      <c r="Q691" s="250" t="n"/>
      <c r="R691" s="250">
        <f>J691+M691+Q691</f>
        <v/>
      </c>
      <c r="S691" s="250">
        <f>IF(OR(C691="CEDULAS DE IDENTIDAD",C691="CÉDULA DE IDENTIDAD DS4924"),(J691*17),0)</f>
        <v/>
      </c>
      <c r="T691" s="281">
        <f>IF(N691="ERROR HUMANO",(M691*3),0)</f>
        <v/>
      </c>
    </row>
    <row r="692">
      <c r="A692" s="280" t="n">
        <v>5</v>
      </c>
      <c r="B692" s="250" t="inlineStr">
        <is>
          <t>CARMEN DEL PILAR ANTELO PAZ</t>
        </is>
      </c>
      <c r="C692" s="250" t="inlineStr">
        <is>
          <t>CÉDULA DE IDENTIDAD DS4924</t>
        </is>
      </c>
      <c r="D692" s="250" t="inlineStr">
        <is>
          <t>LA</t>
        </is>
      </c>
      <c r="E692" s="250" t="n">
        <v>586201</v>
      </c>
      <c r="F692" s="250" t="n">
        <v>586201</v>
      </c>
      <c r="G692" s="250" t="n">
        <v>1</v>
      </c>
      <c r="H692" s="250" t="n"/>
      <c r="I692" s="250" t="n"/>
      <c r="J692" s="250" t="n"/>
      <c r="K692" s="250" t="n">
        <v>586201</v>
      </c>
      <c r="L692" s="250" t="n">
        <v>586201</v>
      </c>
      <c r="M692" s="250" t="n">
        <v>1</v>
      </c>
      <c r="N692" s="250" t="inlineStr">
        <is>
          <t>ERROR DE SISTEMA</t>
        </is>
      </c>
      <c r="O692" s="250" t="n"/>
      <c r="P692" s="250" t="n"/>
      <c r="Q692" s="250" t="n"/>
      <c r="R692" s="250">
        <f>J692+M692+Q692</f>
        <v/>
      </c>
      <c r="S692" s="250">
        <f>IF(OR(C692="CEDULAS DE IDENTIDAD",C692="CÉDULA DE IDENTIDAD DS4924"),(J692*17),0)</f>
        <v/>
      </c>
      <c r="T692" s="281">
        <f>IF(N692="ERROR HUMANO",(M692*3),0)</f>
        <v/>
      </c>
    </row>
    <row r="693">
      <c r="A693" s="280" t="n">
        <v>5</v>
      </c>
      <c r="B693" s="250" t="inlineStr">
        <is>
          <t>CARMEN DEL PILAR ANTELO PAZ</t>
        </is>
      </c>
      <c r="C693" s="250" t="inlineStr">
        <is>
          <t>CÉDULA DE IDENTIDAD DS4924</t>
        </is>
      </c>
      <c r="D693" s="250" t="inlineStr">
        <is>
          <t>LA</t>
        </is>
      </c>
      <c r="E693" s="250" t="n">
        <v>586202</v>
      </c>
      <c r="F693" s="250" t="n">
        <v>586216</v>
      </c>
      <c r="G693" s="250" t="n">
        <v>15</v>
      </c>
      <c r="H693" s="250" t="n">
        <v>586202</v>
      </c>
      <c r="I693" s="250" t="n">
        <v>586216</v>
      </c>
      <c r="J693" s="250" t="n">
        <v>15</v>
      </c>
      <c r="K693" s="250" t="n"/>
      <c r="L693" s="250" t="n"/>
      <c r="M693" s="250" t="n"/>
      <c r="N693" s="250" t="n"/>
      <c r="O693" s="250" t="n"/>
      <c r="P693" s="250" t="n"/>
      <c r="Q693" s="250" t="n"/>
      <c r="R693" s="250">
        <f>J693+M693+Q693</f>
        <v/>
      </c>
      <c r="S693" s="250">
        <f>IF(OR(C693="CEDULAS DE IDENTIDAD",C693="CÉDULA DE IDENTIDAD DS4924"),(J693*17),0)</f>
        <v/>
      </c>
      <c r="T693" s="281">
        <f>IF(N693="ERROR HUMANO",(M693*3),0)</f>
        <v/>
      </c>
    </row>
    <row r="694">
      <c r="A694" s="280" t="n">
        <v>5</v>
      </c>
      <c r="B694" s="250" t="inlineStr">
        <is>
          <t>CARMEN DEL PILAR ANTELO PAZ</t>
        </is>
      </c>
      <c r="C694" s="250" t="inlineStr">
        <is>
          <t>CÉDULA DE IDENTIDAD DS4924</t>
        </is>
      </c>
      <c r="D694" s="250" t="inlineStr">
        <is>
          <t>LA</t>
        </is>
      </c>
      <c r="E694" s="250" t="n">
        <v>586217</v>
      </c>
      <c r="F694" s="250" t="n">
        <v>586217</v>
      </c>
      <c r="G694" s="250" t="n">
        <v>1</v>
      </c>
      <c r="H694" s="250" t="n"/>
      <c r="I694" s="250" t="n"/>
      <c r="J694" s="250" t="n"/>
      <c r="K694" s="250" t="n"/>
      <c r="L694" s="250" t="n"/>
      <c r="M694" s="250" t="n"/>
      <c r="N694" s="250" t="n"/>
      <c r="O694" s="250" t="n">
        <v>586217</v>
      </c>
      <c r="P694" s="250" t="n">
        <v>586217</v>
      </c>
      <c r="Q694" s="250" t="n">
        <v>1</v>
      </c>
      <c r="R694" s="250">
        <f>J694+M694+Q694</f>
        <v/>
      </c>
      <c r="S694" s="250">
        <f>IF(OR(C694="CEDULAS DE IDENTIDAD",C694="CÉDULA DE IDENTIDAD DS4924"),(J694*17),0)</f>
        <v/>
      </c>
      <c r="T694" s="281">
        <f>IF(N694="ERROR HUMANO",(M694*3),0)</f>
        <v/>
      </c>
    </row>
    <row r="695">
      <c r="A695" s="280" t="n">
        <v>5</v>
      </c>
      <c r="B695" s="250" t="inlineStr">
        <is>
          <t>CARMEN DEL PILAR ANTELO PAZ</t>
        </is>
      </c>
      <c r="C695" s="250" t="inlineStr">
        <is>
          <t>CÉDULA DE IDENTIDAD DS4924</t>
        </is>
      </c>
      <c r="D695" s="250" t="inlineStr">
        <is>
          <t>LA</t>
        </is>
      </c>
      <c r="E695" s="250" t="n">
        <v>586218</v>
      </c>
      <c r="F695" s="250" t="n">
        <v>586218</v>
      </c>
      <c r="G695" s="250" t="n">
        <v>1</v>
      </c>
      <c r="H695" s="250" t="n">
        <v>586218</v>
      </c>
      <c r="I695" s="250" t="n">
        <v>586218</v>
      </c>
      <c r="J695" s="250" t="n">
        <v>1</v>
      </c>
      <c r="K695" s="250" t="n"/>
      <c r="L695" s="250" t="n"/>
      <c r="M695" s="250" t="n"/>
      <c r="N695" s="250" t="n"/>
      <c r="O695" s="250" t="n"/>
      <c r="P695" s="250" t="n"/>
      <c r="Q695" s="250" t="n"/>
      <c r="R695" s="250">
        <f>J695+M695+Q695</f>
        <v/>
      </c>
      <c r="S695" s="250">
        <f>IF(OR(C695="CEDULAS DE IDENTIDAD",C695="CÉDULA DE IDENTIDAD DS4924"),(J695*17),0)</f>
        <v/>
      </c>
      <c r="T695" s="281">
        <f>IF(N695="ERROR HUMANO",(M695*3),0)</f>
        <v/>
      </c>
    </row>
    <row r="696">
      <c r="A696" s="280" t="n">
        <v>5</v>
      </c>
      <c r="B696" s="250" t="inlineStr">
        <is>
          <t>CARMEN DEL PILAR ANTELO PAZ</t>
        </is>
      </c>
      <c r="C696" s="250" t="inlineStr">
        <is>
          <t>CÉDULA DE IDENTIDAD DS4924</t>
        </is>
      </c>
      <c r="D696" s="250" t="inlineStr">
        <is>
          <t>LA</t>
        </is>
      </c>
      <c r="E696" s="250" t="n">
        <v>586219</v>
      </c>
      <c r="F696" s="250" t="n">
        <v>586219</v>
      </c>
      <c r="G696" s="250" t="n">
        <v>1</v>
      </c>
      <c r="H696" s="250" t="n"/>
      <c r="I696" s="250" t="n"/>
      <c r="J696" s="250" t="n"/>
      <c r="K696" s="250" t="n"/>
      <c r="L696" s="250" t="n"/>
      <c r="M696" s="250" t="n"/>
      <c r="N696" s="250" t="n"/>
      <c r="O696" s="250" t="n">
        <v>586219</v>
      </c>
      <c r="P696" s="250" t="n">
        <v>586219</v>
      </c>
      <c r="Q696" s="250" t="n">
        <v>1</v>
      </c>
      <c r="R696" s="250">
        <f>J696+M696+Q696</f>
        <v/>
      </c>
      <c r="S696" s="250">
        <f>IF(OR(C696="CEDULAS DE IDENTIDAD",C696="CÉDULA DE IDENTIDAD DS4924"),(J696*17),0)</f>
        <v/>
      </c>
      <c r="T696" s="281">
        <f>IF(N696="ERROR HUMANO",(M696*3),0)</f>
        <v/>
      </c>
    </row>
    <row r="697">
      <c r="A697" s="280" t="n">
        <v>5</v>
      </c>
      <c r="B697" s="250" t="inlineStr">
        <is>
          <t>CARMEN DEL PILAR ANTELO PAZ</t>
        </is>
      </c>
      <c r="C697" s="250" t="inlineStr">
        <is>
          <t>CÉDULA DE IDENTIDAD DS4924</t>
        </is>
      </c>
      <c r="D697" s="250" t="inlineStr">
        <is>
          <t>LA</t>
        </is>
      </c>
      <c r="E697" s="250" t="n">
        <v>586220</v>
      </c>
      <c r="F697" s="250" t="n">
        <v>586220</v>
      </c>
      <c r="G697" s="250" t="n">
        <v>1</v>
      </c>
      <c r="H697" s="250" t="n">
        <v>586220</v>
      </c>
      <c r="I697" s="250" t="n">
        <v>586220</v>
      </c>
      <c r="J697" s="250" t="n">
        <v>1</v>
      </c>
      <c r="K697" s="250" t="n"/>
      <c r="L697" s="250" t="n"/>
      <c r="M697" s="250" t="n"/>
      <c r="N697" s="250" t="n"/>
      <c r="O697" s="250" t="n"/>
      <c r="P697" s="250" t="n"/>
      <c r="Q697" s="250" t="n"/>
      <c r="R697" s="250">
        <f>J697+M697+Q697</f>
        <v/>
      </c>
      <c r="S697" s="250">
        <f>IF(OR(C697="CEDULAS DE IDENTIDAD",C697="CÉDULA DE IDENTIDAD DS4924"),(J697*17),0)</f>
        <v/>
      </c>
      <c r="T697" s="281">
        <f>IF(N697="ERROR HUMANO",(M697*3),0)</f>
        <v/>
      </c>
    </row>
    <row r="698">
      <c r="A698" s="280" t="n">
        <v>5</v>
      </c>
      <c r="B698" s="250" t="inlineStr">
        <is>
          <t>CARMEN DEL PILAR ANTELO PAZ</t>
        </is>
      </c>
      <c r="C698" s="250" t="inlineStr">
        <is>
          <t>CÉDULA DE IDENTIDAD DS4924</t>
        </is>
      </c>
      <c r="D698" s="250" t="inlineStr">
        <is>
          <t>LA</t>
        </is>
      </c>
      <c r="E698" s="250" t="n">
        <v>586221</v>
      </c>
      <c r="F698" s="250" t="n">
        <v>586224</v>
      </c>
      <c r="G698" s="250" t="n">
        <v>4</v>
      </c>
      <c r="H698" s="250" t="n"/>
      <c r="I698" s="250" t="n"/>
      <c r="J698" s="250" t="n"/>
      <c r="K698" s="250" t="n"/>
      <c r="L698" s="250" t="n"/>
      <c r="M698" s="250" t="n"/>
      <c r="N698" s="250" t="n"/>
      <c r="O698" s="250" t="n">
        <v>586221</v>
      </c>
      <c r="P698" s="250" t="n">
        <v>586224</v>
      </c>
      <c r="Q698" s="250" t="n">
        <v>4</v>
      </c>
      <c r="R698" s="250">
        <f>J698+M698+Q698</f>
        <v/>
      </c>
      <c r="S698" s="250">
        <f>IF(OR(C698="CEDULAS DE IDENTIDAD",C698="CÉDULA DE IDENTIDAD DS4924"),(J698*17),0)</f>
        <v/>
      </c>
      <c r="T698" s="281">
        <f>IF(N698="ERROR HUMANO",(M698*3),0)</f>
        <v/>
      </c>
    </row>
    <row r="699">
      <c r="A699" s="282" t="n">
        <v>3</v>
      </c>
      <c r="B699" s="251" t="inlineStr">
        <is>
          <t>IVAR LIMBERT FLORES AYAVIRI</t>
        </is>
      </c>
      <c r="C699" s="251" t="inlineStr">
        <is>
          <t>CEDULAS DE IDENTIDAD</t>
        </is>
      </c>
      <c r="D699" s="251" t="inlineStr">
        <is>
          <t>H5-P1</t>
        </is>
      </c>
      <c r="E699" s="251" t="n">
        <v>2979800</v>
      </c>
      <c r="F699" s="251" t="n">
        <v>2979814</v>
      </c>
      <c r="G699" s="251" t="n">
        <v>15</v>
      </c>
      <c r="H699" s="251" t="n">
        <v>2979800</v>
      </c>
      <c r="I699" s="251" t="n">
        <v>2979814</v>
      </c>
      <c r="J699" s="251" t="n">
        <v>15</v>
      </c>
      <c r="K699" s="251" t="n"/>
      <c r="L699" s="251" t="n"/>
      <c r="M699" s="251" t="n"/>
      <c r="N699" s="251" t="n"/>
      <c r="O699" s="251" t="n"/>
      <c r="P699" s="251" t="n"/>
      <c r="Q699" s="251" t="n"/>
      <c r="R699" s="251">
        <f>J699+M699+Q699</f>
        <v/>
      </c>
      <c r="S699" s="251">
        <f>IF(OR(C699="CEDULAS DE IDENTIDAD",C699="CÉDULA DE IDENTIDAD DS4924"),(J699*17),0)</f>
        <v/>
      </c>
      <c r="T699" s="283">
        <f>IF(N699="ERROR HUMANO",(M699*3),0)</f>
        <v/>
      </c>
    </row>
    <row r="700">
      <c r="A700" s="282" t="n">
        <v>3</v>
      </c>
      <c r="B700" s="251" t="inlineStr">
        <is>
          <t>IVAR LIMBERT FLORES AYAVIRI</t>
        </is>
      </c>
      <c r="C700" s="251" t="inlineStr">
        <is>
          <t>CEDULAS DE IDENTIDAD</t>
        </is>
      </c>
      <c r="D700" s="251" t="inlineStr">
        <is>
          <t>H5-P1</t>
        </is>
      </c>
      <c r="E700" s="251" t="n">
        <v>2979815</v>
      </c>
      <c r="F700" s="251" t="n">
        <v>2979816</v>
      </c>
      <c r="G700" s="251" t="n">
        <v>2</v>
      </c>
      <c r="H700" s="251" t="n"/>
      <c r="I700" s="251" t="n"/>
      <c r="J700" s="251" t="n"/>
      <c r="K700" s="251" t="n"/>
      <c r="L700" s="251" t="n"/>
      <c r="M700" s="251" t="n"/>
      <c r="N700" s="251" t="n"/>
      <c r="O700" s="251" t="n">
        <v>2979815</v>
      </c>
      <c r="P700" s="251" t="n">
        <v>2979816</v>
      </c>
      <c r="Q700" s="251" t="n">
        <v>2</v>
      </c>
      <c r="R700" s="251">
        <f>J700+M700+Q700</f>
        <v/>
      </c>
      <c r="S700" s="251">
        <f>IF(OR(C700="CEDULAS DE IDENTIDAD",C700="CÉDULA DE IDENTIDAD DS4924"),(J700*17),0)</f>
        <v/>
      </c>
      <c r="T700" s="283">
        <f>IF(N700="ERROR HUMANO",(M700*3),0)</f>
        <v/>
      </c>
    </row>
    <row r="701">
      <c r="A701" s="282" t="n">
        <v>3</v>
      </c>
      <c r="B701" s="251" t="inlineStr">
        <is>
          <t>IVAR LIMBERT FLORES AYAVIRI</t>
        </is>
      </c>
      <c r="C701" s="251" t="inlineStr">
        <is>
          <t>CEDULAS DE IDENTIDAD</t>
        </is>
      </c>
      <c r="D701" s="251" t="inlineStr">
        <is>
          <t>H5-P1</t>
        </is>
      </c>
      <c r="E701" s="251" t="n">
        <v>2979817</v>
      </c>
      <c r="F701" s="251" t="n">
        <v>2979876</v>
      </c>
      <c r="G701" s="251" t="n">
        <v>60</v>
      </c>
      <c r="H701" s="251" t="n">
        <v>2979817</v>
      </c>
      <c r="I701" s="251" t="n">
        <v>2979876</v>
      </c>
      <c r="J701" s="251" t="n">
        <v>60</v>
      </c>
      <c r="K701" s="251" t="n"/>
      <c r="L701" s="251" t="n"/>
      <c r="M701" s="251" t="n"/>
      <c r="N701" s="251" t="n"/>
      <c r="O701" s="251" t="n"/>
      <c r="P701" s="251" t="n"/>
      <c r="Q701" s="251" t="n"/>
      <c r="R701" s="251">
        <f>J701+M701+Q701</f>
        <v/>
      </c>
      <c r="S701" s="251">
        <f>IF(OR(C701="CEDULAS DE IDENTIDAD",C701="CÉDULA DE IDENTIDAD DS4924"),(J701*17),0)</f>
        <v/>
      </c>
      <c r="T701" s="283">
        <f>IF(N701="ERROR HUMANO",(M701*3),0)</f>
        <v/>
      </c>
    </row>
    <row r="702">
      <c r="A702" s="282" t="n">
        <v>3</v>
      </c>
      <c r="B702" s="251" t="inlineStr">
        <is>
          <t>IVAR LIMBERT FLORES AYAVIRI</t>
        </is>
      </c>
      <c r="C702" s="251" t="inlineStr">
        <is>
          <t>LAMINAS PLASTICAS TIPO FUNDA -POUCHE</t>
        </is>
      </c>
      <c r="D702" s="251" t="inlineStr">
        <is>
          <t>H5-P1</t>
        </is>
      </c>
      <c r="E702" s="251" t="n">
        <v>1128874</v>
      </c>
      <c r="F702" s="251" t="n">
        <v>1128888</v>
      </c>
      <c r="G702" s="251" t="n">
        <v>15</v>
      </c>
      <c r="H702" s="251" t="n">
        <v>1128874</v>
      </c>
      <c r="I702" s="251" t="n">
        <v>1128888</v>
      </c>
      <c r="J702" s="251" t="n">
        <v>15</v>
      </c>
      <c r="K702" s="251" t="n"/>
      <c r="L702" s="251" t="n"/>
      <c r="M702" s="251" t="n"/>
      <c r="N702" s="251" t="n"/>
      <c r="O702" s="251" t="n"/>
      <c r="P702" s="251" t="n"/>
      <c r="Q702" s="251" t="n"/>
      <c r="R702" s="251">
        <f>J702+M702+Q702</f>
        <v/>
      </c>
      <c r="S702" s="251">
        <f>IF(OR(C702="CEDULAS DE IDENTIDAD",C702="CÉDULA DE IDENTIDAD DS4924"),(J702*17),0)</f>
        <v/>
      </c>
      <c r="T702" s="283">
        <f>IF(N702="ERROR HUMANO",(M702*3),0)</f>
        <v/>
      </c>
    </row>
    <row r="703">
      <c r="A703" s="282" t="n">
        <v>3</v>
      </c>
      <c r="B703" s="251" t="inlineStr">
        <is>
          <t>IVAR LIMBERT FLORES AYAVIRI</t>
        </is>
      </c>
      <c r="C703" s="251" t="inlineStr">
        <is>
          <t>LAMINAS PLASTICAS TIPO FUNDA -POUCHE</t>
        </is>
      </c>
      <c r="D703" s="251" t="inlineStr">
        <is>
          <t>H5-P1</t>
        </is>
      </c>
      <c r="E703" s="251" t="n">
        <v>1128889</v>
      </c>
      <c r="F703" s="251" t="n">
        <v>1128890</v>
      </c>
      <c r="G703" s="251" t="n">
        <v>2</v>
      </c>
      <c r="H703" s="251" t="n"/>
      <c r="I703" s="251" t="n"/>
      <c r="J703" s="251" t="n"/>
      <c r="K703" s="251" t="n"/>
      <c r="L703" s="251" t="n"/>
      <c r="M703" s="251" t="n"/>
      <c r="N703" s="251" t="n"/>
      <c r="O703" s="251" t="n">
        <v>1128889</v>
      </c>
      <c r="P703" s="251" t="n">
        <v>1128890</v>
      </c>
      <c r="Q703" s="251" t="n">
        <v>2</v>
      </c>
      <c r="R703" s="251">
        <f>J703+M703+Q703</f>
        <v/>
      </c>
      <c r="S703" s="251">
        <f>IF(OR(C703="CEDULAS DE IDENTIDAD",C703="CÉDULA DE IDENTIDAD DS4924"),(J703*17),0)</f>
        <v/>
      </c>
      <c r="T703" s="283">
        <f>IF(N703="ERROR HUMANO",(M703*3),0)</f>
        <v/>
      </c>
    </row>
    <row r="704">
      <c r="A704" s="282" t="n">
        <v>3</v>
      </c>
      <c r="B704" s="251" t="inlineStr">
        <is>
          <t>IVAR LIMBERT FLORES AYAVIRI</t>
        </is>
      </c>
      <c r="C704" s="251" t="inlineStr">
        <is>
          <t>LAMINAS PLASTICAS TIPO FUNDA -POUCHE</t>
        </is>
      </c>
      <c r="D704" s="251" t="inlineStr">
        <is>
          <t>H5-P1</t>
        </is>
      </c>
      <c r="E704" s="251" t="n">
        <v>1129181</v>
      </c>
      <c r="F704" s="251" t="n">
        <v>1129240</v>
      </c>
      <c r="G704" s="251" t="n">
        <v>60</v>
      </c>
      <c r="H704" s="251" t="n">
        <v>1129181</v>
      </c>
      <c r="I704" s="251" t="n">
        <v>1129240</v>
      </c>
      <c r="J704" s="251" t="n">
        <v>60</v>
      </c>
      <c r="K704" s="251" t="n"/>
      <c r="L704" s="251" t="n"/>
      <c r="M704" s="251" t="n"/>
      <c r="N704" s="251" t="n"/>
      <c r="O704" s="251" t="n"/>
      <c r="P704" s="251" t="n"/>
      <c r="Q704" s="251" t="n"/>
      <c r="R704" s="251">
        <f>J704+M704+Q704</f>
        <v/>
      </c>
      <c r="S704" s="251">
        <f>IF(OR(C704="CEDULAS DE IDENTIDAD",C704="CÉDULA DE IDENTIDAD DS4924"),(J704*17),0)</f>
        <v/>
      </c>
      <c r="T704" s="283">
        <f>IF(N704="ERROR HUMANO",(M704*3),0)</f>
        <v/>
      </c>
    </row>
    <row r="705">
      <c r="A705" s="280" t="n">
        <v>4</v>
      </c>
      <c r="B705" s="250" t="inlineStr">
        <is>
          <t>MIGUEL VILLARPANDO MIRANDA</t>
        </is>
      </c>
      <c r="C705" s="250" t="inlineStr">
        <is>
          <t>LAMINAS PLASTICAS TIPO FUNDA -POUCHE</t>
        </is>
      </c>
      <c r="D705" s="250" t="inlineStr">
        <is>
          <t>H5-P1</t>
        </is>
      </c>
      <c r="E705" s="250" t="n">
        <v>1128902</v>
      </c>
      <c r="F705" s="250" t="n">
        <v>1128922</v>
      </c>
      <c r="G705" s="250" t="n">
        <v>21</v>
      </c>
      <c r="H705" s="250" t="n">
        <v>1128902</v>
      </c>
      <c r="I705" s="250" t="n">
        <v>1128922</v>
      </c>
      <c r="J705" s="250" t="n">
        <v>21</v>
      </c>
      <c r="K705" s="250" t="n"/>
      <c r="L705" s="250" t="n"/>
      <c r="M705" s="250" t="n"/>
      <c r="N705" s="250" t="n"/>
      <c r="O705" s="250" t="n"/>
      <c r="P705" s="250" t="n"/>
      <c r="Q705" s="250" t="n"/>
      <c r="R705" s="250">
        <f>J705+M705+Q705</f>
        <v/>
      </c>
      <c r="S705" s="250">
        <f>IF(OR(C705="CEDULAS DE IDENTIDAD",C705="CÉDULA DE IDENTIDAD DS4924"),(J705*17),0)</f>
        <v/>
      </c>
      <c r="T705" s="281">
        <f>IF(N705="ERROR HUMANO",(M705*3),0)</f>
        <v/>
      </c>
    </row>
    <row r="706">
      <c r="A706" s="280" t="n">
        <v>4</v>
      </c>
      <c r="B706" s="250" t="inlineStr">
        <is>
          <t>MIGUEL VILLARPANDO MIRANDA</t>
        </is>
      </c>
      <c r="C706" s="250" t="inlineStr">
        <is>
          <t>LAMINAS PLASTICAS TIPO FUNDA -POUCHE</t>
        </is>
      </c>
      <c r="D706" s="250" t="inlineStr">
        <is>
          <t>H5-P1</t>
        </is>
      </c>
      <c r="E706" s="250" t="n">
        <v>1129241</v>
      </c>
      <c r="F706" s="250" t="n">
        <v>1129260</v>
      </c>
      <c r="G706" s="250" t="n">
        <v>20</v>
      </c>
      <c r="H706" s="250" t="n">
        <v>1129241</v>
      </c>
      <c r="I706" s="250" t="n">
        <v>1129260</v>
      </c>
      <c r="J706" s="250" t="n">
        <v>20</v>
      </c>
      <c r="K706" s="250" t="n"/>
      <c r="L706" s="250" t="n"/>
      <c r="M706" s="250" t="n"/>
      <c r="N706" s="250" t="n"/>
      <c r="O706" s="250" t="n"/>
      <c r="P706" s="250" t="n"/>
      <c r="Q706" s="250" t="n"/>
      <c r="R706" s="250">
        <f>J706+M706+Q706</f>
        <v/>
      </c>
      <c r="S706" s="250">
        <f>IF(OR(C706="CEDULAS DE IDENTIDAD",C706="CÉDULA DE IDENTIDAD DS4924"),(J706*17),0)</f>
        <v/>
      </c>
      <c r="T706" s="281">
        <f>IF(N706="ERROR HUMANO",(M706*3),0)</f>
        <v/>
      </c>
    </row>
    <row r="707">
      <c r="A707" s="280" t="n">
        <v>4</v>
      </c>
      <c r="B707" s="250" t="inlineStr">
        <is>
          <t>MIGUEL VILLARPANDO MIRANDA</t>
        </is>
      </c>
      <c r="C707" s="250" t="inlineStr">
        <is>
          <t>LAMINAS PLASTICAS TIPO FUNDA -POUCHE</t>
        </is>
      </c>
      <c r="D707" s="250" t="inlineStr">
        <is>
          <t>H5-P1</t>
        </is>
      </c>
      <c r="E707" s="250" t="n">
        <v>1129261</v>
      </c>
      <c r="F707" s="250" t="n">
        <v>1129261</v>
      </c>
      <c r="G707" s="250" t="n">
        <v>1</v>
      </c>
      <c r="H707" s="250" t="n"/>
      <c r="I707" s="250" t="n"/>
      <c r="J707" s="250" t="n"/>
      <c r="K707" s="250" t="n"/>
      <c r="L707" s="250" t="n"/>
      <c r="M707" s="250" t="n"/>
      <c r="N707" s="250" t="n"/>
      <c r="O707" s="250" t="n">
        <v>1129261</v>
      </c>
      <c r="P707" s="250" t="n">
        <v>1129261</v>
      </c>
      <c r="Q707" s="250" t="n">
        <v>1</v>
      </c>
      <c r="R707" s="250">
        <f>J707+M707+Q707</f>
        <v/>
      </c>
      <c r="S707" s="250">
        <f>IF(OR(C707="CEDULAS DE IDENTIDAD",C707="CÉDULA DE IDENTIDAD DS4924"),(J707*17),0)</f>
        <v/>
      </c>
      <c r="T707" s="281">
        <f>IF(N707="ERROR HUMANO",(M707*3),0)</f>
        <v/>
      </c>
    </row>
    <row r="708">
      <c r="A708" s="280" t="n">
        <v>4</v>
      </c>
      <c r="B708" s="250" t="inlineStr">
        <is>
          <t>MIGUEL VILLARPANDO MIRANDA</t>
        </is>
      </c>
      <c r="C708" s="250" t="inlineStr">
        <is>
          <t>LAMINAS PLASTICAS TIPO FUNDA -POUCHE</t>
        </is>
      </c>
      <c r="D708" s="250" t="inlineStr">
        <is>
          <t>H5-P1</t>
        </is>
      </c>
      <c r="E708" s="250" t="n">
        <v>1129262</v>
      </c>
      <c r="F708" s="250" t="n">
        <v>1129281</v>
      </c>
      <c r="G708" s="250" t="n">
        <v>20</v>
      </c>
      <c r="H708" s="250" t="n">
        <v>1129262</v>
      </c>
      <c r="I708" s="250" t="n">
        <v>1129281</v>
      </c>
      <c r="J708" s="250" t="n">
        <v>20</v>
      </c>
      <c r="K708" s="250" t="n"/>
      <c r="L708" s="250" t="n"/>
      <c r="M708" s="250" t="n"/>
      <c r="N708" s="250" t="n"/>
      <c r="O708" s="250" t="n"/>
      <c r="P708" s="250" t="n"/>
      <c r="Q708" s="250" t="n"/>
      <c r="R708" s="250">
        <f>J708+M708+Q708</f>
        <v/>
      </c>
      <c r="S708" s="250">
        <f>IF(OR(C708="CEDULAS DE IDENTIDAD",C708="CÉDULA DE IDENTIDAD DS4924"),(J708*17),0)</f>
        <v/>
      </c>
      <c r="T708" s="281">
        <f>IF(N708="ERROR HUMANO",(M708*3),0)</f>
        <v/>
      </c>
    </row>
    <row r="709">
      <c r="A709" s="280" t="n">
        <v>4</v>
      </c>
      <c r="B709" s="250" t="inlineStr">
        <is>
          <t>MIGUEL VILLARPANDO MIRANDA</t>
        </is>
      </c>
      <c r="C709" s="250" t="inlineStr">
        <is>
          <t>LAMINAS PLASTICAS TIPO FUNDA -POUCHE</t>
        </is>
      </c>
      <c r="D709" s="250" t="inlineStr">
        <is>
          <t>H5-P1</t>
        </is>
      </c>
      <c r="E709" s="250" t="n">
        <v>1129282</v>
      </c>
      <c r="F709" s="250" t="n">
        <v>1129299</v>
      </c>
      <c r="G709" s="250" t="n">
        <v>18</v>
      </c>
      <c r="H709" s="250" t="n"/>
      <c r="I709" s="250" t="n"/>
      <c r="J709" s="250" t="n"/>
      <c r="K709" s="250" t="n"/>
      <c r="L709" s="250" t="n"/>
      <c r="M709" s="250" t="n"/>
      <c r="N709" s="250" t="n"/>
      <c r="O709" s="250" t="n">
        <v>1129282</v>
      </c>
      <c r="P709" s="250" t="n">
        <v>1129299</v>
      </c>
      <c r="Q709" s="250" t="n">
        <v>18</v>
      </c>
      <c r="R709" s="250">
        <f>J709+M709+Q709</f>
        <v/>
      </c>
      <c r="S709" s="250">
        <f>IF(OR(C709="CEDULAS DE IDENTIDAD",C709="CÉDULA DE IDENTIDAD DS4924"),(J709*17),0)</f>
        <v/>
      </c>
      <c r="T709" s="281">
        <f>IF(N709="ERROR HUMANO",(M709*3),0)</f>
        <v/>
      </c>
    </row>
    <row r="710">
      <c r="A710" s="280" t="n">
        <v>4</v>
      </c>
      <c r="B710" s="250" t="inlineStr">
        <is>
          <t>MIGUEL VILLARPANDO MIRANDA</t>
        </is>
      </c>
      <c r="C710" s="250" t="inlineStr">
        <is>
          <t>CÉDULA DE IDENTIDAD DS4924</t>
        </is>
      </c>
      <c r="D710" s="250" t="inlineStr">
        <is>
          <t>LA</t>
        </is>
      </c>
      <c r="E710" s="250" t="n">
        <v>586401</v>
      </c>
      <c r="F710" s="250" t="n">
        <v>586420</v>
      </c>
      <c r="G710" s="250" t="n">
        <v>20</v>
      </c>
      <c r="H710" s="250" t="n">
        <v>586401</v>
      </c>
      <c r="I710" s="250" t="n">
        <v>586420</v>
      </c>
      <c r="J710" s="250" t="n">
        <v>20</v>
      </c>
      <c r="K710" s="250" t="n"/>
      <c r="L710" s="250" t="n"/>
      <c r="M710" s="250" t="n"/>
      <c r="N710" s="250" t="n"/>
      <c r="O710" s="250" t="n"/>
      <c r="P710" s="250" t="n"/>
      <c r="Q710" s="250" t="n"/>
      <c r="R710" s="250">
        <f>J710+M710+Q710</f>
        <v/>
      </c>
      <c r="S710" s="250">
        <f>IF(OR(C710="CEDULAS DE IDENTIDAD",C710="CÉDULA DE IDENTIDAD DS4924"),(J710*17),0)</f>
        <v/>
      </c>
      <c r="T710" s="281">
        <f>IF(N710="ERROR HUMANO",(M710*3),0)</f>
        <v/>
      </c>
    </row>
    <row r="711">
      <c r="A711" s="280" t="n">
        <v>4</v>
      </c>
      <c r="B711" s="250" t="inlineStr">
        <is>
          <t>MIGUEL VILLARPANDO MIRANDA</t>
        </is>
      </c>
      <c r="C711" s="250" t="inlineStr">
        <is>
          <t>CÉDULA DE IDENTIDAD DS4924</t>
        </is>
      </c>
      <c r="D711" s="250" t="inlineStr">
        <is>
          <t>LA</t>
        </is>
      </c>
      <c r="E711" s="250" t="n">
        <v>586681</v>
      </c>
      <c r="F711" s="250" t="n">
        <v>586699</v>
      </c>
      <c r="G711" s="250" t="n">
        <v>19</v>
      </c>
      <c r="H711" s="250" t="n">
        <v>586681</v>
      </c>
      <c r="I711" s="250" t="n">
        <v>586699</v>
      </c>
      <c r="J711" s="250" t="n">
        <v>19</v>
      </c>
      <c r="K711" s="250" t="n"/>
      <c r="L711" s="250" t="n"/>
      <c r="M711" s="250" t="n"/>
      <c r="N711" s="250" t="n"/>
      <c r="O711" s="250" t="n"/>
      <c r="P711" s="250" t="n"/>
      <c r="Q711" s="250" t="n"/>
      <c r="R711" s="250">
        <f>J711+M711+Q711</f>
        <v/>
      </c>
      <c r="S711" s="250">
        <f>IF(OR(C711="CEDULAS DE IDENTIDAD",C711="CÉDULA DE IDENTIDAD DS4924"),(J711*17),0)</f>
        <v/>
      </c>
      <c r="T711" s="281">
        <f>IF(N711="ERROR HUMANO",(M711*3),0)</f>
        <v/>
      </c>
    </row>
    <row r="712">
      <c r="A712" s="280" t="n">
        <v>4</v>
      </c>
      <c r="B712" s="250" t="inlineStr">
        <is>
          <t>MIGUEL VILLARPANDO MIRANDA</t>
        </is>
      </c>
      <c r="C712" s="250" t="inlineStr">
        <is>
          <t>CÉDULA DE IDENTIDAD DS4924</t>
        </is>
      </c>
      <c r="D712" s="250" t="inlineStr">
        <is>
          <t>LA</t>
        </is>
      </c>
      <c r="E712" s="250" t="n">
        <v>586700</v>
      </c>
      <c r="F712" s="250" t="n">
        <v>586700</v>
      </c>
      <c r="G712" s="250" t="n">
        <v>1</v>
      </c>
      <c r="H712" s="250" t="n"/>
      <c r="I712" s="250" t="n"/>
      <c r="J712" s="250" t="n"/>
      <c r="K712" s="250" t="n">
        <v>586700</v>
      </c>
      <c r="L712" s="250" t="n">
        <v>586700</v>
      </c>
      <c r="M712" s="250" t="n">
        <v>1</v>
      </c>
      <c r="N712" s="250" t="inlineStr">
        <is>
          <t>ERROR HUMANO</t>
        </is>
      </c>
      <c r="O712" s="250" t="n"/>
      <c r="P712" s="250" t="n"/>
      <c r="Q712" s="250" t="n"/>
      <c r="R712" s="250">
        <f>J712+M712+Q712</f>
        <v/>
      </c>
      <c r="S712" s="250">
        <f>IF(OR(C712="CEDULAS DE IDENTIDAD",C712="CÉDULA DE IDENTIDAD DS4924"),(J712*17),0)</f>
        <v/>
      </c>
      <c r="T712" s="281">
        <f>IF(N712="ERROR HUMANO",(M712*3),0)</f>
        <v/>
      </c>
    </row>
    <row r="713">
      <c r="A713" s="280" t="n">
        <v>4</v>
      </c>
      <c r="B713" s="250" t="inlineStr">
        <is>
          <t>MIGUEL VILLARPANDO MIRANDA</t>
        </is>
      </c>
      <c r="C713" s="250" t="inlineStr">
        <is>
          <t>CÉDULA DE IDENTIDAD DS4924</t>
        </is>
      </c>
      <c r="D713" s="250" t="inlineStr">
        <is>
          <t>LA</t>
        </is>
      </c>
      <c r="E713" s="250" t="n">
        <v>586701</v>
      </c>
      <c r="F713" s="250" t="n">
        <v>586722</v>
      </c>
      <c r="G713" s="250" t="n">
        <v>22</v>
      </c>
      <c r="H713" s="250" t="n">
        <v>586701</v>
      </c>
      <c r="I713" s="250" t="n">
        <v>586722</v>
      </c>
      <c r="J713" s="250" t="n">
        <v>22</v>
      </c>
      <c r="K713" s="250" t="n"/>
      <c r="L713" s="250" t="n"/>
      <c r="M713" s="250" t="n"/>
      <c r="N713" s="250" t="n"/>
      <c r="O713" s="250" t="n"/>
      <c r="P713" s="250" t="n"/>
      <c r="Q713" s="250" t="n"/>
      <c r="R713" s="250">
        <f>J713+M713+Q713</f>
        <v/>
      </c>
      <c r="S713" s="250">
        <f>IF(OR(C713="CEDULAS DE IDENTIDAD",C713="CÉDULA DE IDENTIDAD DS4924"),(J713*17),0)</f>
        <v/>
      </c>
      <c r="T713" s="281">
        <f>IF(N713="ERROR HUMANO",(M713*3),0)</f>
        <v/>
      </c>
    </row>
    <row r="714">
      <c r="A714" s="280" t="n">
        <v>4</v>
      </c>
      <c r="B714" s="250" t="inlineStr">
        <is>
          <t>MIGUEL VILLARPANDO MIRANDA</t>
        </is>
      </c>
      <c r="C714" s="250" t="inlineStr">
        <is>
          <t>CÉDULA DE IDENTIDAD DS4924</t>
        </is>
      </c>
      <c r="D714" s="250" t="inlineStr">
        <is>
          <t>LA</t>
        </is>
      </c>
      <c r="E714" s="250" t="n">
        <v>586723</v>
      </c>
      <c r="F714" s="250" t="n">
        <v>586740</v>
      </c>
      <c r="G714" s="250" t="n">
        <v>18</v>
      </c>
      <c r="H714" s="250" t="n"/>
      <c r="I714" s="250" t="n"/>
      <c r="J714" s="250" t="n"/>
      <c r="K714" s="250" t="n"/>
      <c r="L714" s="250" t="n"/>
      <c r="M714" s="250" t="n"/>
      <c r="N714" s="250" t="n"/>
      <c r="O714" s="250" t="n">
        <v>586723</v>
      </c>
      <c r="P714" s="250" t="n">
        <v>586740</v>
      </c>
      <c r="Q714" s="250" t="n">
        <v>18</v>
      </c>
      <c r="R714" s="250">
        <f>J714+M714+Q714</f>
        <v/>
      </c>
      <c r="S714" s="250">
        <f>IF(OR(C714="CEDULAS DE IDENTIDAD",C714="CÉDULA DE IDENTIDAD DS4924"),(J714*17),0)</f>
        <v/>
      </c>
      <c r="T714" s="281">
        <f>IF(N714="ERROR HUMANO",(M714*3),0)</f>
        <v/>
      </c>
    </row>
    <row r="715">
      <c r="A715" s="282" t="n">
        <v>1</v>
      </c>
      <c r="B715" s="251" t="inlineStr">
        <is>
          <t>VERONICA MEDRANO ARIAS</t>
        </is>
      </c>
      <c r="C715" s="251" t="inlineStr">
        <is>
          <t>LAMINAS PLASTICAS TIPO FUNDA -POUCHE</t>
        </is>
      </c>
      <c r="D715" s="251" t="inlineStr">
        <is>
          <t>H5-P1</t>
        </is>
      </c>
      <c r="E715" s="251" t="n">
        <v>1129023</v>
      </c>
      <c r="F715" s="251" t="n">
        <v>1129062</v>
      </c>
      <c r="G715" s="251" t="n">
        <v>40</v>
      </c>
      <c r="H715" s="251" t="n">
        <v>1129023</v>
      </c>
      <c r="I715" s="251" t="n">
        <v>1129062</v>
      </c>
      <c r="J715" s="251" t="n">
        <v>40</v>
      </c>
      <c r="K715" s="251" t="n"/>
      <c r="L715" s="251" t="n"/>
      <c r="M715" s="251" t="n"/>
      <c r="N715" s="251" t="n"/>
      <c r="O715" s="251" t="n"/>
      <c r="P715" s="251" t="n"/>
      <c r="Q715" s="251" t="n"/>
      <c r="R715" s="251">
        <f>J715+M715+Q715</f>
        <v/>
      </c>
      <c r="S715" s="251">
        <f>IF(OR(C715="CEDULAS DE IDENTIDAD",C715="CÉDULA DE IDENTIDAD DS4924"),(J715*17),0)</f>
        <v/>
      </c>
      <c r="T715" s="283">
        <f>IF(N715="ERROR HUMANO",(M715*3),0)</f>
        <v/>
      </c>
    </row>
    <row r="716">
      <c r="A716" s="282" t="n">
        <v>1</v>
      </c>
      <c r="B716" s="251" t="inlineStr">
        <is>
          <t>VERONICA MEDRANO ARIAS</t>
        </is>
      </c>
      <c r="C716" s="251" t="inlineStr">
        <is>
          <t>LAMINAS PLASTICAS TIPO FUNDA -POUCHE</t>
        </is>
      </c>
      <c r="D716" s="251" t="inlineStr">
        <is>
          <t>H5-P1</t>
        </is>
      </c>
      <c r="E716" s="251" t="n">
        <v>1129063</v>
      </c>
      <c r="F716" s="251" t="n">
        <v>1129101</v>
      </c>
      <c r="G716" s="251" t="n">
        <v>39</v>
      </c>
      <c r="H716" s="251" t="n">
        <v>1129063</v>
      </c>
      <c r="I716" s="251" t="n">
        <v>1129101</v>
      </c>
      <c r="J716" s="251" t="n">
        <v>39</v>
      </c>
      <c r="K716" s="251" t="n"/>
      <c r="L716" s="251" t="n"/>
      <c r="M716" s="251" t="n"/>
      <c r="N716" s="251" t="n"/>
      <c r="O716" s="251" t="n"/>
      <c r="P716" s="251" t="n"/>
      <c r="Q716" s="251" t="n"/>
      <c r="R716" s="251">
        <f>J716+M716+Q716</f>
        <v/>
      </c>
      <c r="S716" s="251">
        <f>IF(OR(C716="CEDULAS DE IDENTIDAD",C716="CÉDULA DE IDENTIDAD DS4924"),(J716*17),0)</f>
        <v/>
      </c>
      <c r="T716" s="283">
        <f>IF(N716="ERROR HUMANO",(M716*3),0)</f>
        <v/>
      </c>
    </row>
    <row r="717">
      <c r="A717" s="282" t="n">
        <v>1</v>
      </c>
      <c r="B717" s="251" t="inlineStr">
        <is>
          <t>VERONICA MEDRANO ARIAS</t>
        </is>
      </c>
      <c r="C717" s="251" t="inlineStr">
        <is>
          <t>LAMINAS PLASTICAS TIPO FUNDA -POUCHE</t>
        </is>
      </c>
      <c r="D717" s="251" t="inlineStr">
        <is>
          <t>H5-P1</t>
        </is>
      </c>
      <c r="E717" s="251" t="n">
        <v>1129348</v>
      </c>
      <c r="F717" s="251" t="n">
        <v>1129355</v>
      </c>
      <c r="G717" s="251" t="n">
        <v>8</v>
      </c>
      <c r="H717" s="251" t="n">
        <v>1129348</v>
      </c>
      <c r="I717" s="251" t="n">
        <v>1129355</v>
      </c>
      <c r="J717" s="251" t="n">
        <v>8</v>
      </c>
      <c r="K717" s="251" t="n"/>
      <c r="L717" s="251" t="n"/>
      <c r="M717" s="251" t="n"/>
      <c r="N717" s="251" t="n"/>
      <c r="O717" s="251" t="n"/>
      <c r="P717" s="251" t="n"/>
      <c r="Q717" s="251" t="n"/>
      <c r="R717" s="251">
        <f>J717+M717+Q717</f>
        <v/>
      </c>
      <c r="S717" s="251">
        <f>IF(OR(C717="CEDULAS DE IDENTIDAD",C717="CÉDULA DE IDENTIDAD DS4924"),(J717*17),0)</f>
        <v/>
      </c>
      <c r="T717" s="283">
        <f>IF(N717="ERROR HUMANO",(M717*3),0)</f>
        <v/>
      </c>
    </row>
    <row r="718">
      <c r="A718" s="282" t="n">
        <v>1</v>
      </c>
      <c r="B718" s="251" t="inlineStr">
        <is>
          <t>VERONICA MEDRANO ARIAS</t>
        </is>
      </c>
      <c r="C718" s="251" t="inlineStr">
        <is>
          <t>LAMINAS PLASTICAS TIPO FUNDA -POUCHE</t>
        </is>
      </c>
      <c r="D718" s="251" t="inlineStr">
        <is>
          <t>H5-P1</t>
        </is>
      </c>
      <c r="E718" s="251" t="n">
        <v>1129356</v>
      </c>
      <c r="F718" s="251" t="n">
        <v>1129387</v>
      </c>
      <c r="G718" s="251" t="n">
        <v>32</v>
      </c>
      <c r="H718" s="251" t="n"/>
      <c r="I718" s="251" t="n"/>
      <c r="J718" s="251" t="n"/>
      <c r="K718" s="251" t="n"/>
      <c r="L718" s="251" t="n"/>
      <c r="M718" s="251" t="n"/>
      <c r="N718" s="251" t="n"/>
      <c r="O718" s="251" t="n">
        <v>1129356</v>
      </c>
      <c r="P718" s="251" t="n">
        <v>1129387</v>
      </c>
      <c r="Q718" s="251" t="n">
        <v>32</v>
      </c>
      <c r="R718" s="251">
        <f>J718+M718+Q718</f>
        <v/>
      </c>
      <c r="S718" s="251">
        <f>IF(OR(C718="CEDULAS DE IDENTIDAD",C718="CÉDULA DE IDENTIDAD DS4924"),(J718*17),0)</f>
        <v/>
      </c>
      <c r="T718" s="283">
        <f>IF(N718="ERROR HUMANO",(M718*3),0)</f>
        <v/>
      </c>
    </row>
    <row r="719">
      <c r="A719" s="282" t="n">
        <v>1</v>
      </c>
      <c r="B719" s="251" t="inlineStr">
        <is>
          <t>VERONICA MEDRANO ARIAS</t>
        </is>
      </c>
      <c r="C719" s="251" t="inlineStr">
        <is>
          <t>CÉDULA DE IDENTIDAD DS4924</t>
        </is>
      </c>
      <c r="D719" s="251" t="inlineStr">
        <is>
          <t>LA</t>
        </is>
      </c>
      <c r="E719" s="251" t="n">
        <v>586522</v>
      </c>
      <c r="F719" s="251" t="n">
        <v>586560</v>
      </c>
      <c r="G719" s="251" t="n">
        <v>39</v>
      </c>
      <c r="H719" s="251" t="n">
        <v>586522</v>
      </c>
      <c r="I719" s="251" t="n">
        <v>586560</v>
      </c>
      <c r="J719" s="251" t="n">
        <v>39</v>
      </c>
      <c r="K719" s="251" t="n"/>
      <c r="L719" s="251" t="n"/>
      <c r="M719" s="251" t="n"/>
      <c r="N719" s="251" t="n"/>
      <c r="O719" s="251" t="n"/>
      <c r="P719" s="251" t="n"/>
      <c r="Q719" s="251" t="n"/>
      <c r="R719" s="251">
        <f>J719+M719+Q719</f>
        <v/>
      </c>
      <c r="S719" s="251">
        <f>IF(OR(C719="CEDULAS DE IDENTIDAD",C719="CÉDULA DE IDENTIDAD DS4924"),(J719*17),0)</f>
        <v/>
      </c>
      <c r="T719" s="283">
        <f>IF(N719="ERROR HUMANO",(M719*3),0)</f>
        <v/>
      </c>
    </row>
    <row r="720">
      <c r="A720" s="282" t="n">
        <v>1</v>
      </c>
      <c r="B720" s="251" t="inlineStr">
        <is>
          <t>VERONICA MEDRANO ARIAS</t>
        </is>
      </c>
      <c r="C720" s="251" t="inlineStr">
        <is>
          <t>CÉDULA DE IDENTIDAD DS4924</t>
        </is>
      </c>
      <c r="D720" s="251" t="inlineStr">
        <is>
          <t>LA</t>
        </is>
      </c>
      <c r="E720" s="251" t="n">
        <v>586561</v>
      </c>
      <c r="F720" s="251" t="n">
        <v>586600</v>
      </c>
      <c r="G720" s="251" t="n">
        <v>40</v>
      </c>
      <c r="H720" s="251" t="n">
        <v>586561</v>
      </c>
      <c r="I720" s="251" t="n">
        <v>586600</v>
      </c>
      <c r="J720" s="251" t="n">
        <v>40</v>
      </c>
      <c r="K720" s="251" t="n"/>
      <c r="L720" s="251" t="n"/>
      <c r="M720" s="251" t="n"/>
      <c r="N720" s="251" t="n"/>
      <c r="O720" s="251" t="n"/>
      <c r="P720" s="251" t="n"/>
      <c r="Q720" s="251" t="n"/>
      <c r="R720" s="251">
        <f>J720+M720+Q720</f>
        <v/>
      </c>
      <c r="S720" s="251">
        <f>IF(OR(C720="CEDULAS DE IDENTIDAD",C720="CÉDULA DE IDENTIDAD DS4924"),(J720*17),0)</f>
        <v/>
      </c>
      <c r="T720" s="283">
        <f>IF(N720="ERROR HUMANO",(M720*3),0)</f>
        <v/>
      </c>
    </row>
    <row r="721">
      <c r="A721" s="282" t="n">
        <v>1</v>
      </c>
      <c r="B721" s="251" t="inlineStr">
        <is>
          <t>VERONICA MEDRANO ARIAS</t>
        </is>
      </c>
      <c r="C721" s="251" t="inlineStr">
        <is>
          <t>CÉDULA DE IDENTIDAD DS4924</t>
        </is>
      </c>
      <c r="D721" s="251" t="inlineStr">
        <is>
          <t>LA</t>
        </is>
      </c>
      <c r="E721" s="251" t="n">
        <v>586789</v>
      </c>
      <c r="F721" s="251" t="n">
        <v>586796</v>
      </c>
      <c r="G721" s="251" t="n">
        <v>8</v>
      </c>
      <c r="H721" s="251" t="n">
        <v>586789</v>
      </c>
      <c r="I721" s="251" t="n">
        <v>586796</v>
      </c>
      <c r="J721" s="251" t="n">
        <v>8</v>
      </c>
      <c r="K721" s="251" t="n"/>
      <c r="L721" s="251" t="n"/>
      <c r="M721" s="251" t="n"/>
      <c r="N721" s="251" t="n"/>
      <c r="O721" s="251" t="n"/>
      <c r="P721" s="251" t="n"/>
      <c r="Q721" s="251" t="n"/>
      <c r="R721" s="251">
        <f>J721+M721+Q721</f>
        <v/>
      </c>
      <c r="S721" s="251">
        <f>IF(OR(C721="CEDULAS DE IDENTIDAD",C721="CÉDULA DE IDENTIDAD DS4924"),(J721*17),0)</f>
        <v/>
      </c>
      <c r="T721" s="283">
        <f>IF(N721="ERROR HUMANO",(M721*3),0)</f>
        <v/>
      </c>
    </row>
    <row r="722">
      <c r="A722" s="282" t="n">
        <v>1</v>
      </c>
      <c r="B722" s="251" t="inlineStr">
        <is>
          <t>VERONICA MEDRANO ARIAS</t>
        </is>
      </c>
      <c r="C722" s="251" t="inlineStr">
        <is>
          <t>CÉDULA DE IDENTIDAD DS4924</t>
        </is>
      </c>
      <c r="D722" s="251" t="inlineStr">
        <is>
          <t>LA</t>
        </is>
      </c>
      <c r="E722" s="251" t="n">
        <v>586797</v>
      </c>
      <c r="F722" s="251" t="n">
        <v>586828</v>
      </c>
      <c r="G722" s="251" t="n">
        <v>32</v>
      </c>
      <c r="H722" s="251" t="n"/>
      <c r="I722" s="251" t="n"/>
      <c r="J722" s="251" t="n"/>
      <c r="K722" s="251" t="n"/>
      <c r="L722" s="251" t="n"/>
      <c r="M722" s="251" t="n"/>
      <c r="N722" s="251" t="n"/>
      <c r="O722" s="251" t="n">
        <v>586797</v>
      </c>
      <c r="P722" s="251" t="n">
        <v>586828</v>
      </c>
      <c r="Q722" s="251" t="n">
        <v>32</v>
      </c>
      <c r="R722" s="251">
        <f>J722+M722+Q722</f>
        <v/>
      </c>
      <c r="S722" s="251">
        <f>IF(OR(C722="CEDULAS DE IDENTIDAD",C722="CÉDULA DE IDENTIDAD DS4924"),(J722*17),0)</f>
        <v/>
      </c>
      <c r="T722" s="283">
        <f>IF(N722="ERROR HUMANO",(M722*3),0)</f>
        <v/>
      </c>
    </row>
    <row r="723">
      <c r="A723" s="280" t="n">
        <v>7</v>
      </c>
      <c r="B723" s="250" t="inlineStr">
        <is>
          <t>WILSON SOLETO LAVAIN</t>
        </is>
      </c>
      <c r="C723" s="250" t="inlineStr">
        <is>
          <t>LAMINAS PLASTICAS TIPO FUNDA -POUCHE</t>
        </is>
      </c>
      <c r="D723" s="250" t="inlineStr">
        <is>
          <t>H5-P1</t>
        </is>
      </c>
      <c r="E723" s="250" t="n">
        <v>1128968</v>
      </c>
      <c r="F723" s="250" t="n">
        <v>1128982</v>
      </c>
      <c r="G723" s="250" t="n">
        <v>15</v>
      </c>
      <c r="H723" s="250" t="n">
        <v>1128968</v>
      </c>
      <c r="I723" s="250" t="n">
        <v>1128982</v>
      </c>
      <c r="J723" s="250" t="n">
        <v>15</v>
      </c>
      <c r="K723" s="250" t="n"/>
      <c r="L723" s="250" t="n"/>
      <c r="M723" s="250" t="n"/>
      <c r="N723" s="250" t="n"/>
      <c r="O723" s="250" t="n"/>
      <c r="P723" s="250" t="n"/>
      <c r="Q723" s="250" t="n"/>
      <c r="R723" s="250">
        <f>J723+M723+Q723</f>
        <v/>
      </c>
      <c r="S723" s="250">
        <f>IF(OR(C723="CEDULAS DE IDENTIDAD",C723="CÉDULA DE IDENTIDAD DS4924"),(J723*17),0)</f>
        <v/>
      </c>
      <c r="T723" s="281">
        <f>IF(N723="ERROR HUMANO",(M723*3),0)</f>
        <v/>
      </c>
    </row>
    <row r="724">
      <c r="A724" s="280" t="n">
        <v>7</v>
      </c>
      <c r="B724" s="250" t="inlineStr">
        <is>
          <t>WILSON SOLETO LAVAIN</t>
        </is>
      </c>
      <c r="C724" s="250" t="inlineStr">
        <is>
          <t>LAMINAS PLASTICAS TIPO FUNDA -POUCHE</t>
        </is>
      </c>
      <c r="D724" s="250" t="inlineStr">
        <is>
          <t>H5-P1</t>
        </is>
      </c>
      <c r="E724" s="250" t="n">
        <v>1129007</v>
      </c>
      <c r="F724" s="250" t="n">
        <v>1129022</v>
      </c>
      <c r="G724" s="250" t="n">
        <v>16</v>
      </c>
      <c r="H724" s="250" t="n">
        <v>1129007</v>
      </c>
      <c r="I724" s="250" t="n">
        <v>1129022</v>
      </c>
      <c r="J724" s="250" t="n">
        <v>16</v>
      </c>
      <c r="K724" s="250" t="n"/>
      <c r="L724" s="250" t="n"/>
      <c r="M724" s="250" t="n"/>
      <c r="N724" s="250" t="n"/>
      <c r="O724" s="250" t="n"/>
      <c r="P724" s="250" t="n"/>
      <c r="Q724" s="250" t="n"/>
      <c r="R724" s="250">
        <f>J724+M724+Q724</f>
        <v/>
      </c>
      <c r="S724" s="250">
        <f>IF(OR(C724="CEDULAS DE IDENTIDAD",C724="CÉDULA DE IDENTIDAD DS4924"),(J724*17),0)</f>
        <v/>
      </c>
      <c r="T724" s="281">
        <f>IF(N724="ERROR HUMANO",(M724*3),0)</f>
        <v/>
      </c>
    </row>
    <row r="725">
      <c r="A725" s="280" t="n">
        <v>7</v>
      </c>
      <c r="B725" s="250" t="inlineStr">
        <is>
          <t>WILSON SOLETO LAVAIN</t>
        </is>
      </c>
      <c r="C725" s="250" t="inlineStr">
        <is>
          <t>LAMINAS PLASTICAS TIPO FUNDA -POUCHE</t>
        </is>
      </c>
      <c r="D725" s="250" t="inlineStr">
        <is>
          <t>H5-P1</t>
        </is>
      </c>
      <c r="E725" s="250" t="n">
        <v>1129300</v>
      </c>
      <c r="F725" s="250" t="n">
        <v>1129345</v>
      </c>
      <c r="G725" s="250" t="n">
        <v>46</v>
      </c>
      <c r="H725" s="250" t="n">
        <v>1129300</v>
      </c>
      <c r="I725" s="250" t="n">
        <v>1129345</v>
      </c>
      <c r="J725" s="250" t="n">
        <v>46</v>
      </c>
      <c r="K725" s="250" t="n"/>
      <c r="L725" s="250" t="n"/>
      <c r="M725" s="250" t="n"/>
      <c r="N725" s="250" t="n"/>
      <c r="O725" s="250" t="n"/>
      <c r="P725" s="250" t="n"/>
      <c r="Q725" s="250" t="n"/>
      <c r="R725" s="250">
        <f>J725+M725+Q725</f>
        <v/>
      </c>
      <c r="S725" s="250">
        <f>IF(OR(C725="CEDULAS DE IDENTIDAD",C725="CÉDULA DE IDENTIDAD DS4924"),(J725*17),0)</f>
        <v/>
      </c>
      <c r="T725" s="281">
        <f>IF(N725="ERROR HUMANO",(M725*3),0)</f>
        <v/>
      </c>
    </row>
    <row r="726">
      <c r="A726" s="280" t="n">
        <v>7</v>
      </c>
      <c r="B726" s="250" t="inlineStr">
        <is>
          <t>WILSON SOLETO LAVAIN</t>
        </is>
      </c>
      <c r="C726" s="250" t="inlineStr">
        <is>
          <t>LAMINAS PLASTICAS TIPO FUNDA -POUCHE</t>
        </is>
      </c>
      <c r="D726" s="250" t="inlineStr">
        <is>
          <t>H5-P1</t>
        </is>
      </c>
      <c r="E726" s="250" t="n">
        <v>1129346</v>
      </c>
      <c r="F726" s="250" t="n">
        <v>1129347</v>
      </c>
      <c r="G726" s="250" t="n">
        <v>2</v>
      </c>
      <c r="H726" s="250" t="n"/>
      <c r="I726" s="250" t="n"/>
      <c r="J726" s="250" t="n"/>
      <c r="K726" s="250" t="n"/>
      <c r="L726" s="250" t="n"/>
      <c r="M726" s="250" t="n"/>
      <c r="N726" s="250" t="n"/>
      <c r="O726" s="250" t="n">
        <v>1129346</v>
      </c>
      <c r="P726" s="250" t="n">
        <v>1129347</v>
      </c>
      <c r="Q726" s="250" t="n">
        <v>2</v>
      </c>
      <c r="R726" s="250">
        <f>J726+M726+Q726</f>
        <v/>
      </c>
      <c r="S726" s="250">
        <f>IF(OR(C726="CEDULAS DE IDENTIDAD",C726="CÉDULA DE IDENTIDAD DS4924"),(J726*17),0)</f>
        <v/>
      </c>
      <c r="T726" s="281">
        <f>IF(N726="ERROR HUMANO",(M726*3),0)</f>
        <v/>
      </c>
    </row>
    <row r="727">
      <c r="A727" s="280" t="n">
        <v>7</v>
      </c>
      <c r="B727" s="250" t="inlineStr">
        <is>
          <t>WILSON SOLETO LAVAIN</t>
        </is>
      </c>
      <c r="C727" s="250" t="inlineStr">
        <is>
          <t>CÉDULA DE IDENTIDAD DS4924</t>
        </is>
      </c>
      <c r="D727" s="250" t="inlineStr">
        <is>
          <t>LA</t>
        </is>
      </c>
      <c r="E727" s="250" t="n">
        <v>586466</v>
      </c>
      <c r="F727" s="250" t="n">
        <v>586480</v>
      </c>
      <c r="G727" s="250" t="n">
        <v>15</v>
      </c>
      <c r="H727" s="250" t="n">
        <v>586466</v>
      </c>
      <c r="I727" s="250" t="n">
        <v>586480</v>
      </c>
      <c r="J727" s="250" t="n">
        <v>15</v>
      </c>
      <c r="K727" s="250" t="n"/>
      <c r="L727" s="250" t="n"/>
      <c r="M727" s="250" t="n"/>
      <c r="N727" s="250" t="n"/>
      <c r="O727" s="250" t="n"/>
      <c r="P727" s="250" t="n"/>
      <c r="Q727" s="250" t="n"/>
      <c r="R727" s="250">
        <f>J727+M727+Q727</f>
        <v/>
      </c>
      <c r="S727" s="250">
        <f>IF(OR(C727="CEDULAS DE IDENTIDAD",C727="CÉDULA DE IDENTIDAD DS4924"),(J727*17),0)</f>
        <v/>
      </c>
      <c r="T727" s="281">
        <f>IF(N727="ERROR HUMANO",(M727*3),0)</f>
        <v/>
      </c>
    </row>
    <row r="728">
      <c r="A728" s="280" t="n">
        <v>7</v>
      </c>
      <c r="B728" s="250" t="inlineStr">
        <is>
          <t>WILSON SOLETO LAVAIN</t>
        </is>
      </c>
      <c r="C728" s="250" t="inlineStr">
        <is>
          <t>CÉDULA DE IDENTIDAD DS4924</t>
        </is>
      </c>
      <c r="D728" s="250" t="inlineStr">
        <is>
          <t>LA</t>
        </is>
      </c>
      <c r="E728" s="250" t="n">
        <v>586505</v>
      </c>
      <c r="F728" s="250" t="n">
        <v>586518</v>
      </c>
      <c r="G728" s="250" t="n">
        <v>14</v>
      </c>
      <c r="H728" s="250" t="n">
        <v>586505</v>
      </c>
      <c r="I728" s="250" t="n">
        <v>586518</v>
      </c>
      <c r="J728" s="250" t="n">
        <v>14</v>
      </c>
      <c r="K728" s="250" t="n"/>
      <c r="L728" s="250" t="n"/>
      <c r="M728" s="250" t="n"/>
      <c r="N728" s="250" t="n"/>
      <c r="O728" s="250" t="n"/>
      <c r="P728" s="250" t="n"/>
      <c r="Q728" s="250" t="n"/>
      <c r="R728" s="250">
        <f>J728+M728+Q728</f>
        <v/>
      </c>
      <c r="S728" s="250">
        <f>IF(OR(C728="CEDULAS DE IDENTIDAD",C728="CÉDULA DE IDENTIDAD DS4924"),(J728*17),0)</f>
        <v/>
      </c>
      <c r="T728" s="281">
        <f>IF(N728="ERROR HUMANO",(M728*3),0)</f>
        <v/>
      </c>
    </row>
    <row r="729">
      <c r="A729" s="280" t="n">
        <v>7</v>
      </c>
      <c r="B729" s="250" t="inlineStr">
        <is>
          <t>WILSON SOLETO LAVAIN</t>
        </is>
      </c>
      <c r="C729" s="250" t="inlineStr">
        <is>
          <t>CÉDULA DE IDENTIDAD DS4924</t>
        </is>
      </c>
      <c r="D729" s="250" t="inlineStr">
        <is>
          <t>LA</t>
        </is>
      </c>
      <c r="E729" s="250" t="n">
        <v>586519</v>
      </c>
      <c r="F729" s="250" t="n">
        <v>586520</v>
      </c>
      <c r="G729" s="250" t="n">
        <v>2</v>
      </c>
      <c r="H729" s="250" t="n"/>
      <c r="I729" s="250" t="n"/>
      <c r="J729" s="250" t="n"/>
      <c r="K729" s="250" t="n"/>
      <c r="L729" s="250" t="n"/>
      <c r="M729" s="250" t="n"/>
      <c r="N729" s="250" t="n"/>
      <c r="O729" s="250" t="n">
        <v>586519</v>
      </c>
      <c r="P729" s="250" t="n">
        <v>586520</v>
      </c>
      <c r="Q729" s="250" t="n">
        <v>2</v>
      </c>
      <c r="R729" s="250">
        <f>J729+M729+Q729</f>
        <v/>
      </c>
      <c r="S729" s="250">
        <f>IF(OR(C729="CEDULAS DE IDENTIDAD",C729="CÉDULA DE IDENTIDAD DS4924"),(J729*17),0)</f>
        <v/>
      </c>
      <c r="T729" s="281">
        <f>IF(N729="ERROR HUMANO",(M729*3),0)</f>
        <v/>
      </c>
    </row>
    <row r="730">
      <c r="A730" s="280" t="n">
        <v>7</v>
      </c>
      <c r="B730" s="250" t="inlineStr">
        <is>
          <t>WILSON SOLETO LAVAIN</t>
        </is>
      </c>
      <c r="C730" s="250" t="inlineStr">
        <is>
          <t>CÉDULA DE IDENTIDAD DS4924</t>
        </is>
      </c>
      <c r="D730" s="250" t="inlineStr">
        <is>
          <t>LA</t>
        </is>
      </c>
      <c r="E730" s="250" t="n">
        <v>586741</v>
      </c>
      <c r="F730" s="250" t="n">
        <v>586788</v>
      </c>
      <c r="G730" s="250" t="n">
        <v>48</v>
      </c>
      <c r="H730" s="250" t="n">
        <v>586741</v>
      </c>
      <c r="I730" s="250" t="n">
        <v>586788</v>
      </c>
      <c r="J730" s="250" t="n">
        <v>48</v>
      </c>
      <c r="K730" s="250" t="n"/>
      <c r="L730" s="250" t="n"/>
      <c r="M730" s="250" t="n"/>
      <c r="N730" s="250" t="n"/>
      <c r="O730" s="250" t="n"/>
      <c r="P730" s="250" t="n"/>
      <c r="Q730" s="250" t="n"/>
      <c r="R730" s="250">
        <f>J730+M730+Q730</f>
        <v/>
      </c>
      <c r="S730" s="250">
        <f>IF(OR(C730="CEDULAS DE IDENTIDAD",C730="CÉDULA DE IDENTIDAD DS4924"),(J730*17),0)</f>
        <v/>
      </c>
      <c r="T730" s="281">
        <f>IF(N730="ERROR HUMANO",(M730*3),0)</f>
        <v/>
      </c>
    </row>
    <row r="731" ht="15" customHeight="1" s="335">
      <c r="A731" s="417" t="inlineStr">
        <is>
          <t>TOTALES:</t>
        </is>
      </c>
      <c r="B731" s="408" t="n"/>
      <c r="C731" s="408" t="n"/>
      <c r="D731" s="408" t="n"/>
      <c r="E731" s="162" t="n"/>
      <c r="F731" s="163" t="n"/>
      <c r="G731" s="164">
        <f>SUM(G670:G730)</f>
        <v/>
      </c>
      <c r="H731" s="162" t="n"/>
      <c r="I731" s="163" t="n"/>
      <c r="J731" s="165">
        <f>SUM(J670:J730)</f>
        <v/>
      </c>
      <c r="K731" s="162" t="n"/>
      <c r="L731" s="163" t="n"/>
      <c r="M731" s="165">
        <f>SUM(M670:M730)</f>
        <v/>
      </c>
      <c r="N731" s="166" t="n"/>
      <c r="O731" s="162" t="n"/>
      <c r="P731" s="163" t="n"/>
      <c r="Q731" s="165">
        <f>SUM(Q670:Q730)</f>
        <v/>
      </c>
      <c r="R731" s="167">
        <f>SUM(R670:R730)</f>
        <v/>
      </c>
      <c r="S731" s="168">
        <f>SUM(S670:S730)</f>
        <v/>
      </c>
      <c r="T731" s="165">
        <f>SUM(T670:T730)</f>
        <v/>
      </c>
    </row>
    <row r="732" ht="15.75" customHeight="1" s="335">
      <c r="A732" s="409" t="inlineStr">
        <is>
          <t>TOTAL BOLETAS DE DEPOSITO BANCARIO</t>
        </is>
      </c>
      <c r="B732" s="408" t="n"/>
      <c r="C732" s="408" t="n"/>
      <c r="D732" s="408" t="n"/>
      <c r="E732" s="408" t="n"/>
      <c r="F732" s="408" t="n"/>
      <c r="G732" s="408" t="n"/>
      <c r="H732" s="337" t="n"/>
      <c r="I732" s="416">
        <f>J731/2</f>
        <v/>
      </c>
      <c r="J732" s="337" t="n"/>
      <c r="K732" s="409" t="inlineStr">
        <is>
          <t>INGRESO TOTAL BOLIVIANOS</t>
        </is>
      </c>
      <c r="L732" s="408" t="n"/>
      <c r="M732" s="408" t="n"/>
      <c r="N732" s="408" t="n"/>
      <c r="O732" s="408" t="n"/>
      <c r="P732" s="408" t="n"/>
      <c r="Q732" s="337" t="n"/>
      <c r="R732" s="416">
        <f>S731+T731</f>
        <v/>
      </c>
      <c r="S732" s="408" t="n"/>
      <c r="T732" s="337" t="n"/>
    </row>
    <row r="734" ht="15" customHeight="1" s="335">
      <c r="A734" s="275" t="n"/>
      <c r="B734" s="276" t="n"/>
      <c r="C734" s="276" t="n"/>
      <c r="D734" s="276" t="n"/>
      <c r="E734" s="276" t="n"/>
      <c r="F734" s="276" t="n"/>
      <c r="G734" s="276" t="n"/>
      <c r="H734" s="276" t="n"/>
      <c r="I734" s="276" t="n"/>
      <c r="J734" s="276" t="n"/>
      <c r="K734" s="276" t="n"/>
      <c r="L734" s="276" t="n"/>
      <c r="M734" s="276" t="n"/>
      <c r="N734" s="276" t="n"/>
      <c r="O734" s="418" t="inlineStr">
        <is>
          <t>Correlativo-Form.:   SEGIP/DDSC/MONT/015/2024</t>
        </is>
      </c>
      <c r="P734" s="411" t="n"/>
      <c r="Q734" s="411" t="n"/>
      <c r="R734" s="411" t="n"/>
      <c r="S734" s="411" t="n"/>
      <c r="T734" s="412" t="n"/>
    </row>
    <row r="735" ht="22.5" customHeight="1" s="335">
      <c r="A735" s="433" t="inlineStr">
        <is>
          <t xml:space="preserve">SERVICIO GENERAL DE IDENTIFICACION PERSONAL </t>
        </is>
      </c>
      <c r="T735" s="422" t="n"/>
    </row>
    <row r="736" ht="15" customHeight="1" s="335">
      <c r="A736" s="432" t="inlineStr">
        <is>
          <t>LEY N° 0145 DEL 27 DE JUNIO DEL 2011</t>
        </is>
      </c>
      <c r="T736" s="422" t="n"/>
    </row>
    <row r="737" ht="24.75" customHeight="1" s="335">
      <c r="A737" s="430" t="inlineStr">
        <is>
          <t xml:space="preserve">FORMULARIO AV-4 (ADMINISTRACION DE MATERIAL VALORADO: CEDULAS Y PLASTICOS) </t>
        </is>
      </c>
      <c r="B737" s="411" t="n"/>
      <c r="C737" s="411" t="n"/>
      <c r="D737" s="411" t="n"/>
      <c r="E737" s="411" t="n"/>
      <c r="F737" s="411" t="n"/>
      <c r="G737" s="411" t="n"/>
      <c r="H737" s="411" t="n"/>
      <c r="I737" s="411" t="n"/>
      <c r="J737" s="411" t="n"/>
      <c r="K737" s="411" t="n"/>
      <c r="L737" s="411" t="n"/>
      <c r="M737" s="411" t="n"/>
      <c r="N737" s="411" t="n"/>
      <c r="O737" s="411" t="n"/>
      <c r="P737" s="411" t="n"/>
      <c r="Q737" s="411" t="n"/>
      <c r="R737" s="411" t="n"/>
      <c r="S737" s="411" t="n"/>
      <c r="T737" s="412" t="n"/>
    </row>
    <row r="738" ht="21.75" customHeight="1" s="335" thickBot="1">
      <c r="A738" s="431" t="inlineStr">
        <is>
          <t xml:space="preserve">OFICINA OPERATIVA: </t>
        </is>
      </c>
      <c r="B738" s="411" t="n"/>
      <c r="C738" s="411" t="n"/>
      <c r="D738" s="411" t="n"/>
      <c r="E738" s="429" t="inlineStr">
        <is>
          <t>OFICINA REGIONAL MONTERO</t>
        </is>
      </c>
      <c r="F738" s="408" t="n"/>
      <c r="G738" s="408" t="n"/>
      <c r="H738" s="408" t="n"/>
      <c r="I738" s="408" t="n"/>
      <c r="J738" s="408" t="n"/>
      <c r="K738" s="408" t="n"/>
      <c r="L738" s="408" t="n"/>
      <c r="M738" s="408" t="n"/>
      <c r="N738" s="408" t="n"/>
      <c r="O738" s="408" t="n"/>
      <c r="P738" s="408" t="n"/>
      <c r="Q738" s="419" t="inlineStr">
        <is>
          <t xml:space="preserve">FECHA: </t>
        </is>
      </c>
      <c r="R738" s="412" t="n"/>
      <c r="S738" s="427" t="inlineStr">
        <is>
          <t>18/01/2024</t>
        </is>
      </c>
      <c r="T738" s="428" t="n"/>
    </row>
    <row r="739" ht="15.75" customHeight="1" s="335">
      <c r="A739" s="277" t="n"/>
      <c r="B739" s="158" t="n"/>
      <c r="C739" s="158" t="n"/>
      <c r="D739" s="158" t="n"/>
      <c r="E739" s="426" t="inlineStr">
        <is>
          <t>ENTREGA DIARIA</t>
        </is>
      </c>
      <c r="F739" s="408" t="n"/>
      <c r="G739" s="337" t="n"/>
      <c r="H739" s="407" t="inlineStr">
        <is>
          <t>CEDULAS EMITIDAS</t>
        </is>
      </c>
      <c r="I739" s="408" t="n"/>
      <c r="J739" s="337" t="n"/>
      <c r="K739" s="425" t="inlineStr">
        <is>
          <t>CEDULAS ANULADAS</t>
        </is>
      </c>
      <c r="L739" s="408" t="n"/>
      <c r="M739" s="408" t="n"/>
      <c r="N739" s="337" t="n"/>
      <c r="O739" s="407" t="inlineStr">
        <is>
          <t>CEDULAS DEVUELTAS</t>
        </is>
      </c>
      <c r="P739" s="408" t="n"/>
      <c r="Q739" s="337" t="n"/>
      <c r="R739" s="423" t="inlineStr">
        <is>
          <t>TOTAL  ASIGNAC…</t>
        </is>
      </c>
      <c r="S739" s="423" t="inlineStr">
        <is>
          <t>TOTAL BS. RECAUDADO (EMISIONES)</t>
        </is>
      </c>
      <c r="T739" s="423" t="inlineStr">
        <is>
          <t>TOTAL BS. ANULACIONES</t>
        </is>
      </c>
    </row>
    <row r="740">
      <c r="A740" s="269" t="inlineStr">
        <is>
          <t>MESA</t>
        </is>
      </c>
      <c r="B740" s="269" t="inlineStr">
        <is>
          <t>OPERADOR</t>
        </is>
      </c>
      <c r="C740" s="269" t="inlineStr">
        <is>
          <t>DETALLE</t>
        </is>
      </c>
      <c r="D740" s="269" t="inlineStr">
        <is>
          <t>SERIE</t>
        </is>
      </c>
      <c r="E740" s="269" t="inlineStr">
        <is>
          <t>DESDE</t>
        </is>
      </c>
      <c r="F740" s="269" t="inlineStr">
        <is>
          <t>HASTA</t>
        </is>
      </c>
      <c r="G740" s="270" t="inlineStr">
        <is>
          <t>CANTIDAD</t>
        </is>
      </c>
      <c r="H740" s="269" t="inlineStr">
        <is>
          <t>DESDE</t>
        </is>
      </c>
      <c r="I740" s="269" t="inlineStr">
        <is>
          <t>HASTA</t>
        </is>
      </c>
      <c r="J740" s="270" t="inlineStr">
        <is>
          <t>CANTIDAD</t>
        </is>
      </c>
      <c r="K740" s="269" t="inlineStr">
        <is>
          <t>DESDE</t>
        </is>
      </c>
      <c r="L740" s="269" t="inlineStr">
        <is>
          <t>HASTA</t>
        </is>
      </c>
      <c r="M740" s="270" t="inlineStr">
        <is>
          <t>CANTIDAD</t>
        </is>
      </c>
      <c r="N740" s="271" t="inlineStr">
        <is>
          <t>TIPO ANULACION</t>
        </is>
      </c>
      <c r="O740" s="269" t="inlineStr">
        <is>
          <t>DESDE</t>
        </is>
      </c>
      <c r="P740" s="269" t="inlineStr">
        <is>
          <t>HASTA</t>
        </is>
      </c>
      <c r="Q740" s="270" t="inlineStr">
        <is>
          <t>CANTIDAD</t>
        </is>
      </c>
      <c r="R740" s="424" t="n"/>
      <c r="S740" s="424" t="n"/>
      <c r="T740" s="424" t="n"/>
    </row>
    <row r="741">
      <c r="A741" s="278" t="n">
        <v>2</v>
      </c>
      <c r="B741" s="272" t="inlineStr">
        <is>
          <t>ANELY CACERES PECHO</t>
        </is>
      </c>
      <c r="C741" s="272" t="inlineStr">
        <is>
          <t>LAMINAS PLASTICAS TIPO FUNDA -POUCHE</t>
        </is>
      </c>
      <c r="D741" s="272" t="inlineStr">
        <is>
          <t>H5-P1</t>
        </is>
      </c>
      <c r="E741" s="272" t="n">
        <v>1129390</v>
      </c>
      <c r="F741" s="272" t="n">
        <v>1129427</v>
      </c>
      <c r="G741" s="272" t="n">
        <v>38</v>
      </c>
      <c r="H741" s="272" t="n">
        <v>1129390</v>
      </c>
      <c r="I741" s="272" t="n">
        <v>1129427</v>
      </c>
      <c r="J741" s="272" t="n">
        <v>38</v>
      </c>
      <c r="K741" s="272" t="n"/>
      <c r="L741" s="272" t="n"/>
      <c r="M741" s="272" t="n"/>
      <c r="N741" s="272" t="n"/>
      <c r="O741" s="272" t="n"/>
      <c r="P741" s="272" t="n"/>
      <c r="Q741" s="272" t="n"/>
      <c r="R741" s="272">
        <f>J741+M741+Q741</f>
        <v/>
      </c>
      <c r="S741" s="272">
        <f>IF(OR(C741="CEDULAS DE IDENTIDAD",C741="CÉDULA DE IDENTIDAD DS4924"),(J741*17),0)</f>
        <v/>
      </c>
      <c r="T741" s="279">
        <f>IF(N741="ERROR HUMANO",(M741*3),0)</f>
        <v/>
      </c>
    </row>
    <row r="742">
      <c r="A742" s="280" t="n">
        <v>2</v>
      </c>
      <c r="B742" s="250" t="inlineStr">
        <is>
          <t>ANELY CACERES PECHO</t>
        </is>
      </c>
      <c r="C742" s="250" t="inlineStr">
        <is>
          <t>LAMINAS PLASTICAS TIPO FUNDA -POUCHE</t>
        </is>
      </c>
      <c r="D742" s="250" t="inlineStr">
        <is>
          <t>H5-P1</t>
        </is>
      </c>
      <c r="E742" s="250" t="n">
        <v>1129480</v>
      </c>
      <c r="F742" s="250" t="n">
        <v>1129521</v>
      </c>
      <c r="G742" s="250" t="n">
        <v>42</v>
      </c>
      <c r="H742" s="250" t="n">
        <v>1129480</v>
      </c>
      <c r="I742" s="250" t="n">
        <v>1129521</v>
      </c>
      <c r="J742" s="250" t="n">
        <v>42</v>
      </c>
      <c r="K742" s="250" t="n"/>
      <c r="L742" s="250" t="n"/>
      <c r="M742" s="250" t="n"/>
      <c r="N742" s="250" t="n"/>
      <c r="O742" s="250" t="n"/>
      <c r="P742" s="250" t="n"/>
      <c r="Q742" s="250" t="n"/>
      <c r="R742" s="250">
        <f>J742+M742+Q742</f>
        <v/>
      </c>
      <c r="S742" s="250">
        <f>IF(OR(C742="CEDULAS DE IDENTIDAD",C742="CÉDULA DE IDENTIDAD DS4924"),(J742*17),0)</f>
        <v/>
      </c>
      <c r="T742" s="281">
        <f>IF(N742="ERROR HUMANO",(M742*3),0)</f>
        <v/>
      </c>
    </row>
    <row r="743">
      <c r="A743" s="280" t="n">
        <v>2</v>
      </c>
      <c r="B743" s="250" t="inlineStr">
        <is>
          <t>ANELY CACERES PECHO</t>
        </is>
      </c>
      <c r="C743" s="250" t="inlineStr">
        <is>
          <t>LAMINAS PLASTICAS TIPO FUNDA -POUCHE</t>
        </is>
      </c>
      <c r="D743" s="250" t="inlineStr">
        <is>
          <t>H5-P1</t>
        </is>
      </c>
      <c r="E743" s="250" t="n">
        <v>1129522</v>
      </c>
      <c r="F743" s="250" t="n">
        <v>1129527</v>
      </c>
      <c r="G743" s="250" t="n">
        <v>6</v>
      </c>
      <c r="H743" s="250" t="n"/>
      <c r="I743" s="250" t="n"/>
      <c r="J743" s="250" t="n"/>
      <c r="K743" s="250" t="n"/>
      <c r="L743" s="250" t="n"/>
      <c r="M743" s="250" t="n"/>
      <c r="N743" s="250" t="n"/>
      <c r="O743" s="250" t="n">
        <v>1129522</v>
      </c>
      <c r="P743" s="250" t="n">
        <v>1129527</v>
      </c>
      <c r="Q743" s="250" t="n">
        <v>6</v>
      </c>
      <c r="R743" s="250">
        <f>J743+M743+Q743</f>
        <v/>
      </c>
      <c r="S743" s="250">
        <f>IF(OR(C743="CEDULAS DE IDENTIDAD",C743="CÉDULA DE IDENTIDAD DS4924"),(J743*17),0)</f>
        <v/>
      </c>
      <c r="T743" s="281">
        <f>IF(N743="ERROR HUMANO",(M743*3),0)</f>
        <v/>
      </c>
    </row>
    <row r="744">
      <c r="A744" s="280" t="n">
        <v>2</v>
      </c>
      <c r="B744" s="250" t="inlineStr">
        <is>
          <t>ANELY CACERES PECHO</t>
        </is>
      </c>
      <c r="C744" s="250" t="inlineStr">
        <is>
          <t>CÉDULA DE IDENTIDAD DS4924</t>
        </is>
      </c>
      <c r="D744" s="250" t="inlineStr">
        <is>
          <t>LA</t>
        </is>
      </c>
      <c r="E744" s="250" t="n">
        <v>586831</v>
      </c>
      <c r="F744" s="250" t="n">
        <v>586868</v>
      </c>
      <c r="G744" s="250" t="n">
        <v>38</v>
      </c>
      <c r="H744" s="250" t="n">
        <v>586831</v>
      </c>
      <c r="I744" s="250" t="n">
        <v>586868</v>
      </c>
      <c r="J744" s="250" t="n">
        <v>38</v>
      </c>
      <c r="K744" s="250" t="n"/>
      <c r="L744" s="250" t="n"/>
      <c r="M744" s="250" t="n"/>
      <c r="N744" s="250" t="n"/>
      <c r="O744" s="250" t="n"/>
      <c r="P744" s="250" t="n"/>
      <c r="Q744" s="250" t="n"/>
      <c r="R744" s="250">
        <f>J744+M744+Q744</f>
        <v/>
      </c>
      <c r="S744" s="250">
        <f>IF(OR(C744="CEDULAS DE IDENTIDAD",C744="CÉDULA DE IDENTIDAD DS4924"),(J744*17),0)</f>
        <v/>
      </c>
      <c r="T744" s="281">
        <f>IF(N744="ERROR HUMANO",(M744*3),0)</f>
        <v/>
      </c>
    </row>
    <row r="745">
      <c r="A745" s="280" t="n">
        <v>2</v>
      </c>
      <c r="B745" s="250" t="inlineStr">
        <is>
          <t>ANELY CACERES PECHO</t>
        </is>
      </c>
      <c r="C745" s="250" t="inlineStr">
        <is>
          <t>CÉDULA DE IDENTIDAD DS4924</t>
        </is>
      </c>
      <c r="D745" s="250" t="inlineStr">
        <is>
          <t>LA</t>
        </is>
      </c>
      <c r="E745" s="250" t="n">
        <v>586921</v>
      </c>
      <c r="F745" s="250" t="n">
        <v>586962</v>
      </c>
      <c r="G745" s="250" t="n">
        <v>42</v>
      </c>
      <c r="H745" s="250" t="n">
        <v>586921</v>
      </c>
      <c r="I745" s="250" t="n">
        <v>586962</v>
      </c>
      <c r="J745" s="250" t="n">
        <v>42</v>
      </c>
      <c r="K745" s="250" t="n"/>
      <c r="L745" s="250" t="n"/>
      <c r="M745" s="250" t="n"/>
      <c r="N745" s="250" t="n"/>
      <c r="O745" s="250" t="n"/>
      <c r="P745" s="250" t="n"/>
      <c r="Q745" s="250" t="n"/>
      <c r="R745" s="250">
        <f>J745+M745+Q745</f>
        <v/>
      </c>
      <c r="S745" s="250">
        <f>IF(OR(C745="CEDULAS DE IDENTIDAD",C745="CÉDULA DE IDENTIDAD DS4924"),(J745*17),0)</f>
        <v/>
      </c>
      <c r="T745" s="281">
        <f>IF(N745="ERROR HUMANO",(M745*3),0)</f>
        <v/>
      </c>
    </row>
    <row r="746">
      <c r="A746" s="280" t="n">
        <v>2</v>
      </c>
      <c r="B746" s="250" t="inlineStr">
        <is>
          <t>ANELY CACERES PECHO</t>
        </is>
      </c>
      <c r="C746" s="250" t="inlineStr">
        <is>
          <t>CÉDULA DE IDENTIDAD DS4924</t>
        </is>
      </c>
      <c r="D746" s="250" t="inlineStr">
        <is>
          <t>LA</t>
        </is>
      </c>
      <c r="E746" s="250" t="n">
        <v>586963</v>
      </c>
      <c r="F746" s="250" t="n">
        <v>586968</v>
      </c>
      <c r="G746" s="250" t="n">
        <v>6</v>
      </c>
      <c r="H746" s="250" t="n"/>
      <c r="I746" s="250" t="n"/>
      <c r="J746" s="250" t="n"/>
      <c r="K746" s="250" t="n"/>
      <c r="L746" s="250" t="n"/>
      <c r="M746" s="250" t="n"/>
      <c r="N746" s="250" t="n"/>
      <c r="O746" s="250" t="n">
        <v>586963</v>
      </c>
      <c r="P746" s="250" t="n">
        <v>586968</v>
      </c>
      <c r="Q746" s="250" t="n">
        <v>6</v>
      </c>
      <c r="R746" s="250">
        <f>J746+M746+Q746</f>
        <v/>
      </c>
      <c r="S746" s="250">
        <f>IF(OR(C746="CEDULAS DE IDENTIDAD",C746="CÉDULA DE IDENTIDAD DS4924"),(J746*17),0)</f>
        <v/>
      </c>
      <c r="T746" s="281">
        <f>IF(N746="ERROR HUMANO",(M746*3),0)</f>
        <v/>
      </c>
    </row>
    <row r="747">
      <c r="A747" s="282" t="n">
        <v>7</v>
      </c>
      <c r="B747" s="251" t="inlineStr">
        <is>
          <t>BOLIVIA MAR PALMERO TILILA</t>
        </is>
      </c>
      <c r="C747" s="251" t="inlineStr">
        <is>
          <t>CEDULAS DE IDENTIDAD</t>
        </is>
      </c>
      <c r="D747" s="251" t="inlineStr">
        <is>
          <t>H5-P1</t>
        </is>
      </c>
      <c r="E747" s="251" t="n">
        <v>2979771</v>
      </c>
      <c r="F747" s="251" t="n">
        <v>2979784</v>
      </c>
      <c r="G747" s="251" t="n">
        <v>14</v>
      </c>
      <c r="H747" s="251" t="n">
        <v>2979771</v>
      </c>
      <c r="I747" s="251" t="n">
        <v>2979784</v>
      </c>
      <c r="J747" s="251" t="n">
        <v>14</v>
      </c>
      <c r="K747" s="251" t="n"/>
      <c r="L747" s="251" t="n"/>
      <c r="M747" s="251" t="n"/>
      <c r="N747" s="251" t="n"/>
      <c r="O747" s="251" t="n"/>
      <c r="P747" s="251" t="n"/>
      <c r="Q747" s="251" t="n"/>
      <c r="R747" s="251">
        <f>J747+M747+Q747</f>
        <v/>
      </c>
      <c r="S747" s="251">
        <f>IF(OR(C747="CEDULAS DE IDENTIDAD",C747="CÉDULA DE IDENTIDAD DS4924"),(J747*17),0)</f>
        <v/>
      </c>
      <c r="T747" s="283">
        <f>IF(N747="ERROR HUMANO",(M747*3),0)</f>
        <v/>
      </c>
    </row>
    <row r="748">
      <c r="A748" s="282" t="n">
        <v>7</v>
      </c>
      <c r="B748" s="251" t="inlineStr">
        <is>
          <t>BOLIVIA MAR PALMERO TILILA</t>
        </is>
      </c>
      <c r="C748" s="251" t="inlineStr">
        <is>
          <t>CEDULAS DE IDENTIDAD</t>
        </is>
      </c>
      <c r="D748" s="251" t="inlineStr">
        <is>
          <t>H5-P1</t>
        </is>
      </c>
      <c r="E748" s="251" t="n">
        <v>2979957</v>
      </c>
      <c r="F748" s="251" t="n">
        <v>2979993</v>
      </c>
      <c r="G748" s="251" t="n">
        <v>37</v>
      </c>
      <c r="H748" s="251" t="n">
        <v>2979957</v>
      </c>
      <c r="I748" s="251" t="n">
        <v>2979993</v>
      </c>
      <c r="J748" s="251" t="n">
        <v>37</v>
      </c>
      <c r="K748" s="251" t="n"/>
      <c r="L748" s="251" t="n"/>
      <c r="M748" s="251" t="n"/>
      <c r="N748" s="251" t="n"/>
      <c r="O748" s="251" t="n"/>
      <c r="P748" s="251" t="n"/>
      <c r="Q748" s="251" t="n"/>
      <c r="R748" s="251">
        <f>J748+M748+Q748</f>
        <v/>
      </c>
      <c r="S748" s="251">
        <f>IF(OR(C748="CEDULAS DE IDENTIDAD",C748="CÉDULA DE IDENTIDAD DS4924"),(J748*17),0)</f>
        <v/>
      </c>
      <c r="T748" s="283">
        <f>IF(N748="ERROR HUMANO",(M748*3),0)</f>
        <v/>
      </c>
    </row>
    <row r="749">
      <c r="A749" s="282" t="n">
        <v>7</v>
      </c>
      <c r="B749" s="251" t="inlineStr">
        <is>
          <t>BOLIVIA MAR PALMERO TILILA</t>
        </is>
      </c>
      <c r="C749" s="251" t="inlineStr">
        <is>
          <t>CEDULAS DE IDENTIDAD</t>
        </is>
      </c>
      <c r="D749" s="251" t="inlineStr">
        <is>
          <t>H5-P1</t>
        </is>
      </c>
      <c r="E749" s="251" t="n">
        <v>2979994</v>
      </c>
      <c r="F749" s="251" t="n">
        <v>2980016</v>
      </c>
      <c r="G749" s="251" t="n">
        <v>23</v>
      </c>
      <c r="H749" s="251" t="n"/>
      <c r="I749" s="251" t="n"/>
      <c r="J749" s="251" t="n"/>
      <c r="K749" s="251" t="n"/>
      <c r="L749" s="251" t="n"/>
      <c r="M749" s="251" t="n"/>
      <c r="N749" s="251" t="n"/>
      <c r="O749" s="251" t="n">
        <v>2979994</v>
      </c>
      <c r="P749" s="251" t="n">
        <v>2980016</v>
      </c>
      <c r="Q749" s="251" t="n">
        <v>23</v>
      </c>
      <c r="R749" s="251">
        <f>J749+M749+Q749</f>
        <v/>
      </c>
      <c r="S749" s="251">
        <f>IF(OR(C749="CEDULAS DE IDENTIDAD",C749="CÉDULA DE IDENTIDAD DS4924"),(J749*17),0)</f>
        <v/>
      </c>
      <c r="T749" s="283">
        <f>IF(N749="ERROR HUMANO",(M749*3),0)</f>
        <v/>
      </c>
    </row>
    <row r="750">
      <c r="A750" s="282" t="n">
        <v>7</v>
      </c>
      <c r="B750" s="251" t="inlineStr">
        <is>
          <t>BOLIVIA MAR PALMERO TILILA</t>
        </is>
      </c>
      <c r="C750" s="251" t="inlineStr">
        <is>
          <t>LAMINAS PLASTICAS TIPO FUNDA -POUCHE</t>
        </is>
      </c>
      <c r="D750" s="251" t="inlineStr">
        <is>
          <t>H5-P1</t>
        </is>
      </c>
      <c r="E750" s="251" t="n">
        <v>1128680</v>
      </c>
      <c r="F750" s="251" t="n">
        <v>1128694</v>
      </c>
      <c r="G750" s="251" t="n">
        <v>15</v>
      </c>
      <c r="H750" s="251" t="n">
        <v>1128680</v>
      </c>
      <c r="I750" s="251" t="n">
        <v>1128694</v>
      </c>
      <c r="J750" s="251" t="n">
        <v>15</v>
      </c>
      <c r="K750" s="251" t="n"/>
      <c r="L750" s="251" t="n"/>
      <c r="M750" s="251" t="n"/>
      <c r="N750" s="251" t="n"/>
      <c r="O750" s="251" t="n"/>
      <c r="P750" s="251" t="n"/>
      <c r="Q750" s="251" t="n"/>
      <c r="R750" s="251">
        <f>J750+M750+Q750</f>
        <v/>
      </c>
      <c r="S750" s="251">
        <f>IF(OR(C750="CEDULAS DE IDENTIDAD",C750="CÉDULA DE IDENTIDAD DS4924"),(J750*17),0)</f>
        <v/>
      </c>
      <c r="T750" s="283">
        <f>IF(N750="ERROR HUMANO",(M750*3),0)</f>
        <v/>
      </c>
    </row>
    <row r="751">
      <c r="A751" s="282" t="n">
        <v>7</v>
      </c>
      <c r="B751" s="251" t="inlineStr">
        <is>
          <t>BOLIVIA MAR PALMERO TILILA</t>
        </is>
      </c>
      <c r="C751" s="251" t="inlineStr">
        <is>
          <t>LAMINAS PLASTICAS TIPO FUNDA -POUCHE</t>
        </is>
      </c>
      <c r="D751" s="251" t="inlineStr">
        <is>
          <t>H5-P1</t>
        </is>
      </c>
      <c r="E751" s="251" t="n">
        <v>1129721</v>
      </c>
      <c r="F751" s="251" t="n">
        <v>1129756</v>
      </c>
      <c r="G751" s="251" t="n">
        <v>36</v>
      </c>
      <c r="H751" s="251" t="n">
        <v>1129721</v>
      </c>
      <c r="I751" s="251" t="n">
        <v>1129756</v>
      </c>
      <c r="J751" s="251" t="n">
        <v>36</v>
      </c>
      <c r="K751" s="251" t="n"/>
      <c r="L751" s="251" t="n"/>
      <c r="M751" s="251" t="n"/>
      <c r="N751" s="251" t="n"/>
      <c r="O751" s="251" t="n"/>
      <c r="P751" s="251" t="n"/>
      <c r="Q751" s="251" t="n"/>
      <c r="R751" s="251">
        <f>J751+M751+Q751</f>
        <v/>
      </c>
      <c r="S751" s="251">
        <f>IF(OR(C751="CEDULAS DE IDENTIDAD",C751="CÉDULA DE IDENTIDAD DS4924"),(J751*17),0)</f>
        <v/>
      </c>
      <c r="T751" s="283">
        <f>IF(N751="ERROR HUMANO",(M751*3),0)</f>
        <v/>
      </c>
    </row>
    <row r="752">
      <c r="A752" s="282" t="n">
        <v>7</v>
      </c>
      <c r="B752" s="251" t="inlineStr">
        <is>
          <t>BOLIVIA MAR PALMERO TILILA</t>
        </is>
      </c>
      <c r="C752" s="251" t="inlineStr">
        <is>
          <t>LAMINAS PLASTICAS TIPO FUNDA -POUCHE</t>
        </is>
      </c>
      <c r="D752" s="251" t="inlineStr">
        <is>
          <t>H5-P1</t>
        </is>
      </c>
      <c r="E752" s="251" t="n">
        <v>1129757</v>
      </c>
      <c r="F752" s="251" t="n">
        <v>1129779</v>
      </c>
      <c r="G752" s="251" t="n">
        <v>23</v>
      </c>
      <c r="H752" s="251" t="n"/>
      <c r="I752" s="251" t="n"/>
      <c r="J752" s="251" t="n"/>
      <c r="K752" s="251" t="n"/>
      <c r="L752" s="251" t="n"/>
      <c r="M752" s="251" t="n"/>
      <c r="N752" s="251" t="n"/>
      <c r="O752" s="251" t="n">
        <v>1129757</v>
      </c>
      <c r="P752" s="251" t="n">
        <v>1129779</v>
      </c>
      <c r="Q752" s="251" t="n">
        <v>23</v>
      </c>
      <c r="R752" s="251">
        <f>J752+M752+Q752</f>
        <v/>
      </c>
      <c r="S752" s="251">
        <f>IF(OR(C752="CEDULAS DE IDENTIDAD",C752="CÉDULA DE IDENTIDAD DS4924"),(J752*17),0)</f>
        <v/>
      </c>
      <c r="T752" s="283">
        <f>IF(N752="ERROR HUMANO",(M752*3),0)</f>
        <v/>
      </c>
    </row>
    <row r="753">
      <c r="A753" s="280" t="n">
        <v>5</v>
      </c>
      <c r="B753" s="250" t="inlineStr">
        <is>
          <t>CARMEN DEL PILAR ANTELO PAZ</t>
        </is>
      </c>
      <c r="C753" s="250" t="inlineStr">
        <is>
          <t>LAMINAS PLASTICAS TIPO FUNDA -POUCHE</t>
        </is>
      </c>
      <c r="D753" s="250" t="inlineStr">
        <is>
          <t>H5-P1</t>
        </is>
      </c>
      <c r="E753" s="250" t="n">
        <v>1128651</v>
      </c>
      <c r="F753" s="250" t="n">
        <v>1128662</v>
      </c>
      <c r="G753" s="250" t="n">
        <v>12</v>
      </c>
      <c r="H753" s="250" t="n">
        <v>1128651</v>
      </c>
      <c r="I753" s="250" t="n">
        <v>1128662</v>
      </c>
      <c r="J753" s="250" t="n">
        <v>12</v>
      </c>
      <c r="K753" s="250" t="n"/>
      <c r="L753" s="250" t="n"/>
      <c r="M753" s="250" t="n"/>
      <c r="N753" s="250" t="n"/>
      <c r="O753" s="250" t="n"/>
      <c r="P753" s="250" t="n"/>
      <c r="Q753" s="250" t="n"/>
      <c r="R753" s="250">
        <f>J753+M753+Q753</f>
        <v/>
      </c>
      <c r="S753" s="250">
        <f>IF(OR(C753="CEDULAS DE IDENTIDAD",C753="CÉDULA DE IDENTIDAD DS4924"),(J753*17),0)</f>
        <v/>
      </c>
      <c r="T753" s="281">
        <f>IF(N753="ERROR HUMANO",(M753*3),0)</f>
        <v/>
      </c>
    </row>
    <row r="754">
      <c r="A754" s="280" t="n">
        <v>5</v>
      </c>
      <c r="B754" s="250" t="inlineStr">
        <is>
          <t>CARMEN DEL PILAR ANTELO PAZ</t>
        </is>
      </c>
      <c r="C754" s="250" t="inlineStr">
        <is>
          <t>LAMINAS PLASTICAS TIPO FUNDA -POUCHE</t>
        </is>
      </c>
      <c r="D754" s="250" t="inlineStr">
        <is>
          <t>H5-P1</t>
        </is>
      </c>
      <c r="E754" s="250" t="n">
        <v>1129667</v>
      </c>
      <c r="F754" s="250" t="n">
        <v>1129687</v>
      </c>
      <c r="G754" s="250" t="n">
        <v>21</v>
      </c>
      <c r="H754" s="250" t="n">
        <v>1129667</v>
      </c>
      <c r="I754" s="250" t="n">
        <v>1129687</v>
      </c>
      <c r="J754" s="250" t="n">
        <v>21</v>
      </c>
      <c r="K754" s="250" t="n"/>
      <c r="L754" s="250" t="n"/>
      <c r="M754" s="250" t="n"/>
      <c r="N754" s="250" t="n"/>
      <c r="O754" s="250" t="n"/>
      <c r="P754" s="250" t="n"/>
      <c r="Q754" s="250" t="n"/>
      <c r="R754" s="250">
        <f>J754+M754+Q754</f>
        <v/>
      </c>
      <c r="S754" s="250">
        <f>IF(OR(C754="CEDULAS DE IDENTIDAD",C754="CÉDULA DE IDENTIDAD DS4924"),(J754*17),0)</f>
        <v/>
      </c>
      <c r="T754" s="281">
        <f>IF(N754="ERROR HUMANO",(M754*3),0)</f>
        <v/>
      </c>
    </row>
    <row r="755">
      <c r="A755" s="280" t="n">
        <v>5</v>
      </c>
      <c r="B755" s="250" t="inlineStr">
        <is>
          <t>CARMEN DEL PILAR ANTELO PAZ</t>
        </is>
      </c>
      <c r="C755" s="250" t="inlineStr">
        <is>
          <t>LAMINAS PLASTICAS TIPO FUNDA -POUCHE</t>
        </is>
      </c>
      <c r="D755" s="250" t="inlineStr">
        <is>
          <t>H5-P1</t>
        </is>
      </c>
      <c r="E755" s="250" t="n">
        <v>1129688</v>
      </c>
      <c r="F755" s="250" t="n">
        <v>1129720</v>
      </c>
      <c r="G755" s="250" t="n">
        <v>33</v>
      </c>
      <c r="H755" s="250" t="n"/>
      <c r="I755" s="250" t="n"/>
      <c r="J755" s="250" t="n"/>
      <c r="K755" s="250" t="n"/>
      <c r="L755" s="250" t="n"/>
      <c r="M755" s="250" t="n"/>
      <c r="N755" s="250" t="n"/>
      <c r="O755" s="250" t="n">
        <v>1129688</v>
      </c>
      <c r="P755" s="250" t="n">
        <v>1129720</v>
      </c>
      <c r="Q755" s="250" t="n">
        <v>33</v>
      </c>
      <c r="R755" s="250">
        <f>J755+M755+Q755</f>
        <v/>
      </c>
      <c r="S755" s="250">
        <f>IF(OR(C755="CEDULAS DE IDENTIDAD",C755="CÉDULA DE IDENTIDAD DS4924"),(J755*17),0)</f>
        <v/>
      </c>
      <c r="T755" s="281">
        <f>IF(N755="ERROR HUMANO",(M755*3),0)</f>
        <v/>
      </c>
    </row>
    <row r="756">
      <c r="A756" s="280" t="n">
        <v>5</v>
      </c>
      <c r="B756" s="250" t="inlineStr">
        <is>
          <t>CARMEN DEL PILAR ANTELO PAZ</t>
        </is>
      </c>
      <c r="C756" s="250" t="inlineStr">
        <is>
          <t>CÉDULA DE IDENTIDAD DS4924</t>
        </is>
      </c>
      <c r="D756" s="250" t="inlineStr">
        <is>
          <t>LA</t>
        </is>
      </c>
      <c r="E756" s="250" t="n">
        <v>586217</v>
      </c>
      <c r="F756" s="250" t="n">
        <v>586217</v>
      </c>
      <c r="G756" s="250" t="n">
        <v>1</v>
      </c>
      <c r="H756" s="250" t="n">
        <v>586217</v>
      </c>
      <c r="I756" s="250" t="n">
        <v>586217</v>
      </c>
      <c r="J756" s="250" t="n">
        <v>1</v>
      </c>
      <c r="K756" s="250" t="n"/>
      <c r="L756" s="250" t="n"/>
      <c r="M756" s="250" t="n"/>
      <c r="N756" s="250" t="n"/>
      <c r="O756" s="250" t="n"/>
      <c r="P756" s="250" t="n"/>
      <c r="Q756" s="250" t="n"/>
      <c r="R756" s="250">
        <f>J756+M756+Q756</f>
        <v/>
      </c>
      <c r="S756" s="250">
        <f>IF(OR(C756="CEDULAS DE IDENTIDAD",C756="CÉDULA DE IDENTIDAD DS4924"),(J756*17),0)</f>
        <v/>
      </c>
      <c r="T756" s="281">
        <f>IF(N756="ERROR HUMANO",(M756*3),0)</f>
        <v/>
      </c>
    </row>
    <row r="757">
      <c r="A757" s="280" t="n">
        <v>5</v>
      </c>
      <c r="B757" s="250" t="inlineStr">
        <is>
          <t>CARMEN DEL PILAR ANTELO PAZ</t>
        </is>
      </c>
      <c r="C757" s="250" t="inlineStr">
        <is>
          <t>CÉDULA DE IDENTIDAD DS4924</t>
        </is>
      </c>
      <c r="D757" s="250" t="inlineStr">
        <is>
          <t>LA</t>
        </is>
      </c>
      <c r="E757" s="250" t="n">
        <v>586219</v>
      </c>
      <c r="F757" s="250" t="n">
        <v>586219</v>
      </c>
      <c r="G757" s="250" t="n">
        <v>1</v>
      </c>
      <c r="H757" s="250" t="n">
        <v>586219</v>
      </c>
      <c r="I757" s="250" t="n">
        <v>586219</v>
      </c>
      <c r="J757" s="250" t="n">
        <v>1</v>
      </c>
      <c r="K757" s="250" t="n"/>
      <c r="L757" s="250" t="n"/>
      <c r="M757" s="250" t="n"/>
      <c r="N757" s="250" t="n"/>
      <c r="O757" s="250" t="n"/>
      <c r="P757" s="250" t="n"/>
      <c r="Q757" s="250" t="n"/>
      <c r="R757" s="250">
        <f>J757+M757+Q757</f>
        <v/>
      </c>
      <c r="S757" s="250">
        <f>IF(OR(C757="CEDULAS DE IDENTIDAD",C757="CÉDULA DE IDENTIDAD DS4924"),(J757*17),0)</f>
        <v/>
      </c>
      <c r="T757" s="281">
        <f>IF(N757="ERROR HUMANO",(M757*3),0)</f>
        <v/>
      </c>
    </row>
    <row r="758">
      <c r="A758" s="280" t="n">
        <v>5</v>
      </c>
      <c r="B758" s="250" t="inlineStr">
        <is>
          <t>CARMEN DEL PILAR ANTELO PAZ</t>
        </is>
      </c>
      <c r="C758" s="250" t="inlineStr">
        <is>
          <t>CÉDULA DE IDENTIDAD DS4924</t>
        </is>
      </c>
      <c r="D758" s="250" t="inlineStr">
        <is>
          <t>LA</t>
        </is>
      </c>
      <c r="E758" s="250" t="n">
        <v>586221</v>
      </c>
      <c r="F758" s="250" t="n">
        <v>586224</v>
      </c>
      <c r="G758" s="250" t="n">
        <v>4</v>
      </c>
      <c r="H758" s="250" t="n">
        <v>586221</v>
      </c>
      <c r="I758" s="250" t="n">
        <v>586224</v>
      </c>
      <c r="J758" s="250" t="n">
        <v>4</v>
      </c>
      <c r="K758" s="250" t="n"/>
      <c r="L758" s="250" t="n"/>
      <c r="M758" s="250" t="n"/>
      <c r="N758" s="250" t="n"/>
      <c r="O758" s="250" t="n"/>
      <c r="P758" s="250" t="n"/>
      <c r="Q758" s="250" t="n"/>
      <c r="R758" s="250">
        <f>J758+M758+Q758</f>
        <v/>
      </c>
      <c r="S758" s="250">
        <f>IF(OR(C758="CEDULAS DE IDENTIDAD",C758="CÉDULA DE IDENTIDAD DS4924"),(J758*17),0)</f>
        <v/>
      </c>
      <c r="T758" s="281">
        <f>IF(N758="ERROR HUMANO",(M758*3),0)</f>
        <v/>
      </c>
    </row>
    <row r="759">
      <c r="A759" s="280" t="n">
        <v>5</v>
      </c>
      <c r="B759" s="250" t="inlineStr">
        <is>
          <t>CARMEN DEL PILAR ANTELO PAZ</t>
        </is>
      </c>
      <c r="C759" s="250" t="inlineStr">
        <is>
          <t>CÉDULA DE IDENTIDAD DS4924</t>
        </is>
      </c>
      <c r="D759" s="250" t="inlineStr">
        <is>
          <t>LA</t>
        </is>
      </c>
      <c r="E759" s="250" t="n">
        <v>587029</v>
      </c>
      <c r="F759" s="250" t="n">
        <v>587031</v>
      </c>
      <c r="G759" s="250" t="n">
        <v>3</v>
      </c>
      <c r="H759" s="250" t="n">
        <v>587029</v>
      </c>
      <c r="I759" s="250" t="n">
        <v>587031</v>
      </c>
      <c r="J759" s="250" t="n">
        <v>3</v>
      </c>
      <c r="K759" s="250" t="n"/>
      <c r="L759" s="250" t="n"/>
      <c r="M759" s="250" t="n"/>
      <c r="N759" s="250" t="n"/>
      <c r="O759" s="250" t="n"/>
      <c r="P759" s="250" t="n"/>
      <c r="Q759" s="250" t="n"/>
      <c r="R759" s="250">
        <f>J759+M759+Q759</f>
        <v/>
      </c>
      <c r="S759" s="250">
        <f>IF(OR(C759="CEDULAS DE IDENTIDAD",C759="CÉDULA DE IDENTIDAD DS4924"),(J759*17),0)</f>
        <v/>
      </c>
      <c r="T759" s="281">
        <f>IF(N759="ERROR HUMANO",(M759*3),0)</f>
        <v/>
      </c>
    </row>
    <row r="760">
      <c r="A760" s="280" t="n">
        <v>5</v>
      </c>
      <c r="B760" s="250" t="inlineStr">
        <is>
          <t>CARMEN DEL PILAR ANTELO PAZ</t>
        </is>
      </c>
      <c r="C760" s="250" t="inlineStr">
        <is>
          <t>CÉDULA DE IDENTIDAD DS4924</t>
        </is>
      </c>
      <c r="D760" s="250" t="inlineStr">
        <is>
          <t>LA</t>
        </is>
      </c>
      <c r="E760" s="250" t="n">
        <v>587032</v>
      </c>
      <c r="F760" s="250" t="n">
        <v>587032</v>
      </c>
      <c r="G760" s="250" t="n">
        <v>1</v>
      </c>
      <c r="H760" s="250" t="n"/>
      <c r="I760" s="250" t="n"/>
      <c r="J760" s="250" t="n"/>
      <c r="K760" s="250" t="n">
        <v>587032</v>
      </c>
      <c r="L760" s="250" t="n">
        <v>587032</v>
      </c>
      <c r="M760" s="250" t="n">
        <v>1</v>
      </c>
      <c r="N760" s="250" t="inlineStr">
        <is>
          <t>ERROR DE IMPRESIÓN</t>
        </is>
      </c>
      <c r="O760" s="250" t="n"/>
      <c r="P760" s="250" t="n"/>
      <c r="Q760" s="250" t="n"/>
      <c r="R760" s="250">
        <f>J760+M760+Q760</f>
        <v/>
      </c>
      <c r="S760" s="250">
        <f>IF(OR(C760="CEDULAS DE IDENTIDAD",C760="CÉDULA DE IDENTIDAD DS4924"),(J760*17),0)</f>
        <v/>
      </c>
      <c r="T760" s="281">
        <f>IF(N760="ERROR HUMANO",(M760*3),0)</f>
        <v/>
      </c>
    </row>
    <row r="761">
      <c r="A761" s="280" t="n">
        <v>5</v>
      </c>
      <c r="B761" s="250" t="inlineStr">
        <is>
          <t>CARMEN DEL PILAR ANTELO PAZ</t>
        </is>
      </c>
      <c r="C761" s="250" t="inlineStr">
        <is>
          <t>CÉDULA DE IDENTIDAD DS4924</t>
        </is>
      </c>
      <c r="D761" s="250" t="inlineStr">
        <is>
          <t>LA</t>
        </is>
      </c>
      <c r="E761" s="250" t="n">
        <v>587033</v>
      </c>
      <c r="F761" s="250" t="n">
        <v>587056</v>
      </c>
      <c r="G761" s="250" t="n">
        <v>24</v>
      </c>
      <c r="H761" s="250" t="n">
        <v>587033</v>
      </c>
      <c r="I761" s="250" t="n">
        <v>587056</v>
      </c>
      <c r="J761" s="250" t="n">
        <v>24</v>
      </c>
      <c r="K761" s="250" t="n"/>
      <c r="L761" s="250" t="n"/>
      <c r="M761" s="250" t="n"/>
      <c r="N761" s="250" t="n"/>
      <c r="O761" s="250" t="n"/>
      <c r="P761" s="250" t="n"/>
      <c r="Q761" s="250" t="n"/>
      <c r="R761" s="250">
        <f>J761+M761+Q761</f>
        <v/>
      </c>
      <c r="S761" s="250">
        <f>IF(OR(C761="CEDULAS DE IDENTIDAD",C761="CÉDULA DE IDENTIDAD DS4924"),(J761*17),0)</f>
        <v/>
      </c>
      <c r="T761" s="281">
        <f>IF(N761="ERROR HUMANO",(M761*3),0)</f>
        <v/>
      </c>
    </row>
    <row r="762">
      <c r="A762" s="280" t="n">
        <v>5</v>
      </c>
      <c r="B762" s="250" t="inlineStr">
        <is>
          <t>CARMEN DEL PILAR ANTELO PAZ</t>
        </is>
      </c>
      <c r="C762" s="250" t="inlineStr">
        <is>
          <t>CÉDULA DE IDENTIDAD DS4924</t>
        </is>
      </c>
      <c r="D762" s="250" t="inlineStr">
        <is>
          <t>LA</t>
        </is>
      </c>
      <c r="E762" s="250" t="n">
        <v>587057</v>
      </c>
      <c r="F762" s="250" t="n">
        <v>587088</v>
      </c>
      <c r="G762" s="250" t="n">
        <v>32</v>
      </c>
      <c r="H762" s="250" t="n"/>
      <c r="I762" s="250" t="n"/>
      <c r="J762" s="250" t="n"/>
      <c r="K762" s="250" t="n"/>
      <c r="L762" s="250" t="n"/>
      <c r="M762" s="250" t="n"/>
      <c r="N762" s="250" t="n"/>
      <c r="O762" s="250" t="n">
        <v>587057</v>
      </c>
      <c r="P762" s="250" t="n">
        <v>587088</v>
      </c>
      <c r="Q762" s="250" t="n">
        <v>32</v>
      </c>
      <c r="R762" s="250">
        <f>J762+M762+Q762</f>
        <v/>
      </c>
      <c r="S762" s="250">
        <f>IF(OR(C762="CEDULAS DE IDENTIDAD",C762="CÉDULA DE IDENTIDAD DS4924"),(J762*17),0)</f>
        <v/>
      </c>
      <c r="T762" s="281">
        <f>IF(N762="ERROR HUMANO",(M762*3),0)</f>
        <v/>
      </c>
    </row>
    <row r="763">
      <c r="A763" s="282" t="n">
        <v>3</v>
      </c>
      <c r="B763" s="251" t="inlineStr">
        <is>
          <t>IVAR LIMBERT FLORES AYAVIRI</t>
        </is>
      </c>
      <c r="C763" s="251" t="inlineStr">
        <is>
          <t>CEDULAS DE IDENTIDAD</t>
        </is>
      </c>
      <c r="D763" s="251" t="inlineStr">
        <is>
          <t>H5-P1</t>
        </is>
      </c>
      <c r="E763" s="251" t="n">
        <v>2979815</v>
      </c>
      <c r="F763" s="251" t="n">
        <v>2979816</v>
      </c>
      <c r="G763" s="251" t="n">
        <v>2</v>
      </c>
      <c r="H763" s="251" t="n">
        <v>2979815</v>
      </c>
      <c r="I763" s="251" t="n">
        <v>2979816</v>
      </c>
      <c r="J763" s="251" t="n">
        <v>2</v>
      </c>
      <c r="K763" s="251" t="n"/>
      <c r="L763" s="251" t="n"/>
      <c r="M763" s="251" t="n"/>
      <c r="N763" s="251" t="n"/>
      <c r="O763" s="251" t="n"/>
      <c r="P763" s="251" t="n"/>
      <c r="Q763" s="251" t="n"/>
      <c r="R763" s="251">
        <f>J763+M763+Q763</f>
        <v/>
      </c>
      <c r="S763" s="251">
        <f>IF(OR(C763="CEDULAS DE IDENTIDAD",C763="CÉDULA DE IDENTIDAD DS4924"),(J763*17),0)</f>
        <v/>
      </c>
      <c r="T763" s="283">
        <f>IF(N763="ERROR HUMANO",(M763*3),0)</f>
        <v/>
      </c>
    </row>
    <row r="764">
      <c r="A764" s="282" t="n">
        <v>3</v>
      </c>
      <c r="B764" s="251" t="inlineStr">
        <is>
          <t>IVAR LIMBERT FLORES AYAVIRI</t>
        </is>
      </c>
      <c r="C764" s="251" t="inlineStr">
        <is>
          <t>CEDULAS DE IDENTIDAD</t>
        </is>
      </c>
      <c r="D764" s="251" t="inlineStr">
        <is>
          <t>H5-P1</t>
        </is>
      </c>
      <c r="E764" s="251" t="n">
        <v>2979877</v>
      </c>
      <c r="F764" s="251" t="n">
        <v>2979937</v>
      </c>
      <c r="G764" s="251" t="n">
        <v>61</v>
      </c>
      <c r="H764" s="251" t="n">
        <v>2979877</v>
      </c>
      <c r="I764" s="251" t="n">
        <v>2979937</v>
      </c>
      <c r="J764" s="251" t="n">
        <v>61</v>
      </c>
      <c r="K764" s="251" t="n"/>
      <c r="L764" s="251" t="n"/>
      <c r="M764" s="251" t="n"/>
      <c r="N764" s="251" t="n"/>
      <c r="O764" s="251" t="n"/>
      <c r="P764" s="251" t="n"/>
      <c r="Q764" s="251" t="n"/>
      <c r="R764" s="251">
        <f>J764+M764+Q764</f>
        <v/>
      </c>
      <c r="S764" s="251">
        <f>IF(OR(C764="CEDULAS DE IDENTIDAD",C764="CÉDULA DE IDENTIDAD DS4924"),(J764*17),0)</f>
        <v/>
      </c>
      <c r="T764" s="283">
        <f>IF(N764="ERROR HUMANO",(M764*3),0)</f>
        <v/>
      </c>
    </row>
    <row r="765">
      <c r="A765" s="282" t="n">
        <v>3</v>
      </c>
      <c r="B765" s="251" t="inlineStr">
        <is>
          <t>IVAR LIMBERT FLORES AYAVIRI</t>
        </is>
      </c>
      <c r="C765" s="251" t="inlineStr">
        <is>
          <t>CEDULAS DE IDENTIDAD</t>
        </is>
      </c>
      <c r="D765" s="251" t="inlineStr">
        <is>
          <t>H5-P1</t>
        </is>
      </c>
      <c r="E765" s="251" t="n">
        <v>2979938</v>
      </c>
      <c r="F765" s="251" t="n">
        <v>2979956</v>
      </c>
      <c r="G765" s="251" t="n">
        <v>19</v>
      </c>
      <c r="H765" s="251" t="n"/>
      <c r="I765" s="251" t="n"/>
      <c r="J765" s="251" t="n"/>
      <c r="K765" s="251" t="n"/>
      <c r="L765" s="251" t="n"/>
      <c r="M765" s="251" t="n"/>
      <c r="N765" s="251" t="n"/>
      <c r="O765" s="251" t="n">
        <v>2979938</v>
      </c>
      <c r="P765" s="251" t="n">
        <v>2979956</v>
      </c>
      <c r="Q765" s="251" t="n">
        <v>19</v>
      </c>
      <c r="R765" s="251">
        <f>J765+M765+Q765</f>
        <v/>
      </c>
      <c r="S765" s="251">
        <f>IF(OR(C765="CEDULAS DE IDENTIDAD",C765="CÉDULA DE IDENTIDAD DS4924"),(J765*17),0)</f>
        <v/>
      </c>
      <c r="T765" s="283">
        <f>IF(N765="ERROR HUMANO",(M765*3),0)</f>
        <v/>
      </c>
    </row>
    <row r="766">
      <c r="A766" s="282" t="n">
        <v>3</v>
      </c>
      <c r="B766" s="251" t="inlineStr">
        <is>
          <t>IVAR LIMBERT FLORES AYAVIRI</t>
        </is>
      </c>
      <c r="C766" s="251" t="inlineStr">
        <is>
          <t>LAMINAS PLASTICAS TIPO FUNDA -POUCHE</t>
        </is>
      </c>
      <c r="D766" s="251" t="inlineStr">
        <is>
          <t>H5-P1</t>
        </is>
      </c>
      <c r="E766" s="251" t="n">
        <v>1128889</v>
      </c>
      <c r="F766" s="251" t="n">
        <v>1128890</v>
      </c>
      <c r="G766" s="251" t="n">
        <v>2</v>
      </c>
      <c r="H766" s="251" t="n">
        <v>1128889</v>
      </c>
      <c r="I766" s="251" t="n">
        <v>1128890</v>
      </c>
      <c r="J766" s="251" t="n">
        <v>2</v>
      </c>
      <c r="K766" s="251" t="n"/>
      <c r="L766" s="251" t="n"/>
      <c r="M766" s="251" t="n"/>
      <c r="N766" s="251" t="n"/>
      <c r="O766" s="251" t="n"/>
      <c r="P766" s="251" t="n"/>
      <c r="Q766" s="251" t="n"/>
      <c r="R766" s="251">
        <f>J766+M766+Q766</f>
        <v/>
      </c>
      <c r="S766" s="251">
        <f>IF(OR(C766="CEDULAS DE IDENTIDAD",C766="CÉDULA DE IDENTIDAD DS4924"),(J766*17),0)</f>
        <v/>
      </c>
      <c r="T766" s="283">
        <f>IF(N766="ERROR HUMANO",(M766*3),0)</f>
        <v/>
      </c>
    </row>
    <row r="767">
      <c r="A767" s="282" t="n">
        <v>3</v>
      </c>
      <c r="B767" s="251" t="inlineStr">
        <is>
          <t>IVAR LIMBERT FLORES AYAVIRI</t>
        </is>
      </c>
      <c r="C767" s="251" t="inlineStr">
        <is>
          <t>LAMINAS PLASTICAS TIPO FUNDA -POUCHE</t>
        </is>
      </c>
      <c r="D767" s="251" t="inlineStr">
        <is>
          <t>H5-P1</t>
        </is>
      </c>
      <c r="E767" s="251" t="n">
        <v>1129528</v>
      </c>
      <c r="F767" s="251" t="n">
        <v>1129588</v>
      </c>
      <c r="G767" s="251" t="n">
        <v>61</v>
      </c>
      <c r="H767" s="251" t="n">
        <v>1129528</v>
      </c>
      <c r="I767" s="251" t="n">
        <v>1129588</v>
      </c>
      <c r="J767" s="251" t="n">
        <v>61</v>
      </c>
      <c r="K767" s="251" t="n"/>
      <c r="L767" s="251" t="n"/>
      <c r="M767" s="251" t="n"/>
      <c r="N767" s="251" t="n"/>
      <c r="O767" s="251" t="n"/>
      <c r="P767" s="251" t="n"/>
      <c r="Q767" s="251" t="n"/>
      <c r="R767" s="251">
        <f>J767+M767+Q767</f>
        <v/>
      </c>
      <c r="S767" s="251">
        <f>IF(OR(C767="CEDULAS DE IDENTIDAD",C767="CÉDULA DE IDENTIDAD DS4924"),(J767*17),0)</f>
        <v/>
      </c>
      <c r="T767" s="283">
        <f>IF(N767="ERROR HUMANO",(M767*3),0)</f>
        <v/>
      </c>
    </row>
    <row r="768">
      <c r="A768" s="282" t="n">
        <v>3</v>
      </c>
      <c r="B768" s="251" t="inlineStr">
        <is>
          <t>IVAR LIMBERT FLORES AYAVIRI</t>
        </is>
      </c>
      <c r="C768" s="251" t="inlineStr">
        <is>
          <t>LAMINAS PLASTICAS TIPO FUNDA -POUCHE</t>
        </is>
      </c>
      <c r="D768" s="251" t="inlineStr">
        <is>
          <t>H5-P1</t>
        </is>
      </c>
      <c r="E768" s="251" t="n">
        <v>1129589</v>
      </c>
      <c r="F768" s="251" t="n">
        <v>1129607</v>
      </c>
      <c r="G768" s="251" t="n">
        <v>19</v>
      </c>
      <c r="H768" s="251" t="n"/>
      <c r="I768" s="251" t="n"/>
      <c r="J768" s="251" t="n"/>
      <c r="K768" s="251" t="n"/>
      <c r="L768" s="251" t="n"/>
      <c r="M768" s="251" t="n"/>
      <c r="N768" s="251" t="n"/>
      <c r="O768" s="251" t="n">
        <v>1129589</v>
      </c>
      <c r="P768" s="251" t="n">
        <v>1129607</v>
      </c>
      <c r="Q768" s="251" t="n">
        <v>19</v>
      </c>
      <c r="R768" s="251">
        <f>J768+M768+Q768</f>
        <v/>
      </c>
      <c r="S768" s="251">
        <f>IF(OR(C768="CEDULAS DE IDENTIDAD",C768="CÉDULA DE IDENTIDAD DS4924"),(J768*17),0)</f>
        <v/>
      </c>
      <c r="T768" s="283">
        <f>IF(N768="ERROR HUMANO",(M768*3),0)</f>
        <v/>
      </c>
    </row>
    <row r="769">
      <c r="A769" s="280" t="n">
        <v>4</v>
      </c>
      <c r="B769" s="250" t="inlineStr">
        <is>
          <t>MIGUEL VILLARPANDO MIRANDA</t>
        </is>
      </c>
      <c r="C769" s="250" t="inlineStr">
        <is>
          <t>LAMINAS PLASTICAS TIPO FUNDA -POUCHE</t>
        </is>
      </c>
      <c r="D769" s="250" t="inlineStr">
        <is>
          <t>H5-P1</t>
        </is>
      </c>
      <c r="E769" s="250" t="n">
        <v>1129261</v>
      </c>
      <c r="F769" s="250" t="n">
        <v>1129261</v>
      </c>
      <c r="G769" s="250" t="n">
        <v>1</v>
      </c>
      <c r="H769" s="250" t="n">
        <v>1129261</v>
      </c>
      <c r="I769" s="250" t="n">
        <v>1129261</v>
      </c>
      <c r="J769" s="250" t="n">
        <v>1</v>
      </c>
      <c r="K769" s="250" t="n"/>
      <c r="L769" s="250" t="n"/>
      <c r="M769" s="250" t="n"/>
      <c r="N769" s="250" t="n"/>
      <c r="O769" s="250" t="n"/>
      <c r="P769" s="250" t="n"/>
      <c r="Q769" s="250" t="n"/>
      <c r="R769" s="250">
        <f>J769+M769+Q769</f>
        <v/>
      </c>
      <c r="S769" s="250">
        <f>IF(OR(C769="CEDULAS DE IDENTIDAD",C769="CÉDULA DE IDENTIDAD DS4924"),(J769*17),0)</f>
        <v/>
      </c>
      <c r="T769" s="281">
        <f>IF(N769="ERROR HUMANO",(M769*3),0)</f>
        <v/>
      </c>
    </row>
    <row r="770">
      <c r="A770" s="280" t="n">
        <v>4</v>
      </c>
      <c r="B770" s="250" t="inlineStr">
        <is>
          <t>MIGUEL VILLARPANDO MIRANDA</t>
        </is>
      </c>
      <c r="C770" s="250" t="inlineStr">
        <is>
          <t>LAMINAS PLASTICAS TIPO FUNDA -POUCHE</t>
        </is>
      </c>
      <c r="D770" s="250" t="inlineStr">
        <is>
          <t>H5-P1</t>
        </is>
      </c>
      <c r="E770" s="250" t="n">
        <v>1129282</v>
      </c>
      <c r="F770" s="250" t="n">
        <v>1129299</v>
      </c>
      <c r="G770" s="250" t="n">
        <v>18</v>
      </c>
      <c r="H770" s="250" t="n">
        <v>1129282</v>
      </c>
      <c r="I770" s="250" t="n">
        <v>1129299</v>
      </c>
      <c r="J770" s="250" t="n">
        <v>18</v>
      </c>
      <c r="K770" s="250" t="n"/>
      <c r="L770" s="250" t="n"/>
      <c r="M770" s="250" t="n"/>
      <c r="N770" s="250" t="n"/>
      <c r="O770" s="250" t="n"/>
      <c r="P770" s="250" t="n"/>
      <c r="Q770" s="250" t="n"/>
      <c r="R770" s="250">
        <f>J770+M770+Q770</f>
        <v/>
      </c>
      <c r="S770" s="250">
        <f>IF(OR(C770="CEDULAS DE IDENTIDAD",C770="CÉDULA DE IDENTIDAD DS4924"),(J770*17),0)</f>
        <v/>
      </c>
      <c r="T770" s="281">
        <f>IF(N770="ERROR HUMANO",(M770*3),0)</f>
        <v/>
      </c>
    </row>
    <row r="771">
      <c r="A771" s="280" t="n">
        <v>4</v>
      </c>
      <c r="B771" s="250" t="inlineStr">
        <is>
          <t>MIGUEL VILLARPANDO MIRANDA</t>
        </is>
      </c>
      <c r="C771" s="250" t="inlineStr">
        <is>
          <t>LAMINAS PLASTICAS TIPO FUNDA -POUCHE</t>
        </is>
      </c>
      <c r="D771" s="250" t="inlineStr">
        <is>
          <t>H5-P1</t>
        </is>
      </c>
      <c r="E771" s="250" t="n">
        <v>1129608</v>
      </c>
      <c r="F771" s="250" t="n">
        <v>1129653</v>
      </c>
      <c r="G771" s="250" t="n">
        <v>46</v>
      </c>
      <c r="H771" s="250" t="n">
        <v>1129608</v>
      </c>
      <c r="I771" s="250" t="n">
        <v>1129653</v>
      </c>
      <c r="J771" s="250" t="n">
        <v>46</v>
      </c>
      <c r="K771" s="250" t="n"/>
      <c r="L771" s="250" t="n"/>
      <c r="M771" s="250" t="n"/>
      <c r="N771" s="250" t="n"/>
      <c r="O771" s="250" t="n"/>
      <c r="P771" s="250" t="n"/>
      <c r="Q771" s="250" t="n"/>
      <c r="R771" s="250">
        <f>J771+M771+Q771</f>
        <v/>
      </c>
      <c r="S771" s="250">
        <f>IF(OR(C771="CEDULAS DE IDENTIDAD",C771="CÉDULA DE IDENTIDAD DS4924"),(J771*17),0)</f>
        <v/>
      </c>
      <c r="T771" s="281">
        <f>IF(N771="ERROR HUMANO",(M771*3),0)</f>
        <v/>
      </c>
    </row>
    <row r="772">
      <c r="A772" s="280" t="n">
        <v>4</v>
      </c>
      <c r="B772" s="250" t="inlineStr">
        <is>
          <t>MIGUEL VILLARPANDO MIRANDA</t>
        </is>
      </c>
      <c r="C772" s="250" t="inlineStr">
        <is>
          <t>LAMINAS PLASTICAS TIPO FUNDA -POUCHE</t>
        </is>
      </c>
      <c r="D772" s="250" t="inlineStr">
        <is>
          <t>H5-P1</t>
        </is>
      </c>
      <c r="E772" s="250" t="n">
        <v>1129654</v>
      </c>
      <c r="F772" s="250" t="n">
        <v>1129666</v>
      </c>
      <c r="G772" s="250" t="n">
        <v>13</v>
      </c>
      <c r="H772" s="250" t="n"/>
      <c r="I772" s="250" t="n"/>
      <c r="J772" s="250" t="n"/>
      <c r="K772" s="250" t="n"/>
      <c r="L772" s="250" t="n"/>
      <c r="M772" s="250" t="n"/>
      <c r="N772" s="250" t="n"/>
      <c r="O772" s="250" t="n">
        <v>1129654</v>
      </c>
      <c r="P772" s="250" t="n">
        <v>1129666</v>
      </c>
      <c r="Q772" s="250" t="n">
        <v>13</v>
      </c>
      <c r="R772" s="250">
        <f>J772+M772+Q772</f>
        <v/>
      </c>
      <c r="S772" s="250">
        <f>IF(OR(C772="CEDULAS DE IDENTIDAD",C772="CÉDULA DE IDENTIDAD DS4924"),(J772*17),0)</f>
        <v/>
      </c>
      <c r="T772" s="281">
        <f>IF(N772="ERROR HUMANO",(M772*3),0)</f>
        <v/>
      </c>
    </row>
    <row r="773">
      <c r="A773" s="280" t="n">
        <v>4</v>
      </c>
      <c r="B773" s="250" t="inlineStr">
        <is>
          <t>MIGUEL VILLARPANDO MIRANDA</t>
        </is>
      </c>
      <c r="C773" s="250" t="inlineStr">
        <is>
          <t>CÉDULA DE IDENTIDAD DS4924</t>
        </is>
      </c>
      <c r="D773" s="250" t="inlineStr">
        <is>
          <t>LA</t>
        </is>
      </c>
      <c r="E773" s="250" t="n">
        <v>586723</v>
      </c>
      <c r="F773" s="250" t="n">
        <v>586729</v>
      </c>
      <c r="G773" s="250" t="n">
        <v>7</v>
      </c>
      <c r="H773" s="250" t="n">
        <v>586723</v>
      </c>
      <c r="I773" s="250" t="n">
        <v>586729</v>
      </c>
      <c r="J773" s="250" t="n">
        <v>7</v>
      </c>
      <c r="K773" s="250" t="n"/>
      <c r="L773" s="250" t="n"/>
      <c r="M773" s="250" t="n"/>
      <c r="N773" s="250" t="n"/>
      <c r="O773" s="250" t="n"/>
      <c r="P773" s="250" t="n"/>
      <c r="Q773" s="250" t="n"/>
      <c r="R773" s="250">
        <f>J773+M773+Q773</f>
        <v/>
      </c>
      <c r="S773" s="250">
        <f>IF(OR(C773="CEDULAS DE IDENTIDAD",C773="CÉDULA DE IDENTIDAD DS4924"),(J773*17),0)</f>
        <v/>
      </c>
      <c r="T773" s="281">
        <f>IF(N773="ERROR HUMANO",(M773*3),0)</f>
        <v/>
      </c>
    </row>
    <row r="774">
      <c r="A774" s="280" t="n">
        <v>4</v>
      </c>
      <c r="B774" s="250" t="inlineStr">
        <is>
          <t>MIGUEL VILLARPANDO MIRANDA</t>
        </is>
      </c>
      <c r="C774" s="250" t="inlineStr">
        <is>
          <t>CÉDULA DE IDENTIDAD DS4924</t>
        </is>
      </c>
      <c r="D774" s="250" t="inlineStr">
        <is>
          <t>LA</t>
        </is>
      </c>
      <c r="E774" s="250" t="n">
        <v>586730</v>
      </c>
      <c r="F774" s="250" t="n">
        <v>586740</v>
      </c>
      <c r="G774" s="250" t="n">
        <v>11</v>
      </c>
      <c r="H774" s="250" t="n"/>
      <c r="I774" s="250" t="n"/>
      <c r="J774" s="250" t="n"/>
      <c r="K774" s="250" t="n"/>
      <c r="L774" s="250" t="n"/>
      <c r="M774" s="250" t="n"/>
      <c r="N774" s="250" t="n"/>
      <c r="O774" s="250" t="n">
        <v>586730</v>
      </c>
      <c r="P774" s="250" t="n">
        <v>586740</v>
      </c>
      <c r="Q774" s="250" t="n">
        <v>11</v>
      </c>
      <c r="R774" s="250">
        <f>J774+M774+Q774</f>
        <v/>
      </c>
      <c r="S774" s="250">
        <f>IF(OR(C774="CEDULAS DE IDENTIDAD",C774="CÉDULA DE IDENTIDAD DS4924"),(J774*17),0)</f>
        <v/>
      </c>
      <c r="T774" s="281">
        <f>IF(N774="ERROR HUMANO",(M774*3),0)</f>
        <v/>
      </c>
    </row>
    <row r="775">
      <c r="A775" s="280" t="n">
        <v>4</v>
      </c>
      <c r="B775" s="250" t="inlineStr">
        <is>
          <t>MIGUEL VILLARPANDO MIRANDA</t>
        </is>
      </c>
      <c r="C775" s="250" t="inlineStr">
        <is>
          <t>CÉDULA DE IDENTIDAD DS4924</t>
        </is>
      </c>
      <c r="D775" s="250" t="inlineStr">
        <is>
          <t>LA</t>
        </is>
      </c>
      <c r="E775" s="250" t="n">
        <v>586969</v>
      </c>
      <c r="F775" s="250" t="n">
        <v>586969</v>
      </c>
      <c r="G775" s="250" t="n">
        <v>1</v>
      </c>
      <c r="H775" s="250" t="n"/>
      <c r="I775" s="250" t="n"/>
      <c r="J775" s="250" t="n"/>
      <c r="K775" s="250" t="n">
        <v>586969</v>
      </c>
      <c r="L775" s="250" t="n">
        <v>586969</v>
      </c>
      <c r="M775" s="250" t="n">
        <v>1</v>
      </c>
      <c r="N775" s="250" t="inlineStr">
        <is>
          <t>ERROR DE IMPRESIÓN</t>
        </is>
      </c>
      <c r="O775" s="250" t="n"/>
      <c r="P775" s="250" t="n"/>
      <c r="Q775" s="250" t="n"/>
      <c r="R775" s="250">
        <f>J775+M775+Q775</f>
        <v/>
      </c>
      <c r="S775" s="250">
        <f>IF(OR(C775="CEDULAS DE IDENTIDAD",C775="CÉDULA DE IDENTIDAD DS4924"),(J775*17),0)</f>
        <v/>
      </c>
      <c r="T775" s="281">
        <f>IF(N775="ERROR HUMANO",(M775*3),0)</f>
        <v/>
      </c>
    </row>
    <row r="776">
      <c r="A776" s="280" t="n">
        <v>4</v>
      </c>
      <c r="B776" s="250" t="inlineStr">
        <is>
          <t>MIGUEL VILLARPANDO MIRANDA</t>
        </is>
      </c>
      <c r="C776" s="250" t="inlineStr">
        <is>
          <t>CÉDULA DE IDENTIDAD DS4924</t>
        </is>
      </c>
      <c r="D776" s="250" t="inlineStr">
        <is>
          <t>LA</t>
        </is>
      </c>
      <c r="E776" s="250" t="n">
        <v>586970</v>
      </c>
      <c r="F776" s="250" t="n">
        <v>586978</v>
      </c>
      <c r="G776" s="250" t="n">
        <v>9</v>
      </c>
      <c r="H776" s="250" t="n">
        <v>586970</v>
      </c>
      <c r="I776" s="250" t="n">
        <v>586978</v>
      </c>
      <c r="J776" s="250" t="n">
        <v>9</v>
      </c>
      <c r="K776" s="250" t="n"/>
      <c r="L776" s="250" t="n"/>
      <c r="M776" s="250" t="n"/>
      <c r="N776" s="250" t="n"/>
      <c r="O776" s="250" t="n"/>
      <c r="P776" s="250" t="n"/>
      <c r="Q776" s="250" t="n"/>
      <c r="R776" s="250">
        <f>J776+M776+Q776</f>
        <v/>
      </c>
      <c r="S776" s="250">
        <f>IF(OR(C776="CEDULAS DE IDENTIDAD",C776="CÉDULA DE IDENTIDAD DS4924"),(J776*17),0)</f>
        <v/>
      </c>
      <c r="T776" s="281">
        <f>IF(N776="ERROR HUMANO",(M776*3),0)</f>
        <v/>
      </c>
    </row>
    <row r="777">
      <c r="A777" s="280" t="n">
        <v>4</v>
      </c>
      <c r="B777" s="250" t="inlineStr">
        <is>
          <t>MIGUEL VILLARPANDO MIRANDA</t>
        </is>
      </c>
      <c r="C777" s="250" t="inlineStr">
        <is>
          <t>CÉDULA DE IDENTIDAD DS4924</t>
        </is>
      </c>
      <c r="D777" s="250" t="inlineStr">
        <is>
          <t>LA</t>
        </is>
      </c>
      <c r="E777" s="250" t="n">
        <v>586979</v>
      </c>
      <c r="F777" s="250" t="n">
        <v>586979</v>
      </c>
      <c r="G777" s="250" t="n">
        <v>1</v>
      </c>
      <c r="H777" s="250" t="n"/>
      <c r="I777" s="250" t="n"/>
      <c r="J777" s="250" t="n"/>
      <c r="K777" s="250" t="n">
        <v>586979</v>
      </c>
      <c r="L777" s="250" t="n">
        <v>586979</v>
      </c>
      <c r="M777" s="250" t="n">
        <v>1</v>
      </c>
      <c r="N777" s="250" t="inlineStr">
        <is>
          <t>ERROR DE IMPRESIÓN</t>
        </is>
      </c>
      <c r="O777" s="250" t="n"/>
      <c r="P777" s="250" t="n"/>
      <c r="Q777" s="250" t="n"/>
      <c r="R777" s="250">
        <f>J777+M777+Q777</f>
        <v/>
      </c>
      <c r="S777" s="250">
        <f>IF(OR(C777="CEDULAS DE IDENTIDAD",C777="CÉDULA DE IDENTIDAD DS4924"),(J777*17),0)</f>
        <v/>
      </c>
      <c r="T777" s="281">
        <f>IF(N777="ERROR HUMANO",(M777*3),0)</f>
        <v/>
      </c>
    </row>
    <row r="778">
      <c r="A778" s="280" t="n">
        <v>4</v>
      </c>
      <c r="B778" s="250" t="inlineStr">
        <is>
          <t>MIGUEL VILLARPANDO MIRANDA</t>
        </is>
      </c>
      <c r="C778" s="250" t="inlineStr">
        <is>
          <t>CÉDULA DE IDENTIDAD DS4924</t>
        </is>
      </c>
      <c r="D778" s="250" t="inlineStr">
        <is>
          <t>LA</t>
        </is>
      </c>
      <c r="E778" s="250" t="n">
        <v>586980</v>
      </c>
      <c r="F778" s="250" t="n">
        <v>587028</v>
      </c>
      <c r="G778" s="250" t="n">
        <v>49</v>
      </c>
      <c r="H778" s="250" t="n">
        <v>586980</v>
      </c>
      <c r="I778" s="250" t="n">
        <v>587028</v>
      </c>
      <c r="J778" s="250" t="n">
        <v>49</v>
      </c>
      <c r="K778" s="250" t="n"/>
      <c r="L778" s="250" t="n"/>
      <c r="M778" s="250" t="n"/>
      <c r="N778" s="250" t="n"/>
      <c r="O778" s="250" t="n"/>
      <c r="P778" s="250" t="n"/>
      <c r="Q778" s="250" t="n"/>
      <c r="R778" s="250">
        <f>J778+M778+Q778</f>
        <v/>
      </c>
      <c r="S778" s="250">
        <f>IF(OR(C778="CEDULAS DE IDENTIDAD",C778="CÉDULA DE IDENTIDAD DS4924"),(J778*17),0)</f>
        <v/>
      </c>
      <c r="T778" s="281">
        <f>IF(N778="ERROR HUMANO",(M778*3),0)</f>
        <v/>
      </c>
    </row>
    <row r="779">
      <c r="A779" s="282" t="n">
        <v>1</v>
      </c>
      <c r="B779" s="251" t="inlineStr">
        <is>
          <t>VERONICA MEDRANO ARIAS</t>
        </is>
      </c>
      <c r="C779" s="251" t="inlineStr">
        <is>
          <t>LAMINAS PLASTICAS TIPO FUNDA -POUCHE</t>
        </is>
      </c>
      <c r="D779" s="251" t="inlineStr">
        <is>
          <t>H5-P1</t>
        </is>
      </c>
      <c r="E779" s="251" t="n">
        <v>1129356</v>
      </c>
      <c r="F779" s="251" t="n">
        <v>1129387</v>
      </c>
      <c r="G779" s="251" t="n">
        <v>32</v>
      </c>
      <c r="H779" s="251" t="n">
        <v>1129356</v>
      </c>
      <c r="I779" s="251" t="n">
        <v>1129387</v>
      </c>
      <c r="J779" s="251" t="n">
        <v>32</v>
      </c>
      <c r="K779" s="251" t="n"/>
      <c r="L779" s="251" t="n"/>
      <c r="M779" s="251" t="n"/>
      <c r="N779" s="251" t="n"/>
      <c r="O779" s="251" t="n"/>
      <c r="P779" s="251" t="n"/>
      <c r="Q779" s="251" t="n"/>
      <c r="R779" s="251">
        <f>J779+M779+Q779</f>
        <v/>
      </c>
      <c r="S779" s="251">
        <f>IF(OR(C779="CEDULAS DE IDENTIDAD",C779="CÉDULA DE IDENTIDAD DS4924"),(J779*17),0)</f>
        <v/>
      </c>
      <c r="T779" s="283">
        <f>IF(N779="ERROR HUMANO",(M779*3),0)</f>
        <v/>
      </c>
    </row>
    <row r="780">
      <c r="A780" s="282" t="n">
        <v>1</v>
      </c>
      <c r="B780" s="251" t="inlineStr">
        <is>
          <t>VERONICA MEDRANO ARIAS</t>
        </is>
      </c>
      <c r="C780" s="251" t="inlineStr">
        <is>
          <t>LAMINAS PLASTICAS TIPO FUNDA -POUCHE</t>
        </is>
      </c>
      <c r="D780" s="251" t="inlineStr">
        <is>
          <t>H5-P1</t>
        </is>
      </c>
      <c r="E780" s="251" t="n">
        <v>1129428</v>
      </c>
      <c r="F780" s="251" t="n">
        <v>1129479</v>
      </c>
      <c r="G780" s="251" t="n">
        <v>52</v>
      </c>
      <c r="H780" s="251" t="n">
        <v>1129428</v>
      </c>
      <c r="I780" s="251" t="n">
        <v>1129479</v>
      </c>
      <c r="J780" s="251" t="n">
        <v>52</v>
      </c>
      <c r="K780" s="251" t="n"/>
      <c r="L780" s="251" t="n"/>
      <c r="M780" s="251" t="n"/>
      <c r="N780" s="251" t="n"/>
      <c r="O780" s="251" t="n"/>
      <c r="P780" s="251" t="n"/>
      <c r="Q780" s="251" t="n"/>
      <c r="R780" s="251">
        <f>J780+M780+Q780</f>
        <v/>
      </c>
      <c r="S780" s="251">
        <f>IF(OR(C780="CEDULAS DE IDENTIDAD",C780="CÉDULA DE IDENTIDAD DS4924"),(J780*17),0)</f>
        <v/>
      </c>
      <c r="T780" s="283">
        <f>IF(N780="ERROR HUMANO",(M780*3),0)</f>
        <v/>
      </c>
    </row>
    <row r="781">
      <c r="A781" s="282" t="n">
        <v>1</v>
      </c>
      <c r="B781" s="251" t="inlineStr">
        <is>
          <t>VERONICA MEDRANO ARIAS</t>
        </is>
      </c>
      <c r="C781" s="251" t="inlineStr">
        <is>
          <t>LAMINAS PLASTICAS TIPO FUNDA -POUCHE</t>
        </is>
      </c>
      <c r="D781" s="251" t="inlineStr">
        <is>
          <t>H5-P1</t>
        </is>
      </c>
      <c r="E781" s="251" t="n">
        <v>1129860</v>
      </c>
      <c r="F781" s="251" t="n">
        <v>1129863</v>
      </c>
      <c r="G781" s="251" t="n">
        <v>4</v>
      </c>
      <c r="H781" s="251" t="n">
        <v>1129860</v>
      </c>
      <c r="I781" s="251" t="n">
        <v>1129863</v>
      </c>
      <c r="J781" s="251" t="n">
        <v>4</v>
      </c>
      <c r="K781" s="251" t="n"/>
      <c r="L781" s="251" t="n"/>
      <c r="M781" s="251" t="n"/>
      <c r="N781" s="251" t="n"/>
      <c r="O781" s="251" t="n"/>
      <c r="P781" s="251" t="n"/>
      <c r="Q781" s="251" t="n"/>
      <c r="R781" s="251">
        <f>J781+M781+Q781</f>
        <v/>
      </c>
      <c r="S781" s="251">
        <f>IF(OR(C781="CEDULAS DE IDENTIDAD",C781="CÉDULA DE IDENTIDAD DS4924"),(J781*17),0)</f>
        <v/>
      </c>
      <c r="T781" s="283">
        <f>IF(N781="ERROR HUMANO",(M781*3),0)</f>
        <v/>
      </c>
    </row>
    <row r="782">
      <c r="A782" s="282" t="n">
        <v>1</v>
      </c>
      <c r="B782" s="251" t="inlineStr">
        <is>
          <t>VERONICA MEDRANO ARIAS</t>
        </is>
      </c>
      <c r="C782" s="251" t="inlineStr">
        <is>
          <t>LAMINAS PLASTICAS TIPO FUNDA -POUCHE</t>
        </is>
      </c>
      <c r="D782" s="251" t="inlineStr">
        <is>
          <t>H5-P1</t>
        </is>
      </c>
      <c r="E782" s="251" t="n">
        <v>1129864</v>
      </c>
      <c r="F782" s="251" t="n">
        <v>1129899</v>
      </c>
      <c r="G782" s="251" t="n">
        <v>36</v>
      </c>
      <c r="H782" s="251" t="n"/>
      <c r="I782" s="251" t="n"/>
      <c r="J782" s="251" t="n"/>
      <c r="K782" s="251" t="n"/>
      <c r="L782" s="251" t="n"/>
      <c r="M782" s="251" t="n"/>
      <c r="N782" s="251" t="n"/>
      <c r="O782" s="251" t="n">
        <v>1129864</v>
      </c>
      <c r="P782" s="251" t="n">
        <v>1129899</v>
      </c>
      <c r="Q782" s="251" t="n">
        <v>36</v>
      </c>
      <c r="R782" s="251">
        <f>J782+M782+Q782</f>
        <v/>
      </c>
      <c r="S782" s="251">
        <f>IF(OR(C782="CEDULAS DE IDENTIDAD",C782="CÉDULA DE IDENTIDAD DS4924"),(J782*17),0)</f>
        <v/>
      </c>
      <c r="T782" s="283">
        <f>IF(N782="ERROR HUMANO",(M782*3),0)</f>
        <v/>
      </c>
    </row>
    <row r="783">
      <c r="A783" s="282" t="n">
        <v>1</v>
      </c>
      <c r="B783" s="251" t="inlineStr">
        <is>
          <t>VERONICA MEDRANO ARIAS</t>
        </is>
      </c>
      <c r="C783" s="251" t="inlineStr">
        <is>
          <t>CÉDULA DE IDENTIDAD DS4924</t>
        </is>
      </c>
      <c r="D783" s="251" t="inlineStr">
        <is>
          <t>LA</t>
        </is>
      </c>
      <c r="E783" s="251" t="n">
        <v>586797</v>
      </c>
      <c r="F783" s="251" t="n">
        <v>586828</v>
      </c>
      <c r="G783" s="251" t="n">
        <v>32</v>
      </c>
      <c r="H783" s="251" t="n">
        <v>586797</v>
      </c>
      <c r="I783" s="251" t="n">
        <v>586828</v>
      </c>
      <c r="J783" s="251" t="n">
        <v>32</v>
      </c>
      <c r="K783" s="251" t="n"/>
      <c r="L783" s="251" t="n"/>
      <c r="M783" s="251" t="n"/>
      <c r="N783" s="251" t="n"/>
      <c r="O783" s="251" t="n"/>
      <c r="P783" s="251" t="n"/>
      <c r="Q783" s="251" t="n"/>
      <c r="R783" s="251">
        <f>J783+M783+Q783</f>
        <v/>
      </c>
      <c r="S783" s="251">
        <f>IF(OR(C783="CEDULAS DE IDENTIDAD",C783="CÉDULA DE IDENTIDAD DS4924"),(J783*17),0)</f>
        <v/>
      </c>
      <c r="T783" s="283">
        <f>IF(N783="ERROR HUMANO",(M783*3),0)</f>
        <v/>
      </c>
    </row>
    <row r="784">
      <c r="A784" s="282" t="n">
        <v>1</v>
      </c>
      <c r="B784" s="251" t="inlineStr">
        <is>
          <t>VERONICA MEDRANO ARIAS</t>
        </is>
      </c>
      <c r="C784" s="251" t="inlineStr">
        <is>
          <t>CÉDULA DE IDENTIDAD DS4924</t>
        </is>
      </c>
      <c r="D784" s="251" t="inlineStr">
        <is>
          <t>LA</t>
        </is>
      </c>
      <c r="E784" s="251" t="n">
        <v>586869</v>
      </c>
      <c r="F784" s="251" t="n">
        <v>586899</v>
      </c>
      <c r="G784" s="251" t="n">
        <v>31</v>
      </c>
      <c r="H784" s="251" t="n">
        <v>586869</v>
      </c>
      <c r="I784" s="251" t="n">
        <v>586899</v>
      </c>
      <c r="J784" s="251" t="n">
        <v>31</v>
      </c>
      <c r="K784" s="251" t="n"/>
      <c r="L784" s="251" t="n"/>
      <c r="M784" s="251" t="n"/>
      <c r="N784" s="251" t="n"/>
      <c r="O784" s="251" t="n"/>
      <c r="P784" s="251" t="n"/>
      <c r="Q784" s="251" t="n"/>
      <c r="R784" s="251">
        <f>J784+M784+Q784</f>
        <v/>
      </c>
      <c r="S784" s="251">
        <f>IF(OR(C784="CEDULAS DE IDENTIDAD",C784="CÉDULA DE IDENTIDAD DS4924"),(J784*17),0)</f>
        <v/>
      </c>
      <c r="T784" s="283">
        <f>IF(N784="ERROR HUMANO",(M784*3),0)</f>
        <v/>
      </c>
    </row>
    <row r="785">
      <c r="A785" s="282" t="n">
        <v>1</v>
      </c>
      <c r="B785" s="251" t="inlineStr">
        <is>
          <t>VERONICA MEDRANO ARIAS</t>
        </is>
      </c>
      <c r="C785" s="251" t="inlineStr">
        <is>
          <t>CÉDULA DE IDENTIDAD DS4924</t>
        </is>
      </c>
      <c r="D785" s="251" t="inlineStr">
        <is>
          <t>LA</t>
        </is>
      </c>
      <c r="E785" s="251" t="n">
        <v>586900</v>
      </c>
      <c r="F785" s="251" t="n">
        <v>586901</v>
      </c>
      <c r="G785" s="251" t="n">
        <v>2</v>
      </c>
      <c r="H785" s="251" t="n"/>
      <c r="I785" s="251" t="n"/>
      <c r="J785" s="251" t="n"/>
      <c r="K785" s="251" t="n">
        <v>586900</v>
      </c>
      <c r="L785" s="251" t="n">
        <v>586900</v>
      </c>
      <c r="M785" s="251" t="n">
        <v>1</v>
      </c>
      <c r="N785" s="251" t="inlineStr">
        <is>
          <t>ERROR DE IMPRESIÓN</t>
        </is>
      </c>
      <c r="O785" s="251" t="n"/>
      <c r="P785" s="251" t="n"/>
      <c r="Q785" s="251" t="n"/>
      <c r="R785" s="251">
        <f>J785+M785+Q785</f>
        <v/>
      </c>
      <c r="S785" s="251">
        <f>IF(OR(C785="CEDULAS DE IDENTIDAD",C785="CÉDULA DE IDENTIDAD DS4924"),(J785*17),0)</f>
        <v/>
      </c>
      <c r="T785" s="283">
        <f>IF(N785="ERROR HUMANO",(M785*3),0)</f>
        <v/>
      </c>
    </row>
    <row r="786">
      <c r="A786" s="282" t="n">
        <v>1</v>
      </c>
      <c r="B786" s="251" t="inlineStr">
        <is>
          <t>VERONICA MEDRANO ARIAS</t>
        </is>
      </c>
      <c r="C786" s="251" t="inlineStr">
        <is>
          <t>CÉDULA DE IDENTIDAD DS4924</t>
        </is>
      </c>
      <c r="D786" s="251" t="n"/>
      <c r="E786" s="251" t="n"/>
      <c r="F786" s="251" t="n"/>
      <c r="G786" s="251" t="n"/>
      <c r="H786" s="251" t="n"/>
      <c r="I786" s="251" t="n"/>
      <c r="J786" s="251" t="n"/>
      <c r="K786" s="251" t="n">
        <v>586901</v>
      </c>
      <c r="L786" s="251" t="n">
        <v>586901</v>
      </c>
      <c r="M786" s="251" t="n">
        <v>1</v>
      </c>
      <c r="N786" s="251" t="inlineStr">
        <is>
          <t>ERROR DE IMPRESIÓN</t>
        </is>
      </c>
      <c r="O786" s="251" t="n"/>
      <c r="P786" s="251" t="n"/>
      <c r="Q786" s="251" t="n"/>
      <c r="R786" s="251">
        <f>J786+M786+Q786</f>
        <v/>
      </c>
      <c r="S786" s="251">
        <f>IF(OR(C786="CEDULAS DE IDENTIDAD",C786="CÉDULA DE IDENTIDAD DS4924"),(J786*17),0)</f>
        <v/>
      </c>
      <c r="T786" s="283">
        <f>IF(N786="ERROR HUMANO",(M786*3),0)</f>
        <v/>
      </c>
    </row>
    <row r="787">
      <c r="A787" s="282" t="n">
        <v>1</v>
      </c>
      <c r="B787" s="251" t="inlineStr">
        <is>
          <t>VERONICA MEDRANO ARIAS</t>
        </is>
      </c>
      <c r="C787" s="251" t="inlineStr">
        <is>
          <t>CÉDULA DE IDENTIDAD DS4924</t>
        </is>
      </c>
      <c r="D787" s="251" t="inlineStr">
        <is>
          <t>LA</t>
        </is>
      </c>
      <c r="E787" s="251" t="n">
        <v>586902</v>
      </c>
      <c r="F787" s="251" t="n">
        <v>586920</v>
      </c>
      <c r="G787" s="251" t="n">
        <v>19</v>
      </c>
      <c r="H787" s="251" t="n">
        <v>586902</v>
      </c>
      <c r="I787" s="251" t="n">
        <v>586920</v>
      </c>
      <c r="J787" s="251" t="n">
        <v>19</v>
      </c>
      <c r="K787" s="251" t="n"/>
      <c r="L787" s="251" t="n"/>
      <c r="M787" s="251" t="n"/>
      <c r="N787" s="251" t="n"/>
      <c r="O787" s="251" t="n"/>
      <c r="P787" s="251" t="n"/>
      <c r="Q787" s="251" t="n"/>
      <c r="R787" s="251">
        <f>J787+M787+Q787</f>
        <v/>
      </c>
      <c r="S787" s="251">
        <f>IF(OR(C787="CEDULAS DE IDENTIDAD",C787="CÉDULA DE IDENTIDAD DS4924"),(J787*17),0)</f>
        <v/>
      </c>
      <c r="T787" s="283">
        <f>IF(N787="ERROR HUMANO",(M787*3),0)</f>
        <v/>
      </c>
    </row>
    <row r="788">
      <c r="A788" s="282" t="n">
        <v>1</v>
      </c>
      <c r="B788" s="251" t="inlineStr">
        <is>
          <t>VERONICA MEDRANO ARIAS</t>
        </is>
      </c>
      <c r="C788" s="251" t="inlineStr">
        <is>
          <t>CÉDULA DE IDENTIDAD DS4924</t>
        </is>
      </c>
      <c r="D788" s="251" t="inlineStr">
        <is>
          <t>LA</t>
        </is>
      </c>
      <c r="E788" s="251" t="n">
        <v>587169</v>
      </c>
      <c r="F788" s="251" t="n">
        <v>587174</v>
      </c>
      <c r="G788" s="251" t="n">
        <v>6</v>
      </c>
      <c r="H788" s="251" t="n">
        <v>587169</v>
      </c>
      <c r="I788" s="251" t="n">
        <v>587174</v>
      </c>
      <c r="J788" s="251" t="n">
        <v>6</v>
      </c>
      <c r="K788" s="251" t="n"/>
      <c r="L788" s="251" t="n"/>
      <c r="M788" s="251" t="n"/>
      <c r="N788" s="251" t="n"/>
      <c r="O788" s="251" t="n"/>
      <c r="P788" s="251" t="n"/>
      <c r="Q788" s="251" t="n"/>
      <c r="R788" s="251">
        <f>J788+M788+Q788</f>
        <v/>
      </c>
      <c r="S788" s="251">
        <f>IF(OR(C788="CEDULAS DE IDENTIDAD",C788="CÉDULA DE IDENTIDAD DS4924"),(J788*17),0)</f>
        <v/>
      </c>
      <c r="T788" s="283">
        <f>IF(N788="ERROR HUMANO",(M788*3),0)</f>
        <v/>
      </c>
    </row>
    <row r="789">
      <c r="A789" s="282" t="n">
        <v>1</v>
      </c>
      <c r="B789" s="251" t="inlineStr">
        <is>
          <t>VERONICA MEDRANO ARIAS</t>
        </is>
      </c>
      <c r="C789" s="251" t="inlineStr">
        <is>
          <t>CÉDULA DE IDENTIDAD DS4924</t>
        </is>
      </c>
      <c r="D789" s="251" t="inlineStr">
        <is>
          <t>LA</t>
        </is>
      </c>
      <c r="E789" s="251" t="n">
        <v>587175</v>
      </c>
      <c r="F789" s="251" t="n">
        <v>587208</v>
      </c>
      <c r="G789" s="251" t="n">
        <v>34</v>
      </c>
      <c r="H789" s="251" t="n"/>
      <c r="I789" s="251" t="n"/>
      <c r="J789" s="251" t="n"/>
      <c r="K789" s="251" t="n"/>
      <c r="L789" s="251" t="n"/>
      <c r="M789" s="251" t="n"/>
      <c r="N789" s="251" t="n"/>
      <c r="O789" s="251" t="n">
        <v>587175</v>
      </c>
      <c r="P789" s="251" t="n">
        <v>587208</v>
      </c>
      <c r="Q789" s="251" t="n">
        <v>34</v>
      </c>
      <c r="R789" s="251">
        <f>J789+M789+Q789</f>
        <v/>
      </c>
      <c r="S789" s="251">
        <f>IF(OR(C789="CEDULAS DE IDENTIDAD",C789="CÉDULA DE IDENTIDAD DS4924"),(J789*17),0)</f>
        <v/>
      </c>
      <c r="T789" s="283">
        <f>IF(N789="ERROR HUMANO",(M789*3),0)</f>
        <v/>
      </c>
    </row>
    <row r="790">
      <c r="A790" s="280" t="n">
        <v>8</v>
      </c>
      <c r="B790" s="250" t="inlineStr">
        <is>
          <t>WILSON SOLETO LAVAIN</t>
        </is>
      </c>
      <c r="C790" s="250" t="inlineStr">
        <is>
          <t>LAMINAS PLASTICAS TIPO FUNDA -POUCHE</t>
        </is>
      </c>
      <c r="D790" s="250" t="inlineStr">
        <is>
          <t>H5-P1</t>
        </is>
      </c>
      <c r="E790" s="250" t="n">
        <v>1129346</v>
      </c>
      <c r="F790" s="250" t="n">
        <v>1129347</v>
      </c>
      <c r="G790" s="250" t="n">
        <v>2</v>
      </c>
      <c r="H790" s="250" t="n">
        <v>1129346</v>
      </c>
      <c r="I790" s="250" t="n">
        <v>1129347</v>
      </c>
      <c r="J790" s="250" t="n">
        <v>2</v>
      </c>
      <c r="K790" s="250" t="n"/>
      <c r="L790" s="250" t="n"/>
      <c r="M790" s="250" t="n"/>
      <c r="N790" s="250" t="n"/>
      <c r="O790" s="250" t="n"/>
      <c r="P790" s="250" t="n"/>
      <c r="Q790" s="250" t="n"/>
      <c r="R790" s="250">
        <f>J790+M790+Q790</f>
        <v/>
      </c>
      <c r="S790" s="250">
        <f>IF(OR(C790="CEDULAS DE IDENTIDAD",C790="CÉDULA DE IDENTIDAD DS4924"),(J790*17),0)</f>
        <v/>
      </c>
      <c r="T790" s="281">
        <f>IF(N790="ERROR HUMANO",(M790*3),0)</f>
        <v/>
      </c>
    </row>
    <row r="791">
      <c r="A791" s="280" t="n">
        <v>8</v>
      </c>
      <c r="B791" s="250" t="inlineStr">
        <is>
          <t>WILSON SOLETO LAVAIN</t>
        </is>
      </c>
      <c r="C791" s="250" t="inlineStr">
        <is>
          <t>LAMINAS PLASTICAS TIPO FUNDA -POUCHE</t>
        </is>
      </c>
      <c r="D791" s="250" t="inlineStr">
        <is>
          <t>H5-P1</t>
        </is>
      </c>
      <c r="E791" s="250" t="n">
        <v>1129780</v>
      </c>
      <c r="F791" s="250" t="n">
        <v>1129858</v>
      </c>
      <c r="G791" s="250" t="n">
        <v>79</v>
      </c>
      <c r="H791" s="250" t="n">
        <v>1129780</v>
      </c>
      <c r="I791" s="250" t="n">
        <v>1129858</v>
      </c>
      <c r="J791" s="250" t="n">
        <v>79</v>
      </c>
      <c r="K791" s="250" t="n"/>
      <c r="L791" s="250" t="n"/>
      <c r="M791" s="250" t="n"/>
      <c r="N791" s="250" t="n"/>
      <c r="O791" s="250" t="n"/>
      <c r="P791" s="250" t="n"/>
      <c r="Q791" s="250" t="n"/>
      <c r="R791" s="250">
        <f>J791+M791+Q791</f>
        <v/>
      </c>
      <c r="S791" s="250">
        <f>IF(OR(C791="CEDULAS DE IDENTIDAD",C791="CÉDULA DE IDENTIDAD DS4924"),(J791*17),0)</f>
        <v/>
      </c>
      <c r="T791" s="281">
        <f>IF(N791="ERROR HUMANO",(M791*3),0)</f>
        <v/>
      </c>
    </row>
    <row r="792">
      <c r="A792" s="280" t="n">
        <v>8</v>
      </c>
      <c r="B792" s="250" t="inlineStr">
        <is>
          <t>WILSON SOLETO LAVAIN</t>
        </is>
      </c>
      <c r="C792" s="250" t="inlineStr">
        <is>
          <t>LAMINAS PLASTICAS TIPO FUNDA -POUCHE</t>
        </is>
      </c>
      <c r="D792" s="250" t="inlineStr">
        <is>
          <t>H5-P1</t>
        </is>
      </c>
      <c r="E792" s="250" t="n">
        <v>1129859</v>
      </c>
      <c r="F792" s="250" t="n">
        <v>1129859</v>
      </c>
      <c r="G792" s="250" t="n">
        <v>1</v>
      </c>
      <c r="H792" s="250" t="n"/>
      <c r="I792" s="250" t="n"/>
      <c r="J792" s="250" t="n"/>
      <c r="K792" s="250" t="n"/>
      <c r="L792" s="250" t="n"/>
      <c r="M792" s="250" t="n"/>
      <c r="N792" s="250" t="n"/>
      <c r="O792" s="250" t="n">
        <v>1129859</v>
      </c>
      <c r="P792" s="250" t="n">
        <v>1129859</v>
      </c>
      <c r="Q792" s="250" t="n">
        <v>1</v>
      </c>
      <c r="R792" s="250">
        <f>J792+M792+Q792</f>
        <v/>
      </c>
      <c r="S792" s="250">
        <f>IF(OR(C792="CEDULAS DE IDENTIDAD",C792="CÉDULA DE IDENTIDAD DS4924"),(J792*17),0)</f>
        <v/>
      </c>
      <c r="T792" s="281">
        <f>IF(N792="ERROR HUMANO",(M792*3),0)</f>
        <v/>
      </c>
    </row>
    <row r="793">
      <c r="A793" s="280" t="n">
        <v>8</v>
      </c>
      <c r="B793" s="250" t="inlineStr">
        <is>
          <t>WILSON SOLETO LAVAIN</t>
        </is>
      </c>
      <c r="C793" s="250" t="inlineStr">
        <is>
          <t>CÉDULA DE IDENTIDAD DS4924</t>
        </is>
      </c>
      <c r="D793" s="250" t="inlineStr">
        <is>
          <t>LA</t>
        </is>
      </c>
      <c r="E793" s="250" t="n">
        <v>586519</v>
      </c>
      <c r="F793" s="250" t="n">
        <v>586520</v>
      </c>
      <c r="G793" s="250" t="n">
        <v>2</v>
      </c>
      <c r="H793" s="250" t="n">
        <v>586519</v>
      </c>
      <c r="I793" s="250" t="n">
        <v>586520</v>
      </c>
      <c r="J793" s="250" t="n">
        <v>2</v>
      </c>
      <c r="K793" s="250" t="n"/>
      <c r="L793" s="250" t="n"/>
      <c r="M793" s="250" t="n"/>
      <c r="N793" s="250" t="n"/>
      <c r="O793" s="250" t="n"/>
      <c r="P793" s="250" t="n"/>
      <c r="Q793" s="250" t="n"/>
      <c r="R793" s="250">
        <f>J793+M793+Q793</f>
        <v/>
      </c>
      <c r="S793" s="250">
        <f>IF(OR(C793="CEDULAS DE IDENTIDAD",C793="CÉDULA DE IDENTIDAD DS4924"),(J793*17),0)</f>
        <v/>
      </c>
      <c r="T793" s="281">
        <f>IF(N793="ERROR HUMANO",(M793*3),0)</f>
        <v/>
      </c>
    </row>
    <row r="794">
      <c r="A794" s="280" t="n">
        <v>8</v>
      </c>
      <c r="B794" s="250" t="inlineStr">
        <is>
          <t>WILSON SOLETO LAVAIN</t>
        </is>
      </c>
      <c r="C794" s="250" t="inlineStr">
        <is>
          <t>CÉDULA DE IDENTIDAD DS4924</t>
        </is>
      </c>
      <c r="D794" s="250" t="inlineStr">
        <is>
          <t>LA</t>
        </is>
      </c>
      <c r="E794" s="250" t="n">
        <v>587089</v>
      </c>
      <c r="F794" s="250" t="n">
        <v>587167</v>
      </c>
      <c r="G794" s="250" t="n">
        <v>79</v>
      </c>
      <c r="H794" s="250" t="n">
        <v>587089</v>
      </c>
      <c r="I794" s="250" t="n">
        <v>587167</v>
      </c>
      <c r="J794" s="250" t="n">
        <v>79</v>
      </c>
      <c r="K794" s="250" t="n"/>
      <c r="L794" s="250" t="n"/>
      <c r="M794" s="250" t="n"/>
      <c r="N794" s="250" t="n"/>
      <c r="O794" s="250" t="n"/>
      <c r="P794" s="250" t="n"/>
      <c r="Q794" s="250" t="n"/>
      <c r="R794" s="250">
        <f>J794+M794+Q794</f>
        <v/>
      </c>
      <c r="S794" s="250">
        <f>IF(OR(C794="CEDULAS DE IDENTIDAD",C794="CÉDULA DE IDENTIDAD DS4924"),(J794*17),0)</f>
        <v/>
      </c>
      <c r="T794" s="281">
        <f>IF(N794="ERROR HUMANO",(M794*3),0)</f>
        <v/>
      </c>
    </row>
    <row r="795">
      <c r="A795" s="280" t="n">
        <v>8</v>
      </c>
      <c r="B795" s="250" t="inlineStr">
        <is>
          <t>WILSON SOLETO LAVAIN</t>
        </is>
      </c>
      <c r="C795" s="250" t="inlineStr">
        <is>
          <t>CÉDULA DE IDENTIDAD DS4924</t>
        </is>
      </c>
      <c r="D795" s="250" t="inlineStr">
        <is>
          <t>LA</t>
        </is>
      </c>
      <c r="E795" s="250" t="n">
        <v>587168</v>
      </c>
      <c r="F795" s="250" t="n">
        <v>587168</v>
      </c>
      <c r="G795" s="250" t="n">
        <v>1</v>
      </c>
      <c r="H795" s="250" t="n"/>
      <c r="I795" s="250" t="n"/>
      <c r="J795" s="250" t="n"/>
      <c r="K795" s="250" t="n"/>
      <c r="L795" s="250" t="n"/>
      <c r="M795" s="250" t="n"/>
      <c r="N795" s="250" t="n"/>
      <c r="O795" s="250" t="n">
        <v>587168</v>
      </c>
      <c r="P795" s="250" t="n">
        <v>587168</v>
      </c>
      <c r="Q795" s="250" t="n">
        <v>1</v>
      </c>
      <c r="R795" s="250">
        <f>J795+M795+Q795</f>
        <v/>
      </c>
      <c r="S795" s="250">
        <f>IF(OR(C795="CEDULAS DE IDENTIDAD",C795="CÉDULA DE IDENTIDAD DS4924"),(J795*17),0)</f>
        <v/>
      </c>
      <c r="T795" s="281">
        <f>IF(N795="ERROR HUMANO",(M795*3),0)</f>
        <v/>
      </c>
    </row>
    <row r="796" ht="15" customHeight="1" s="335">
      <c r="A796" s="417" t="inlineStr">
        <is>
          <t>TOTALES:</t>
        </is>
      </c>
      <c r="B796" s="408" t="n"/>
      <c r="C796" s="408" t="n"/>
      <c r="D796" s="408" t="n"/>
      <c r="E796" s="162" t="n"/>
      <c r="F796" s="163" t="n"/>
      <c r="G796" s="164">
        <f>SUM(G741:G795)</f>
        <v/>
      </c>
      <c r="H796" s="162" t="n"/>
      <c r="I796" s="163" t="n"/>
      <c r="J796" s="165">
        <f>SUM(J741:J795)</f>
        <v/>
      </c>
      <c r="K796" s="162" t="n"/>
      <c r="L796" s="163" t="n"/>
      <c r="M796" s="165">
        <f>SUM(M741:M795)</f>
        <v/>
      </c>
      <c r="N796" s="166" t="n"/>
      <c r="O796" s="162" t="n"/>
      <c r="P796" s="163" t="n"/>
      <c r="Q796" s="165">
        <f>SUM(Q741:Q795)</f>
        <v/>
      </c>
      <c r="R796" s="167">
        <f>SUM(R741:R795)</f>
        <v/>
      </c>
      <c r="S796" s="168">
        <f>SUM(S741:S795)</f>
        <v/>
      </c>
      <c r="T796" s="165">
        <f>SUM(T741:T795)</f>
        <v/>
      </c>
    </row>
    <row r="797" ht="15.75" customHeight="1" s="335">
      <c r="A797" s="409" t="inlineStr">
        <is>
          <t>TOTAL BOLETAS DE DEPOSITO BANCARIO</t>
        </is>
      </c>
      <c r="B797" s="408" t="n"/>
      <c r="C797" s="408" t="n"/>
      <c r="D797" s="408" t="n"/>
      <c r="E797" s="408" t="n"/>
      <c r="F797" s="408" t="n"/>
      <c r="G797" s="408" t="n"/>
      <c r="H797" s="337" t="n"/>
      <c r="I797" s="416">
        <f>J796/2</f>
        <v/>
      </c>
      <c r="J797" s="337" t="n"/>
      <c r="K797" s="409" t="inlineStr">
        <is>
          <t>INGRESO TOTAL BOLIVIANOS</t>
        </is>
      </c>
      <c r="L797" s="408" t="n"/>
      <c r="M797" s="408" t="n"/>
      <c r="N797" s="408" t="n"/>
      <c r="O797" s="408" t="n"/>
      <c r="P797" s="408" t="n"/>
      <c r="Q797" s="337" t="n"/>
      <c r="R797" s="416">
        <f>S796+T796</f>
        <v/>
      </c>
      <c r="S797" s="408" t="n"/>
      <c r="T797" s="337" t="n"/>
    </row>
    <row r="799" ht="15" customHeight="1" s="335">
      <c r="A799" s="275" t="n"/>
      <c r="B799" s="276" t="n"/>
      <c r="C799" s="276" t="n"/>
      <c r="D799" s="276" t="n"/>
      <c r="E799" s="276" t="n"/>
      <c r="F799" s="276" t="n"/>
      <c r="G799" s="276" t="n"/>
      <c r="H799" s="276" t="n"/>
      <c r="I799" s="276" t="n"/>
      <c r="J799" s="276" t="n"/>
      <c r="K799" s="276" t="n"/>
      <c r="L799" s="276" t="n"/>
      <c r="M799" s="276" t="n"/>
      <c r="N799" s="276" t="n"/>
      <c r="O799" s="418" t="inlineStr">
        <is>
          <t>Correlativo-Form.:   SEGIP/DDSC/MONT/016/2024</t>
        </is>
      </c>
      <c r="P799" s="411" t="n"/>
      <c r="Q799" s="411" t="n"/>
      <c r="R799" s="411" t="n"/>
      <c r="S799" s="411" t="n"/>
      <c r="T799" s="412" t="n"/>
    </row>
    <row r="800" ht="22.5" customHeight="1" s="335">
      <c r="A800" s="433" t="inlineStr">
        <is>
          <t xml:space="preserve">SERVICIO GENERAL DE IDENTIFICACION PERSONAL </t>
        </is>
      </c>
      <c r="T800" s="422" t="n"/>
    </row>
    <row r="801" ht="15" customHeight="1" s="335">
      <c r="A801" s="432" t="inlineStr">
        <is>
          <t>LEY N° 0145 DEL 27 DE JUNIO DEL 2011</t>
        </is>
      </c>
      <c r="T801" s="422" t="n"/>
    </row>
    <row r="802" ht="24.75" customHeight="1" s="335">
      <c r="A802" s="430" t="inlineStr">
        <is>
          <t xml:space="preserve">FORMULARIO AV-4 (ADMINISTRACION DE MATERIAL VALORADO: CEDULAS Y PLASTICOS) </t>
        </is>
      </c>
      <c r="B802" s="411" t="n"/>
      <c r="C802" s="411" t="n"/>
      <c r="D802" s="411" t="n"/>
      <c r="E802" s="411" t="n"/>
      <c r="F802" s="411" t="n"/>
      <c r="G802" s="411" t="n"/>
      <c r="H802" s="411" t="n"/>
      <c r="I802" s="411" t="n"/>
      <c r="J802" s="411" t="n"/>
      <c r="K802" s="411" t="n"/>
      <c r="L802" s="411" t="n"/>
      <c r="M802" s="411" t="n"/>
      <c r="N802" s="411" t="n"/>
      <c r="O802" s="411" t="n"/>
      <c r="P802" s="411" t="n"/>
      <c r="Q802" s="411" t="n"/>
      <c r="R802" s="411" t="n"/>
      <c r="S802" s="411" t="n"/>
      <c r="T802" s="412" t="n"/>
    </row>
    <row r="803" ht="21.75" customHeight="1" s="335" thickBot="1">
      <c r="A803" s="431" t="inlineStr">
        <is>
          <t xml:space="preserve">OFICINA OPERATIVA: </t>
        </is>
      </c>
      <c r="B803" s="411" t="n"/>
      <c r="C803" s="411" t="n"/>
      <c r="D803" s="411" t="n"/>
      <c r="E803" s="429" t="inlineStr">
        <is>
          <t>OFICINA REGIONAL MONTERO</t>
        </is>
      </c>
      <c r="F803" s="408" t="n"/>
      <c r="G803" s="408" t="n"/>
      <c r="H803" s="408" t="n"/>
      <c r="I803" s="408" t="n"/>
      <c r="J803" s="408" t="n"/>
      <c r="K803" s="408" t="n"/>
      <c r="L803" s="408" t="n"/>
      <c r="M803" s="408" t="n"/>
      <c r="N803" s="408" t="n"/>
      <c r="O803" s="408" t="n"/>
      <c r="P803" s="408" t="n"/>
      <c r="Q803" s="419" t="inlineStr">
        <is>
          <t xml:space="preserve">FECHA: </t>
        </is>
      </c>
      <c r="R803" s="412" t="n"/>
      <c r="S803" s="427" t="inlineStr">
        <is>
          <t>19/01/2024</t>
        </is>
      </c>
      <c r="T803" s="428" t="n"/>
    </row>
    <row r="804" ht="34.5" customHeight="1" s="335">
      <c r="A804" s="277" t="n"/>
      <c r="B804" s="158" t="n"/>
      <c r="C804" s="158" t="n"/>
      <c r="D804" s="158" t="n"/>
      <c r="E804" s="426" t="inlineStr">
        <is>
          <t>ENTREGA DIARIA</t>
        </is>
      </c>
      <c r="F804" s="408" t="n"/>
      <c r="G804" s="337" t="n"/>
      <c r="H804" s="407" t="inlineStr">
        <is>
          <t>CEDULAS EMITIDAS</t>
        </is>
      </c>
      <c r="I804" s="408" t="n"/>
      <c r="J804" s="337" t="n"/>
      <c r="K804" s="425" t="inlineStr">
        <is>
          <t>CEDULAS ANULADAS</t>
        </is>
      </c>
      <c r="L804" s="408" t="n"/>
      <c r="M804" s="408" t="n"/>
      <c r="N804" s="337" t="n"/>
      <c r="O804" s="407" t="inlineStr">
        <is>
          <t>CEDULAS DEVUELTAS</t>
        </is>
      </c>
      <c r="P804" s="408" t="n"/>
      <c r="Q804" s="337" t="n"/>
      <c r="R804" s="423" t="inlineStr">
        <is>
          <t>TOTAL  ASIGNAC…</t>
        </is>
      </c>
      <c r="S804" s="423" t="inlineStr">
        <is>
          <t>TOTAL BS. RECAUDADO (EMISIONES)</t>
        </is>
      </c>
      <c r="T804" s="423" t="inlineStr">
        <is>
          <t>TOTAL BS. ANULACIONES</t>
        </is>
      </c>
    </row>
    <row r="805">
      <c r="A805" s="269" t="inlineStr">
        <is>
          <t>MESA</t>
        </is>
      </c>
      <c r="B805" s="269" t="inlineStr">
        <is>
          <t>OPERADOR</t>
        </is>
      </c>
      <c r="C805" s="269" t="inlineStr">
        <is>
          <t>DETALLE</t>
        </is>
      </c>
      <c r="D805" s="269" t="inlineStr">
        <is>
          <t>SERIE</t>
        </is>
      </c>
      <c r="E805" s="269" t="inlineStr">
        <is>
          <t>DESDE</t>
        </is>
      </c>
      <c r="F805" s="269" t="inlineStr">
        <is>
          <t>HASTA</t>
        </is>
      </c>
      <c r="G805" s="270" t="inlineStr">
        <is>
          <t>CANTIDAD</t>
        </is>
      </c>
      <c r="H805" s="269" t="inlineStr">
        <is>
          <t>DESDE</t>
        </is>
      </c>
      <c r="I805" s="269" t="inlineStr">
        <is>
          <t>HASTA</t>
        </is>
      </c>
      <c r="J805" s="270" t="inlineStr">
        <is>
          <t>CANTIDAD</t>
        </is>
      </c>
      <c r="K805" s="269" t="inlineStr">
        <is>
          <t>DESDE</t>
        </is>
      </c>
      <c r="L805" s="269" t="inlineStr">
        <is>
          <t>HASTA</t>
        </is>
      </c>
      <c r="M805" s="270" t="inlineStr">
        <is>
          <t>CANTIDAD</t>
        </is>
      </c>
      <c r="N805" s="271" t="inlineStr">
        <is>
          <t>TIPO ANULACION</t>
        </is>
      </c>
      <c r="O805" s="269" t="inlineStr">
        <is>
          <t>DESDE</t>
        </is>
      </c>
      <c r="P805" s="269" t="inlineStr">
        <is>
          <t>HASTA</t>
        </is>
      </c>
      <c r="Q805" s="270" t="inlineStr">
        <is>
          <t>CANTIDAD</t>
        </is>
      </c>
      <c r="R805" s="424" t="n"/>
      <c r="S805" s="424" t="n"/>
      <c r="T805" s="424" t="n"/>
    </row>
    <row r="806">
      <c r="A806" s="278" t="n">
        <v>2</v>
      </c>
      <c r="B806" s="272" t="inlineStr">
        <is>
          <t>ANELY CACERES PECHO</t>
        </is>
      </c>
      <c r="C806" s="272" t="inlineStr">
        <is>
          <t>LAMINAS PLASTICAS TIPO FUNDA -POUCHE</t>
        </is>
      </c>
      <c r="D806" s="272" t="inlineStr">
        <is>
          <t>H5-P1</t>
        </is>
      </c>
      <c r="E806" s="272" t="n">
        <v>1129522</v>
      </c>
      <c r="F806" s="272" t="n">
        <v>1129527</v>
      </c>
      <c r="G806" s="272" t="n">
        <v>6</v>
      </c>
      <c r="H806" s="272" t="n">
        <v>1129522</v>
      </c>
      <c r="I806" s="272" t="n">
        <v>1129527</v>
      </c>
      <c r="J806" s="272" t="n">
        <v>6</v>
      </c>
      <c r="K806" s="272" t="n"/>
      <c r="L806" s="272" t="n"/>
      <c r="M806" s="272" t="n"/>
      <c r="N806" s="272" t="n"/>
      <c r="O806" s="272" t="n"/>
      <c r="P806" s="272" t="n"/>
      <c r="Q806" s="272" t="n"/>
      <c r="R806" s="272">
        <f>J806+M806+Q806</f>
        <v/>
      </c>
      <c r="S806" s="272">
        <f>IF(OR(C806="CEDULAS DE IDENTIDAD",C806="CÉDULA DE IDENTIDAD DS4924"),(J806*17),0)</f>
        <v/>
      </c>
      <c r="T806" s="279">
        <f>IF(N806="ERROR HUMANO",(M806*3),0)</f>
        <v/>
      </c>
    </row>
    <row r="807">
      <c r="A807" s="280" t="n">
        <v>2</v>
      </c>
      <c r="B807" s="250" t="inlineStr">
        <is>
          <t>ANELY CACERES PECHO</t>
        </is>
      </c>
      <c r="C807" s="250" t="inlineStr">
        <is>
          <t>LAMINAS PLASTICAS TIPO FUNDA -POUCHE</t>
        </is>
      </c>
      <c r="D807" s="250" t="inlineStr">
        <is>
          <t>H5-P1</t>
        </is>
      </c>
      <c r="E807" s="250" t="n">
        <v>1129946</v>
      </c>
      <c r="F807" s="250" t="n">
        <v>1130016</v>
      </c>
      <c r="G807" s="250" t="n">
        <v>71</v>
      </c>
      <c r="H807" s="250" t="n">
        <v>1129946</v>
      </c>
      <c r="I807" s="250" t="n">
        <v>1130016</v>
      </c>
      <c r="J807" s="250" t="n">
        <v>71</v>
      </c>
      <c r="K807" s="250" t="n"/>
      <c r="L807" s="250" t="n"/>
      <c r="M807" s="250" t="n"/>
      <c r="N807" s="250" t="n"/>
      <c r="O807" s="250" t="n"/>
      <c r="P807" s="250" t="n"/>
      <c r="Q807" s="250" t="n"/>
      <c r="R807" s="250">
        <f>J807+M807+Q807</f>
        <v/>
      </c>
      <c r="S807" s="250">
        <f>IF(OR(C807="CEDULAS DE IDENTIDAD",C807="CÉDULA DE IDENTIDAD DS4924"),(J807*17),0)</f>
        <v/>
      </c>
      <c r="T807" s="281">
        <f>IF(N807="ERROR HUMANO",(M807*3),0)</f>
        <v/>
      </c>
    </row>
    <row r="808">
      <c r="A808" s="280" t="n">
        <v>2</v>
      </c>
      <c r="B808" s="250" t="inlineStr">
        <is>
          <t>ANELY CACERES PECHO</t>
        </is>
      </c>
      <c r="C808" s="250" t="inlineStr">
        <is>
          <t>LAMINAS PLASTICAS TIPO FUNDA -POUCHE</t>
        </is>
      </c>
      <c r="D808" s="250" t="inlineStr">
        <is>
          <t>H5-P1</t>
        </is>
      </c>
      <c r="E808" s="250" t="n">
        <v>1130017</v>
      </c>
      <c r="F808" s="250" t="n">
        <v>1130025</v>
      </c>
      <c r="G808" s="250" t="n">
        <v>9</v>
      </c>
      <c r="H808" s="250" t="n"/>
      <c r="I808" s="250" t="n"/>
      <c r="J808" s="250" t="n"/>
      <c r="K808" s="250" t="n"/>
      <c r="L808" s="250" t="n"/>
      <c r="M808" s="250" t="n"/>
      <c r="N808" s="250" t="n"/>
      <c r="O808" s="250" t="n">
        <v>1130017</v>
      </c>
      <c r="P808" s="250" t="n">
        <v>1130025</v>
      </c>
      <c r="Q808" s="250" t="n">
        <v>9</v>
      </c>
      <c r="R808" s="250">
        <f>J808+M808+Q808</f>
        <v/>
      </c>
      <c r="S808" s="250">
        <f>IF(OR(C808="CEDULAS DE IDENTIDAD",C808="CÉDULA DE IDENTIDAD DS4924"),(J808*17),0)</f>
        <v/>
      </c>
      <c r="T808" s="281">
        <f>IF(N808="ERROR HUMANO",(M808*3),0)</f>
        <v/>
      </c>
    </row>
    <row r="809">
      <c r="A809" s="280" t="n">
        <v>2</v>
      </c>
      <c r="B809" s="250" t="inlineStr">
        <is>
          <t>ANELY CACERES PECHO</t>
        </is>
      </c>
      <c r="C809" s="250" t="inlineStr">
        <is>
          <t>CÉDULA DE IDENTIDAD DS4924</t>
        </is>
      </c>
      <c r="D809" s="250" t="inlineStr">
        <is>
          <t>LA</t>
        </is>
      </c>
      <c r="E809" s="250" t="n">
        <v>586963</v>
      </c>
      <c r="F809" s="250" t="n">
        <v>586968</v>
      </c>
      <c r="G809" s="250" t="n">
        <v>6</v>
      </c>
      <c r="H809" s="250" t="n">
        <v>586963</v>
      </c>
      <c r="I809" s="250" t="n">
        <v>586968</v>
      </c>
      <c r="J809" s="250" t="n">
        <v>6</v>
      </c>
      <c r="K809" s="250" t="n"/>
      <c r="L809" s="250" t="n"/>
      <c r="M809" s="250" t="n"/>
      <c r="N809" s="250" t="n"/>
      <c r="O809" s="250" t="n"/>
      <c r="P809" s="250" t="n"/>
      <c r="Q809" s="250" t="n"/>
      <c r="R809" s="250">
        <f>J809+M809+Q809</f>
        <v/>
      </c>
      <c r="S809" s="250">
        <f>IF(OR(C809="CEDULAS DE IDENTIDAD",C809="CÉDULA DE IDENTIDAD DS4924"),(J809*17),0)</f>
        <v/>
      </c>
      <c r="T809" s="281">
        <f>IF(N809="ERROR HUMANO",(M809*3),0)</f>
        <v/>
      </c>
    </row>
    <row r="810">
      <c r="A810" s="280" t="n">
        <v>2</v>
      </c>
      <c r="B810" s="250" t="inlineStr">
        <is>
          <t>ANELY CACERES PECHO</t>
        </is>
      </c>
      <c r="C810" s="250" t="inlineStr">
        <is>
          <t>CÉDULA DE IDENTIDAD DS4924</t>
        </is>
      </c>
      <c r="D810" s="250" t="inlineStr">
        <is>
          <t>LA</t>
        </is>
      </c>
      <c r="E810" s="250" t="n">
        <v>587257</v>
      </c>
      <c r="F810" s="250" t="n">
        <v>587327</v>
      </c>
      <c r="G810" s="250" t="n">
        <v>71</v>
      </c>
      <c r="H810" s="250" t="n">
        <v>587257</v>
      </c>
      <c r="I810" s="250" t="n">
        <v>587327</v>
      </c>
      <c r="J810" s="250" t="n">
        <v>71</v>
      </c>
      <c r="K810" s="250" t="n"/>
      <c r="L810" s="250" t="n"/>
      <c r="M810" s="250" t="n"/>
      <c r="N810" s="250" t="n"/>
      <c r="O810" s="250" t="n"/>
      <c r="P810" s="250" t="n"/>
      <c r="Q810" s="250" t="n"/>
      <c r="R810" s="250">
        <f>J810+M810+Q810</f>
        <v/>
      </c>
      <c r="S810" s="250">
        <f>IF(OR(C810="CEDULAS DE IDENTIDAD",C810="CÉDULA DE IDENTIDAD DS4924"),(J810*17),0)</f>
        <v/>
      </c>
      <c r="T810" s="281">
        <f>IF(N810="ERROR HUMANO",(M810*3),0)</f>
        <v/>
      </c>
    </row>
    <row r="811">
      <c r="A811" s="280" t="n">
        <v>2</v>
      </c>
      <c r="B811" s="250" t="inlineStr">
        <is>
          <t>ANELY CACERES PECHO</t>
        </is>
      </c>
      <c r="C811" s="250" t="inlineStr">
        <is>
          <t>CÉDULA DE IDENTIDAD DS4924</t>
        </is>
      </c>
      <c r="D811" s="250" t="inlineStr">
        <is>
          <t>LA</t>
        </is>
      </c>
      <c r="E811" s="250" t="n">
        <v>587328</v>
      </c>
      <c r="F811" s="250" t="n">
        <v>587336</v>
      </c>
      <c r="G811" s="250" t="n">
        <v>9</v>
      </c>
      <c r="H811" s="250" t="n"/>
      <c r="I811" s="250" t="n"/>
      <c r="J811" s="250" t="n"/>
      <c r="K811" s="250" t="n"/>
      <c r="L811" s="250" t="n"/>
      <c r="M811" s="250" t="n"/>
      <c r="N811" s="250" t="n"/>
      <c r="O811" s="250" t="n">
        <v>587328</v>
      </c>
      <c r="P811" s="250" t="n">
        <v>587336</v>
      </c>
      <c r="Q811" s="250" t="n">
        <v>9</v>
      </c>
      <c r="R811" s="250">
        <f>J811+M811+Q811</f>
        <v/>
      </c>
      <c r="S811" s="250">
        <f>IF(OR(C811="CEDULAS DE IDENTIDAD",C811="CÉDULA DE IDENTIDAD DS4924"),(J811*17),0)</f>
        <v/>
      </c>
      <c r="T811" s="281">
        <f>IF(N811="ERROR HUMANO",(M811*3),0)</f>
        <v/>
      </c>
    </row>
    <row r="812">
      <c r="A812" s="282" t="n">
        <v>7</v>
      </c>
      <c r="B812" s="251" t="inlineStr">
        <is>
          <t>BOLIVIA MAR PALMERO TILILA</t>
        </is>
      </c>
      <c r="C812" s="251" t="inlineStr">
        <is>
          <t>CEDULAS DE IDENTIDAD</t>
        </is>
      </c>
      <c r="D812" s="251" t="inlineStr">
        <is>
          <t>H5-P1</t>
        </is>
      </c>
      <c r="E812" s="251" t="n">
        <v>2979994</v>
      </c>
      <c r="F812" s="251" t="n">
        <v>2980016</v>
      </c>
      <c r="G812" s="251" t="n">
        <v>23</v>
      </c>
      <c r="H812" s="251" t="n">
        <v>2979994</v>
      </c>
      <c r="I812" s="251" t="n">
        <v>2980016</v>
      </c>
      <c r="J812" s="251" t="n">
        <v>23</v>
      </c>
      <c r="K812" s="251" t="n"/>
      <c r="L812" s="251" t="n"/>
      <c r="M812" s="251" t="n"/>
      <c r="N812" s="251" t="n"/>
      <c r="O812" s="251" t="n"/>
      <c r="P812" s="251" t="n"/>
      <c r="Q812" s="251" t="n"/>
      <c r="R812" s="251">
        <f>J812+M812+Q812</f>
        <v/>
      </c>
      <c r="S812" s="251">
        <f>IF(OR(C812="CEDULAS DE IDENTIDAD",C812="CÉDULA DE IDENTIDAD DS4924"),(J812*17),0)</f>
        <v/>
      </c>
      <c r="T812" s="283">
        <f>IF(N812="ERROR HUMANO",(M812*3),0)</f>
        <v/>
      </c>
    </row>
    <row r="813">
      <c r="A813" s="282" t="n">
        <v>7</v>
      </c>
      <c r="B813" s="251" t="inlineStr">
        <is>
          <t>BOLIVIA MAR PALMERO TILILA</t>
        </is>
      </c>
      <c r="C813" s="251" t="inlineStr">
        <is>
          <t>CEDULAS DE IDENTIDAD</t>
        </is>
      </c>
      <c r="D813" s="251" t="inlineStr">
        <is>
          <t>H5-P1</t>
        </is>
      </c>
      <c r="E813" s="251" t="n">
        <v>2980077</v>
      </c>
      <c r="F813" s="251" t="n">
        <v>2980113</v>
      </c>
      <c r="G813" s="251" t="n">
        <v>37</v>
      </c>
      <c r="H813" s="251" t="n">
        <v>2980077</v>
      </c>
      <c r="I813" s="251" t="n">
        <v>2980113</v>
      </c>
      <c r="J813" s="251" t="n">
        <v>37</v>
      </c>
      <c r="K813" s="251" t="n"/>
      <c r="L813" s="251" t="n"/>
      <c r="M813" s="251" t="n"/>
      <c r="N813" s="251" t="n"/>
      <c r="O813" s="251" t="n"/>
      <c r="P813" s="251" t="n"/>
      <c r="Q813" s="251" t="n"/>
      <c r="R813" s="251">
        <f>J813+M813+Q813</f>
        <v/>
      </c>
      <c r="S813" s="251">
        <f>IF(OR(C813="CEDULAS DE IDENTIDAD",C813="CÉDULA DE IDENTIDAD DS4924"),(J813*17),0)</f>
        <v/>
      </c>
      <c r="T813" s="283">
        <f>IF(N813="ERROR HUMANO",(M813*3),0)</f>
        <v/>
      </c>
    </row>
    <row r="814">
      <c r="A814" s="282" t="n">
        <v>7</v>
      </c>
      <c r="B814" s="251" t="inlineStr">
        <is>
          <t>BOLIVIA MAR PALMERO TILILA</t>
        </is>
      </c>
      <c r="C814" s="251" t="inlineStr">
        <is>
          <t>CEDULAS DE IDENTIDAD</t>
        </is>
      </c>
      <c r="D814" s="251" t="inlineStr">
        <is>
          <t>H5-P1</t>
        </is>
      </c>
      <c r="E814" s="251" t="n">
        <v>2980114</v>
      </c>
      <c r="F814" s="251" t="n">
        <v>2980128</v>
      </c>
      <c r="G814" s="251" t="n">
        <v>15</v>
      </c>
      <c r="H814" s="251" t="n"/>
      <c r="I814" s="251" t="n"/>
      <c r="J814" s="251" t="n"/>
      <c r="K814" s="251" t="n"/>
      <c r="L814" s="251" t="n"/>
      <c r="M814" s="251" t="n"/>
      <c r="N814" s="251" t="n"/>
      <c r="O814" s="251" t="n">
        <v>2980114</v>
      </c>
      <c r="P814" s="251" t="n">
        <v>2980128</v>
      </c>
      <c r="Q814" s="251" t="n">
        <v>15</v>
      </c>
      <c r="R814" s="251">
        <f>J814+M814+Q814</f>
        <v/>
      </c>
      <c r="S814" s="251">
        <f>IF(OR(C814="CEDULAS DE IDENTIDAD",C814="CÉDULA DE IDENTIDAD DS4924"),(J814*17),0)</f>
        <v/>
      </c>
      <c r="T814" s="283">
        <f>IF(N814="ERROR HUMANO",(M814*3),0)</f>
        <v/>
      </c>
    </row>
    <row r="815">
      <c r="A815" s="282" t="n">
        <v>7</v>
      </c>
      <c r="B815" s="251" t="inlineStr">
        <is>
          <t>BOLIVIA MAR PALMERO TILILA</t>
        </is>
      </c>
      <c r="C815" s="251" t="inlineStr">
        <is>
          <t>LAMINAS PLASTICAS TIPO FUNDA -POUCHE</t>
        </is>
      </c>
      <c r="D815" s="251" t="inlineStr">
        <is>
          <t>H5-P1</t>
        </is>
      </c>
      <c r="E815" s="251" t="n">
        <v>1129757</v>
      </c>
      <c r="F815" s="251" t="n">
        <v>1129779</v>
      </c>
      <c r="G815" s="251" t="n">
        <v>23</v>
      </c>
      <c r="H815" s="251" t="n">
        <v>1129757</v>
      </c>
      <c r="I815" s="251" t="n">
        <v>1129779</v>
      </c>
      <c r="J815" s="251" t="n">
        <v>23</v>
      </c>
      <c r="K815" s="251" t="n"/>
      <c r="L815" s="251" t="n"/>
      <c r="M815" s="251" t="n"/>
      <c r="N815" s="251" t="n"/>
      <c r="O815" s="251" t="n"/>
      <c r="P815" s="251" t="n"/>
      <c r="Q815" s="251" t="n"/>
      <c r="R815" s="251">
        <f>J815+M815+Q815</f>
        <v/>
      </c>
      <c r="S815" s="251">
        <f>IF(OR(C815="CEDULAS DE IDENTIDAD",C815="CÉDULA DE IDENTIDAD DS4924"),(J815*17),0)</f>
        <v/>
      </c>
      <c r="T815" s="283">
        <f>IF(N815="ERROR HUMANO",(M815*3),0)</f>
        <v/>
      </c>
    </row>
    <row r="816">
      <c r="A816" s="282" t="n">
        <v>7</v>
      </c>
      <c r="B816" s="251" t="inlineStr">
        <is>
          <t>BOLIVIA MAR PALMERO TILILA</t>
        </is>
      </c>
      <c r="C816" s="251" t="inlineStr">
        <is>
          <t>LAMINAS PLASTICAS TIPO FUNDA -POUCHE</t>
        </is>
      </c>
      <c r="D816" s="251" t="inlineStr">
        <is>
          <t>H5-P1</t>
        </is>
      </c>
      <c r="E816" s="251" t="n">
        <v>1130183</v>
      </c>
      <c r="F816" s="251" t="n">
        <v>1130219</v>
      </c>
      <c r="G816" s="251" t="n">
        <v>37</v>
      </c>
      <c r="H816" s="251" t="n">
        <v>1130183</v>
      </c>
      <c r="I816" s="251" t="n">
        <v>1130219</v>
      </c>
      <c r="J816" s="251" t="n">
        <v>37</v>
      </c>
      <c r="K816" s="251" t="n"/>
      <c r="L816" s="251" t="n"/>
      <c r="M816" s="251" t="n"/>
      <c r="N816" s="251" t="n"/>
      <c r="O816" s="251" t="n"/>
      <c r="P816" s="251" t="n"/>
      <c r="Q816" s="251" t="n"/>
      <c r="R816" s="251">
        <f>J816+M816+Q816</f>
        <v/>
      </c>
      <c r="S816" s="251">
        <f>IF(OR(C816="CEDULAS DE IDENTIDAD",C816="CÉDULA DE IDENTIDAD DS4924"),(J816*17),0)</f>
        <v/>
      </c>
      <c r="T816" s="283">
        <f>IF(N816="ERROR HUMANO",(M816*3),0)</f>
        <v/>
      </c>
    </row>
    <row r="817">
      <c r="A817" s="282" t="n">
        <v>7</v>
      </c>
      <c r="B817" s="251" t="inlineStr">
        <is>
          <t>BOLIVIA MAR PALMERO TILILA</t>
        </is>
      </c>
      <c r="C817" s="251" t="inlineStr">
        <is>
          <t>LAMINAS PLASTICAS TIPO FUNDA -POUCHE</t>
        </is>
      </c>
      <c r="D817" s="251" t="inlineStr">
        <is>
          <t>H5-P1</t>
        </is>
      </c>
      <c r="E817" s="251" t="n">
        <v>1130220</v>
      </c>
      <c r="F817" s="251" t="n">
        <v>1130234</v>
      </c>
      <c r="G817" s="251" t="n">
        <v>15</v>
      </c>
      <c r="H817" s="251" t="n"/>
      <c r="I817" s="251" t="n"/>
      <c r="J817" s="251" t="n"/>
      <c r="K817" s="251" t="n"/>
      <c r="L817" s="251" t="n"/>
      <c r="M817" s="251" t="n"/>
      <c r="N817" s="251" t="n"/>
      <c r="O817" s="251" t="n">
        <v>1130220</v>
      </c>
      <c r="P817" s="251" t="n">
        <v>1130234</v>
      </c>
      <c r="Q817" s="251" t="n">
        <v>15</v>
      </c>
      <c r="R817" s="251">
        <f>J817+M817+Q817</f>
        <v/>
      </c>
      <c r="S817" s="251">
        <f>IF(OR(C817="CEDULAS DE IDENTIDAD",C817="CÉDULA DE IDENTIDAD DS4924"),(J817*17),0)</f>
        <v/>
      </c>
      <c r="T817" s="283">
        <f>IF(N817="ERROR HUMANO",(M817*3),0)</f>
        <v/>
      </c>
    </row>
    <row r="818">
      <c r="A818" s="280" t="n">
        <v>5</v>
      </c>
      <c r="B818" s="250" t="inlineStr">
        <is>
          <t>CARMEN DEL PILAR ANTELO PAZ</t>
        </is>
      </c>
      <c r="C818" s="250" t="inlineStr">
        <is>
          <t>LAMINAS PLASTICAS TIPO FUNDA -POUCHE</t>
        </is>
      </c>
      <c r="D818" s="250" t="inlineStr">
        <is>
          <t>H5-P1</t>
        </is>
      </c>
      <c r="E818" s="250" t="n">
        <v>1129688</v>
      </c>
      <c r="F818" s="250" t="n">
        <v>1129717</v>
      </c>
      <c r="G818" s="250" t="n">
        <v>30</v>
      </c>
      <c r="H818" s="250" t="n">
        <v>1129688</v>
      </c>
      <c r="I818" s="250" t="n">
        <v>1129717</v>
      </c>
      <c r="J818" s="250" t="n">
        <v>30</v>
      </c>
      <c r="K818" s="250" t="n"/>
      <c r="L818" s="250" t="n"/>
      <c r="M818" s="250" t="n"/>
      <c r="N818" s="250" t="n"/>
      <c r="O818" s="250" t="n"/>
      <c r="P818" s="250" t="n"/>
      <c r="Q818" s="250" t="n"/>
      <c r="R818" s="250">
        <f>J818+M818+Q818</f>
        <v/>
      </c>
      <c r="S818" s="250">
        <f>IF(OR(C818="CEDULAS DE IDENTIDAD",C818="CÉDULA DE IDENTIDAD DS4924"),(J818*17),0)</f>
        <v/>
      </c>
      <c r="T818" s="281">
        <f>IF(N818="ERROR HUMANO",(M818*3),0)</f>
        <v/>
      </c>
    </row>
    <row r="819">
      <c r="A819" s="280" t="n">
        <v>5</v>
      </c>
      <c r="B819" s="250" t="inlineStr">
        <is>
          <t>CARMEN DEL PILAR ANTELO PAZ</t>
        </is>
      </c>
      <c r="C819" s="250" t="inlineStr">
        <is>
          <t>LAMINAS PLASTICAS TIPO FUNDA -POUCHE</t>
        </is>
      </c>
      <c r="D819" s="250" t="inlineStr">
        <is>
          <t>H5-P1</t>
        </is>
      </c>
      <c r="E819" s="250" t="n">
        <v>1129718</v>
      </c>
      <c r="F819" s="250" t="n">
        <v>1129720</v>
      </c>
      <c r="G819" s="250" t="n">
        <v>3</v>
      </c>
      <c r="H819" s="250" t="n"/>
      <c r="I819" s="250" t="n"/>
      <c r="J819" s="250" t="n"/>
      <c r="K819" s="250" t="n"/>
      <c r="L819" s="250" t="n"/>
      <c r="M819" s="250" t="n"/>
      <c r="N819" s="250" t="n"/>
      <c r="O819" s="250" t="n">
        <v>1129718</v>
      </c>
      <c r="P819" s="250" t="n">
        <v>1129720</v>
      </c>
      <c r="Q819" s="250" t="n">
        <v>3</v>
      </c>
      <c r="R819" s="250">
        <f>J819+M819+Q819</f>
        <v/>
      </c>
      <c r="S819" s="250">
        <f>IF(OR(C819="CEDULAS DE IDENTIDAD",C819="CÉDULA DE IDENTIDAD DS4924"),(J819*17),0)</f>
        <v/>
      </c>
      <c r="T819" s="281">
        <f>IF(N819="ERROR HUMANO",(M819*3),0)</f>
        <v/>
      </c>
    </row>
    <row r="820">
      <c r="A820" s="280" t="n">
        <v>5</v>
      </c>
      <c r="B820" s="250" t="inlineStr">
        <is>
          <t>CARMEN DEL PILAR ANTELO PAZ</t>
        </is>
      </c>
      <c r="C820" s="250" t="inlineStr">
        <is>
          <t>LAMINAS PLASTICAS TIPO FUNDA -POUCHE</t>
        </is>
      </c>
      <c r="D820" s="250" t="inlineStr">
        <is>
          <t>H5-P1</t>
        </is>
      </c>
      <c r="E820" s="250" t="n">
        <v>1130144</v>
      </c>
      <c r="F820" s="250" t="n">
        <v>1130182</v>
      </c>
      <c r="G820" s="250" t="n">
        <v>39</v>
      </c>
      <c r="H820" s="250" t="n"/>
      <c r="I820" s="250" t="n"/>
      <c r="J820" s="250" t="n"/>
      <c r="K820" s="250" t="n"/>
      <c r="L820" s="250" t="n"/>
      <c r="M820" s="250" t="n"/>
      <c r="N820" s="250" t="n"/>
      <c r="O820" s="250" t="n">
        <v>1130144</v>
      </c>
      <c r="P820" s="250" t="n">
        <v>1130182</v>
      </c>
      <c r="Q820" s="250" t="n">
        <v>39</v>
      </c>
      <c r="R820" s="250">
        <f>J820+M820+Q820</f>
        <v/>
      </c>
      <c r="S820" s="250">
        <f>IF(OR(C820="CEDULAS DE IDENTIDAD",C820="CÉDULA DE IDENTIDAD DS4924"),(J820*17),0)</f>
        <v/>
      </c>
      <c r="T820" s="281">
        <f>IF(N820="ERROR HUMANO",(M820*3),0)</f>
        <v/>
      </c>
    </row>
    <row r="821">
      <c r="A821" s="280" t="n">
        <v>5</v>
      </c>
      <c r="B821" s="250" t="inlineStr">
        <is>
          <t>CARMEN DEL PILAR ANTELO PAZ</t>
        </is>
      </c>
      <c r="C821" s="250" t="inlineStr">
        <is>
          <t>CÉDULA DE IDENTIDAD DS4924</t>
        </is>
      </c>
      <c r="D821" s="250" t="inlineStr">
        <is>
          <t>LA</t>
        </is>
      </c>
      <c r="E821" s="250" t="n">
        <v>587057</v>
      </c>
      <c r="F821" s="250" t="n">
        <v>587071</v>
      </c>
      <c r="G821" s="250" t="n">
        <v>15</v>
      </c>
      <c r="H821" s="250" t="n">
        <v>587057</v>
      </c>
      <c r="I821" s="250" t="n">
        <v>587071</v>
      </c>
      <c r="J821" s="250" t="n">
        <v>15</v>
      </c>
      <c r="K821" s="250" t="n"/>
      <c r="L821" s="250" t="n"/>
      <c r="M821" s="250" t="n"/>
      <c r="N821" s="250" t="n"/>
      <c r="O821" s="250" t="n"/>
      <c r="P821" s="250" t="n"/>
      <c r="Q821" s="250" t="n"/>
      <c r="R821" s="250">
        <f>J821+M821+Q821</f>
        <v/>
      </c>
      <c r="S821" s="250">
        <f>IF(OR(C821="CEDULAS DE IDENTIDAD",C821="CÉDULA DE IDENTIDAD DS4924"),(J821*17),0)</f>
        <v/>
      </c>
      <c r="T821" s="281">
        <f>IF(N821="ERROR HUMANO",(M821*3),0)</f>
        <v/>
      </c>
    </row>
    <row r="822">
      <c r="A822" s="280" t="n">
        <v>5</v>
      </c>
      <c r="B822" s="250" t="inlineStr">
        <is>
          <t>CARMEN DEL PILAR ANTELO PAZ</t>
        </is>
      </c>
      <c r="C822" s="250" t="inlineStr">
        <is>
          <t>CÉDULA DE IDENTIDAD DS4924</t>
        </is>
      </c>
      <c r="D822" s="250" t="inlineStr">
        <is>
          <t>LA</t>
        </is>
      </c>
      <c r="E822" s="250" t="n">
        <v>587072</v>
      </c>
      <c r="F822" s="250" t="n">
        <v>587072</v>
      </c>
      <c r="G822" s="250" t="n">
        <v>1</v>
      </c>
      <c r="H822" s="250" t="n"/>
      <c r="I822" s="250" t="n"/>
      <c r="J822" s="250" t="n"/>
      <c r="K822" s="250" t="n">
        <v>587072</v>
      </c>
      <c r="L822" s="250" t="n">
        <v>587072</v>
      </c>
      <c r="M822" s="250" t="n">
        <v>1</v>
      </c>
      <c r="N822" s="250" t="inlineStr">
        <is>
          <t>ERROR HUMANO</t>
        </is>
      </c>
      <c r="O822" s="250" t="n"/>
      <c r="P822" s="250" t="n"/>
      <c r="Q822" s="250" t="n"/>
      <c r="R822" s="250">
        <f>J822+M822+Q822</f>
        <v/>
      </c>
      <c r="S822" s="250">
        <f>IF(OR(C822="CEDULAS DE IDENTIDAD",C822="CÉDULA DE IDENTIDAD DS4924"),(J822*17),0)</f>
        <v/>
      </c>
      <c r="T822" s="281">
        <f>IF(N822="ERROR HUMANO",(M822*3),0)</f>
        <v/>
      </c>
    </row>
    <row r="823">
      <c r="A823" s="280" t="n">
        <v>5</v>
      </c>
      <c r="B823" s="250" t="inlineStr">
        <is>
          <t>CARMEN DEL PILAR ANTELO PAZ</t>
        </is>
      </c>
      <c r="C823" s="250" t="inlineStr">
        <is>
          <t>CÉDULA DE IDENTIDAD DS4924</t>
        </is>
      </c>
      <c r="D823" s="250" t="inlineStr">
        <is>
          <t>LA</t>
        </is>
      </c>
      <c r="E823" s="250" t="n">
        <v>587073</v>
      </c>
      <c r="F823" s="250" t="n">
        <v>587087</v>
      </c>
      <c r="G823" s="250" t="n">
        <v>15</v>
      </c>
      <c r="H823" s="250" t="n">
        <v>587073</v>
      </c>
      <c r="I823" s="250" t="n">
        <v>587087</v>
      </c>
      <c r="J823" s="250" t="n">
        <v>15</v>
      </c>
      <c r="K823" s="250" t="n"/>
      <c r="L823" s="250" t="n"/>
      <c r="M823" s="250" t="n"/>
      <c r="N823" s="250" t="n"/>
      <c r="O823" s="250" t="n"/>
      <c r="P823" s="250" t="n"/>
      <c r="Q823" s="250" t="n"/>
      <c r="R823" s="250">
        <f>J823+M823+Q823</f>
        <v/>
      </c>
      <c r="S823" s="250">
        <f>IF(OR(C823="CEDULAS DE IDENTIDAD",C823="CÉDULA DE IDENTIDAD DS4924"),(J823*17),0)</f>
        <v/>
      </c>
      <c r="T823" s="281">
        <f>IF(N823="ERROR HUMANO",(M823*3),0)</f>
        <v/>
      </c>
    </row>
    <row r="824">
      <c r="A824" s="280" t="n">
        <v>5</v>
      </c>
      <c r="B824" s="250" t="inlineStr">
        <is>
          <t>CARMEN DEL PILAR ANTELO PAZ</t>
        </is>
      </c>
      <c r="C824" s="250" t="inlineStr">
        <is>
          <t>CÉDULA DE IDENTIDAD DS4924</t>
        </is>
      </c>
      <c r="D824" s="250" t="inlineStr">
        <is>
          <t>LA</t>
        </is>
      </c>
      <c r="E824" s="250" t="n">
        <v>587088</v>
      </c>
      <c r="F824" s="250" t="n">
        <v>587088</v>
      </c>
      <c r="G824" s="250" t="n">
        <v>1</v>
      </c>
      <c r="H824" s="250" t="n"/>
      <c r="I824" s="250" t="n"/>
      <c r="J824" s="250" t="n"/>
      <c r="K824" s="250" t="n"/>
      <c r="L824" s="250" t="n"/>
      <c r="M824" s="250" t="n"/>
      <c r="N824" s="250" t="n"/>
      <c r="O824" s="250" t="n">
        <v>587088</v>
      </c>
      <c r="P824" s="250" t="n">
        <v>587088</v>
      </c>
      <c r="Q824" s="250" t="n">
        <v>1</v>
      </c>
      <c r="R824" s="250">
        <f>J824+M824+Q824</f>
        <v/>
      </c>
      <c r="S824" s="250">
        <f>IF(OR(C824="CEDULAS DE IDENTIDAD",C824="CÉDULA DE IDENTIDAD DS4924"),(J824*17),0)</f>
        <v/>
      </c>
      <c r="T824" s="281">
        <f>IF(N824="ERROR HUMANO",(M824*3),0)</f>
        <v/>
      </c>
    </row>
    <row r="825">
      <c r="A825" s="280" t="n">
        <v>5</v>
      </c>
      <c r="B825" s="250" t="inlineStr">
        <is>
          <t>CARMEN DEL PILAR ANTELO PAZ</t>
        </is>
      </c>
      <c r="C825" s="250" t="inlineStr">
        <is>
          <t>CÉDULA DE IDENTIDAD DS4924</t>
        </is>
      </c>
      <c r="D825" s="250" t="inlineStr">
        <is>
          <t>LA</t>
        </is>
      </c>
      <c r="E825" s="250" t="n">
        <v>587397</v>
      </c>
      <c r="F825" s="250" t="n">
        <v>587436</v>
      </c>
      <c r="G825" s="250" t="n">
        <v>40</v>
      </c>
      <c r="H825" s="250" t="n"/>
      <c r="I825" s="250" t="n"/>
      <c r="J825" s="250" t="n"/>
      <c r="K825" s="250" t="n"/>
      <c r="L825" s="250" t="n"/>
      <c r="M825" s="250" t="n"/>
      <c r="N825" s="250" t="n"/>
      <c r="O825" s="250" t="n">
        <v>587397</v>
      </c>
      <c r="P825" s="250" t="n">
        <v>587436</v>
      </c>
      <c r="Q825" s="250" t="n">
        <v>40</v>
      </c>
      <c r="R825" s="250">
        <f>J825+M825+Q825</f>
        <v/>
      </c>
      <c r="S825" s="250">
        <f>IF(OR(C825="CEDULAS DE IDENTIDAD",C825="CÉDULA DE IDENTIDAD DS4924"),(J825*17),0)</f>
        <v/>
      </c>
      <c r="T825" s="281">
        <f>IF(N825="ERROR HUMANO",(M825*3),0)</f>
        <v/>
      </c>
    </row>
    <row r="826">
      <c r="A826" s="282" t="n">
        <v>3</v>
      </c>
      <c r="B826" s="251" t="inlineStr">
        <is>
          <t>IVAR LIMBERT FLORES AYAVIRI</t>
        </is>
      </c>
      <c r="C826" s="251" t="inlineStr">
        <is>
          <t>CEDULAS DE IDENTIDAD</t>
        </is>
      </c>
      <c r="D826" s="251" t="inlineStr">
        <is>
          <t>H5-P1</t>
        </is>
      </c>
      <c r="E826" s="251" t="n">
        <v>2979938</v>
      </c>
      <c r="F826" s="251" t="n">
        <v>2979952</v>
      </c>
      <c r="G826" s="251" t="n">
        <v>15</v>
      </c>
      <c r="H826" s="251" t="n">
        <v>2979938</v>
      </c>
      <c r="I826" s="251" t="n">
        <v>2979952</v>
      </c>
      <c r="J826" s="251" t="n">
        <v>15</v>
      </c>
      <c r="K826" s="251" t="n"/>
      <c r="L826" s="251" t="n"/>
      <c r="M826" s="251" t="n"/>
      <c r="N826" s="251" t="n"/>
      <c r="O826" s="251" t="n"/>
      <c r="P826" s="251" t="n"/>
      <c r="Q826" s="251" t="n"/>
      <c r="R826" s="251">
        <f>J826+M826+Q826</f>
        <v/>
      </c>
      <c r="S826" s="251">
        <f>IF(OR(C826="CEDULAS DE IDENTIDAD",C826="CÉDULA DE IDENTIDAD DS4924"),(J826*17),0)</f>
        <v/>
      </c>
      <c r="T826" s="283">
        <f>IF(N826="ERROR HUMANO",(M826*3),0)</f>
        <v/>
      </c>
    </row>
    <row r="827">
      <c r="A827" s="282" t="n">
        <v>3</v>
      </c>
      <c r="B827" s="251" t="inlineStr">
        <is>
          <t>IVAR LIMBERT FLORES AYAVIRI</t>
        </is>
      </c>
      <c r="C827" s="251" t="inlineStr">
        <is>
          <t>CEDULAS DE IDENTIDAD</t>
        </is>
      </c>
      <c r="D827" s="251" t="inlineStr">
        <is>
          <t>H5-P1</t>
        </is>
      </c>
      <c r="E827" s="251" t="n">
        <v>2979953</v>
      </c>
      <c r="F827" s="251" t="n">
        <v>2979953</v>
      </c>
      <c r="G827" s="251" t="n">
        <v>1</v>
      </c>
      <c r="H827" s="251" t="n"/>
      <c r="I827" s="251" t="n"/>
      <c r="J827" s="251" t="n"/>
      <c r="K827" s="251" t="n">
        <v>2979953</v>
      </c>
      <c r="L827" s="251" t="n">
        <v>2979953</v>
      </c>
      <c r="M827" s="251" t="n">
        <v>1</v>
      </c>
      <c r="N827" s="251" t="inlineStr">
        <is>
          <t>ERROR DE SISTEMA</t>
        </is>
      </c>
      <c r="O827" s="251" t="n"/>
      <c r="P827" s="251" t="n"/>
      <c r="Q827" s="251" t="n"/>
      <c r="R827" s="251">
        <f>J827+M827+Q827</f>
        <v/>
      </c>
      <c r="S827" s="251">
        <f>IF(OR(C827="CEDULAS DE IDENTIDAD",C827="CÉDULA DE IDENTIDAD DS4924"),(J827*17),0)</f>
        <v/>
      </c>
      <c r="T827" s="283">
        <f>IF(N827="ERROR HUMANO",(M827*3),0)</f>
        <v/>
      </c>
    </row>
    <row r="828">
      <c r="A828" s="282" t="n">
        <v>3</v>
      </c>
      <c r="B828" s="251" t="inlineStr">
        <is>
          <t>IVAR LIMBERT FLORES AYAVIRI</t>
        </is>
      </c>
      <c r="C828" s="251" t="inlineStr">
        <is>
          <t>CEDULAS DE IDENTIDAD</t>
        </is>
      </c>
      <c r="D828" s="251" t="inlineStr">
        <is>
          <t>H5-P1</t>
        </is>
      </c>
      <c r="E828" s="251" t="n">
        <v>2979954</v>
      </c>
      <c r="F828" s="251" t="n">
        <v>2979956</v>
      </c>
      <c r="G828" s="251" t="n">
        <v>3</v>
      </c>
      <c r="H828" s="251" t="n">
        <v>2979954</v>
      </c>
      <c r="I828" s="251" t="n">
        <v>2979956</v>
      </c>
      <c r="J828" s="251" t="n">
        <v>3</v>
      </c>
      <c r="K828" s="251" t="n"/>
      <c r="L828" s="251" t="n"/>
      <c r="M828" s="251" t="n"/>
      <c r="N828" s="251" t="n"/>
      <c r="O828" s="251" t="n"/>
      <c r="P828" s="251" t="n"/>
      <c r="Q828" s="251" t="n"/>
      <c r="R828" s="251">
        <f>J828+M828+Q828</f>
        <v/>
      </c>
      <c r="S828" s="251">
        <f>IF(OR(C828="CEDULAS DE IDENTIDAD",C828="CÉDULA DE IDENTIDAD DS4924"),(J828*17),0)</f>
        <v/>
      </c>
      <c r="T828" s="283">
        <f>IF(N828="ERROR HUMANO",(M828*3),0)</f>
        <v/>
      </c>
    </row>
    <row r="829">
      <c r="A829" s="282" t="n">
        <v>3</v>
      </c>
      <c r="B829" s="251" t="inlineStr">
        <is>
          <t>IVAR LIMBERT FLORES AYAVIRI</t>
        </is>
      </c>
      <c r="C829" s="251" t="inlineStr">
        <is>
          <t>CEDULAS DE IDENTIDAD</t>
        </is>
      </c>
      <c r="D829" s="251" t="inlineStr">
        <is>
          <t>H5-P1</t>
        </is>
      </c>
      <c r="E829" s="251" t="n">
        <v>2980017</v>
      </c>
      <c r="F829" s="251" t="n">
        <v>2980051</v>
      </c>
      <c r="G829" s="251" t="n">
        <v>35</v>
      </c>
      <c r="H829" s="251" t="n">
        <v>2980017</v>
      </c>
      <c r="I829" s="251" t="n">
        <v>2980051</v>
      </c>
      <c r="J829" s="251" t="n">
        <v>35</v>
      </c>
      <c r="K829" s="251" t="n"/>
      <c r="L829" s="251" t="n"/>
      <c r="M829" s="251" t="n"/>
      <c r="N829" s="251" t="n"/>
      <c r="O829" s="251" t="n"/>
      <c r="P829" s="251" t="n"/>
      <c r="Q829" s="251" t="n"/>
      <c r="R829" s="251">
        <f>J829+M829+Q829</f>
        <v/>
      </c>
      <c r="S829" s="251">
        <f>IF(OR(C829="CEDULAS DE IDENTIDAD",C829="CÉDULA DE IDENTIDAD DS4924"),(J829*17),0)</f>
        <v/>
      </c>
      <c r="T829" s="283">
        <f>IF(N829="ERROR HUMANO",(M829*3),0)</f>
        <v/>
      </c>
    </row>
    <row r="830">
      <c r="A830" s="282" t="n">
        <v>3</v>
      </c>
      <c r="B830" s="251" t="inlineStr">
        <is>
          <t>IVAR LIMBERT FLORES AYAVIRI</t>
        </is>
      </c>
      <c r="C830" s="251" t="inlineStr">
        <is>
          <t>CEDULAS DE IDENTIDAD</t>
        </is>
      </c>
      <c r="D830" s="251" t="inlineStr">
        <is>
          <t>H5-P1</t>
        </is>
      </c>
      <c r="E830" s="251" t="n">
        <v>2980052</v>
      </c>
      <c r="F830" s="251" t="n">
        <v>2980076</v>
      </c>
      <c r="G830" s="251" t="n">
        <v>25</v>
      </c>
      <c r="H830" s="251" t="n"/>
      <c r="I830" s="251" t="n"/>
      <c r="J830" s="251" t="n"/>
      <c r="K830" s="251" t="n"/>
      <c r="L830" s="251" t="n"/>
      <c r="M830" s="251" t="n"/>
      <c r="N830" s="251" t="n"/>
      <c r="O830" s="251" t="n">
        <v>2980052</v>
      </c>
      <c r="P830" s="251" t="n">
        <v>2980076</v>
      </c>
      <c r="Q830" s="251" t="n">
        <v>25</v>
      </c>
      <c r="R830" s="251">
        <f>J830+M830+Q830</f>
        <v/>
      </c>
      <c r="S830" s="251">
        <f>IF(OR(C830="CEDULAS DE IDENTIDAD",C830="CÉDULA DE IDENTIDAD DS4924"),(J830*17),0)</f>
        <v/>
      </c>
      <c r="T830" s="283">
        <f>IF(N830="ERROR HUMANO",(M830*3),0)</f>
        <v/>
      </c>
    </row>
    <row r="831">
      <c r="A831" s="282" t="n">
        <v>3</v>
      </c>
      <c r="B831" s="251" t="inlineStr">
        <is>
          <t>IVAR LIMBERT FLORES AYAVIRI</t>
        </is>
      </c>
      <c r="C831" s="251" t="inlineStr">
        <is>
          <t>LAMINAS PLASTICAS TIPO FUNDA -POUCHE</t>
        </is>
      </c>
      <c r="D831" s="251" t="inlineStr">
        <is>
          <t>H5-P1</t>
        </is>
      </c>
      <c r="E831" s="251" t="n">
        <v>1129589</v>
      </c>
      <c r="F831" s="251" t="n">
        <v>1129603</v>
      </c>
      <c r="G831" s="251" t="n">
        <v>15</v>
      </c>
      <c r="H831" s="251" t="n">
        <v>1129589</v>
      </c>
      <c r="I831" s="251" t="n">
        <v>1129603</v>
      </c>
      <c r="J831" s="251" t="n">
        <v>15</v>
      </c>
      <c r="K831" s="251" t="n"/>
      <c r="L831" s="251" t="n"/>
      <c r="M831" s="251" t="n"/>
      <c r="N831" s="251" t="n"/>
      <c r="O831" s="251" t="n"/>
      <c r="P831" s="251" t="n"/>
      <c r="Q831" s="251" t="n"/>
      <c r="R831" s="251">
        <f>J831+M831+Q831</f>
        <v/>
      </c>
      <c r="S831" s="251">
        <f>IF(OR(C831="CEDULAS DE IDENTIDAD",C831="CÉDULA DE IDENTIDAD DS4924"),(J831*17),0)</f>
        <v/>
      </c>
      <c r="T831" s="283">
        <f>IF(N831="ERROR HUMANO",(M831*3),0)</f>
        <v/>
      </c>
    </row>
    <row r="832">
      <c r="A832" s="282" t="n">
        <v>3</v>
      </c>
      <c r="B832" s="251" t="inlineStr">
        <is>
          <t>IVAR LIMBERT FLORES AYAVIRI</t>
        </is>
      </c>
      <c r="C832" s="251" t="inlineStr">
        <is>
          <t>LAMINAS PLASTICAS TIPO FUNDA -POUCHE</t>
        </is>
      </c>
      <c r="D832" s="251" t="inlineStr">
        <is>
          <t>H5-P1</t>
        </is>
      </c>
      <c r="E832" s="251" t="n">
        <v>1129604</v>
      </c>
      <c r="F832" s="251" t="n">
        <v>1129604</v>
      </c>
      <c r="G832" s="251" t="n">
        <v>1</v>
      </c>
      <c r="H832" s="251" t="n"/>
      <c r="I832" s="251" t="n"/>
      <c r="J832" s="251" t="n"/>
      <c r="K832" s="251" t="n">
        <v>1129604</v>
      </c>
      <c r="L832" s="251" t="n">
        <v>1129604</v>
      </c>
      <c r="M832" s="251" t="n">
        <v>1</v>
      </c>
      <c r="N832" s="251" t="inlineStr">
        <is>
          <t>ERROR DE SISTEMA</t>
        </is>
      </c>
      <c r="O832" s="251" t="n"/>
      <c r="P832" s="251" t="n"/>
      <c r="Q832" s="251" t="n"/>
      <c r="R832" s="251">
        <f>J832+M832+Q832</f>
        <v/>
      </c>
      <c r="S832" s="251">
        <f>IF(OR(C832="CEDULAS DE IDENTIDAD",C832="CÉDULA DE IDENTIDAD DS4924"),(J832*17),0)</f>
        <v/>
      </c>
      <c r="T832" s="283">
        <f>IF(N832="ERROR HUMANO",(M832*3),0)</f>
        <v/>
      </c>
    </row>
    <row r="833">
      <c r="A833" s="282" t="n">
        <v>3</v>
      </c>
      <c r="B833" s="251" t="inlineStr">
        <is>
          <t>IVAR LIMBERT FLORES AYAVIRI</t>
        </is>
      </c>
      <c r="C833" s="251" t="inlineStr">
        <is>
          <t>LAMINAS PLASTICAS TIPO FUNDA -POUCHE</t>
        </is>
      </c>
      <c r="D833" s="251" t="inlineStr">
        <is>
          <t>H5-P1</t>
        </is>
      </c>
      <c r="E833" s="251" t="n">
        <v>1129605</v>
      </c>
      <c r="F833" s="251" t="n">
        <v>1129607</v>
      </c>
      <c r="G833" s="251" t="n">
        <v>3</v>
      </c>
      <c r="H833" s="251" t="n">
        <v>1129605</v>
      </c>
      <c r="I833" s="251" t="n">
        <v>1129607</v>
      </c>
      <c r="J833" s="251" t="n">
        <v>3</v>
      </c>
      <c r="K833" s="251" t="n"/>
      <c r="L833" s="251" t="n"/>
      <c r="M833" s="251" t="n"/>
      <c r="N833" s="251" t="n"/>
      <c r="O833" s="251" t="n"/>
      <c r="P833" s="251" t="n"/>
      <c r="Q833" s="251" t="n"/>
      <c r="R833" s="251">
        <f>J833+M833+Q833</f>
        <v/>
      </c>
      <c r="S833" s="251">
        <f>IF(OR(C833="CEDULAS DE IDENTIDAD",C833="CÉDULA DE IDENTIDAD DS4924"),(J833*17),0)</f>
        <v/>
      </c>
      <c r="T833" s="283">
        <f>IF(N833="ERROR HUMANO",(M833*3),0)</f>
        <v/>
      </c>
    </row>
    <row r="834">
      <c r="A834" s="282" t="n">
        <v>3</v>
      </c>
      <c r="B834" s="251" t="inlineStr">
        <is>
          <t>IVAR LIMBERT FLORES AYAVIRI</t>
        </is>
      </c>
      <c r="C834" s="251" t="inlineStr">
        <is>
          <t>LAMINAS PLASTICAS TIPO FUNDA -POUCHE</t>
        </is>
      </c>
      <c r="D834" s="251" t="inlineStr">
        <is>
          <t>H5-P1</t>
        </is>
      </c>
      <c r="E834" s="251" t="n">
        <v>1130026</v>
      </c>
      <c r="F834" s="251" t="n">
        <v>1130060</v>
      </c>
      <c r="G834" s="251" t="n">
        <v>35</v>
      </c>
      <c r="H834" s="251" t="n">
        <v>1130026</v>
      </c>
      <c r="I834" s="251" t="n">
        <v>1130060</v>
      </c>
      <c r="J834" s="251" t="n">
        <v>35</v>
      </c>
      <c r="K834" s="251" t="n"/>
      <c r="L834" s="251" t="n"/>
      <c r="M834" s="251" t="n"/>
      <c r="N834" s="251" t="n"/>
      <c r="O834" s="251" t="n"/>
      <c r="P834" s="251" t="n"/>
      <c r="Q834" s="251" t="n"/>
      <c r="R834" s="251">
        <f>J834+M834+Q834</f>
        <v/>
      </c>
      <c r="S834" s="251">
        <f>IF(OR(C834="CEDULAS DE IDENTIDAD",C834="CÉDULA DE IDENTIDAD DS4924"),(J834*17),0)</f>
        <v/>
      </c>
      <c r="T834" s="283">
        <f>IF(N834="ERROR HUMANO",(M834*3),0)</f>
        <v/>
      </c>
    </row>
    <row r="835">
      <c r="A835" s="282" t="n">
        <v>3</v>
      </c>
      <c r="B835" s="251" t="inlineStr">
        <is>
          <t>IVAR LIMBERT FLORES AYAVIRI</t>
        </is>
      </c>
      <c r="C835" s="251" t="inlineStr">
        <is>
          <t>LAMINAS PLASTICAS TIPO FUNDA -POUCHE</t>
        </is>
      </c>
      <c r="D835" s="251" t="inlineStr">
        <is>
          <t>H5-P1</t>
        </is>
      </c>
      <c r="E835" s="251" t="n">
        <v>1130061</v>
      </c>
      <c r="F835" s="251" t="n">
        <v>1130085</v>
      </c>
      <c r="G835" s="251" t="n">
        <v>25</v>
      </c>
      <c r="H835" s="251" t="n"/>
      <c r="I835" s="251" t="n"/>
      <c r="J835" s="251" t="n"/>
      <c r="K835" s="251" t="n"/>
      <c r="L835" s="251" t="n"/>
      <c r="M835" s="251" t="n"/>
      <c r="N835" s="251" t="n"/>
      <c r="O835" s="251" t="n">
        <v>1130061</v>
      </c>
      <c r="P835" s="251" t="n">
        <v>1130085</v>
      </c>
      <c r="Q835" s="251" t="n">
        <v>25</v>
      </c>
      <c r="R835" s="251">
        <f>J835+M835+Q835</f>
        <v/>
      </c>
      <c r="S835" s="251">
        <f>IF(OR(C835="CEDULAS DE IDENTIDAD",C835="CÉDULA DE IDENTIDAD DS4924"),(J835*17),0)</f>
        <v/>
      </c>
      <c r="T835" s="283">
        <f>IF(N835="ERROR HUMANO",(M835*3),0)</f>
        <v/>
      </c>
    </row>
    <row r="836">
      <c r="A836" s="280" t="n">
        <v>4</v>
      </c>
      <c r="B836" s="250" t="inlineStr">
        <is>
          <t>MIGUEL VILLARPANDO MIRANDA</t>
        </is>
      </c>
      <c r="C836" s="250" t="inlineStr">
        <is>
          <t>LAMINAS PLASTICAS TIPO FUNDA -POUCHE</t>
        </is>
      </c>
      <c r="D836" s="250" t="inlineStr">
        <is>
          <t>H5-P1</t>
        </is>
      </c>
      <c r="E836" s="250" t="n">
        <v>1129654</v>
      </c>
      <c r="F836" s="250" t="n">
        <v>1129666</v>
      </c>
      <c r="G836" s="250" t="n">
        <v>13</v>
      </c>
      <c r="H836" s="250" t="n">
        <v>1129654</v>
      </c>
      <c r="I836" s="250" t="n">
        <v>1129666</v>
      </c>
      <c r="J836" s="250" t="n">
        <v>13</v>
      </c>
      <c r="K836" s="250" t="n"/>
      <c r="L836" s="250" t="n"/>
      <c r="M836" s="250" t="n"/>
      <c r="N836" s="250" t="n"/>
      <c r="O836" s="250" t="n"/>
      <c r="P836" s="250" t="n"/>
      <c r="Q836" s="250" t="n"/>
      <c r="R836" s="250">
        <f>J836+M836+Q836</f>
        <v/>
      </c>
      <c r="S836" s="250">
        <f>IF(OR(C836="CEDULAS DE IDENTIDAD",C836="CÉDULA DE IDENTIDAD DS4924"),(J836*17),0)</f>
        <v/>
      </c>
      <c r="T836" s="281">
        <f>IF(N836="ERROR HUMANO",(M836*3),0)</f>
        <v/>
      </c>
    </row>
    <row r="837">
      <c r="A837" s="280" t="n">
        <v>4</v>
      </c>
      <c r="B837" s="250" t="inlineStr">
        <is>
          <t>MIGUEL VILLARPANDO MIRANDA</t>
        </is>
      </c>
      <c r="C837" s="250" t="inlineStr">
        <is>
          <t>LAMINAS PLASTICAS TIPO FUNDA -POUCHE</t>
        </is>
      </c>
      <c r="D837" s="250" t="inlineStr">
        <is>
          <t>H5-P1</t>
        </is>
      </c>
      <c r="E837" s="250" t="n">
        <v>1130086</v>
      </c>
      <c r="F837" s="250" t="n">
        <v>1130108</v>
      </c>
      <c r="G837" s="250" t="n">
        <v>23</v>
      </c>
      <c r="H837" s="250" t="n">
        <v>1130086</v>
      </c>
      <c r="I837" s="250" t="n">
        <v>1130108</v>
      </c>
      <c r="J837" s="250" t="n">
        <v>23</v>
      </c>
      <c r="K837" s="250" t="n"/>
      <c r="L837" s="250" t="n"/>
      <c r="M837" s="250" t="n"/>
      <c r="N837" s="250" t="n"/>
      <c r="O837" s="250" t="n"/>
      <c r="P837" s="250" t="n"/>
      <c r="Q837" s="250" t="n"/>
      <c r="R837" s="250">
        <f>J837+M837+Q837</f>
        <v/>
      </c>
      <c r="S837" s="250">
        <f>IF(OR(C837="CEDULAS DE IDENTIDAD",C837="CÉDULA DE IDENTIDAD DS4924"),(J837*17),0)</f>
        <v/>
      </c>
      <c r="T837" s="281">
        <f>IF(N837="ERROR HUMANO",(M837*3),0)</f>
        <v/>
      </c>
    </row>
    <row r="838">
      <c r="A838" s="280" t="n">
        <v>4</v>
      </c>
      <c r="B838" s="250" t="inlineStr">
        <is>
          <t>MIGUEL VILLARPANDO MIRANDA</t>
        </is>
      </c>
      <c r="C838" s="250" t="inlineStr">
        <is>
          <t>LAMINAS PLASTICAS TIPO FUNDA -POUCHE</t>
        </is>
      </c>
      <c r="D838" s="250" t="inlineStr">
        <is>
          <t>H5-P1</t>
        </is>
      </c>
      <c r="E838" s="250" t="n">
        <v>1130109</v>
      </c>
      <c r="F838" s="250" t="n">
        <v>1130143</v>
      </c>
      <c r="G838" s="250" t="n">
        <v>35</v>
      </c>
      <c r="H838" s="250" t="n"/>
      <c r="I838" s="250" t="n"/>
      <c r="J838" s="250" t="n"/>
      <c r="K838" s="250" t="n"/>
      <c r="L838" s="250" t="n"/>
      <c r="M838" s="250" t="n"/>
      <c r="N838" s="250" t="n"/>
      <c r="O838" s="250" t="n">
        <v>1130109</v>
      </c>
      <c r="P838" s="250" t="n">
        <v>1130143</v>
      </c>
      <c r="Q838" s="250" t="n">
        <v>35</v>
      </c>
      <c r="R838" s="250">
        <f>J838+M838+Q838</f>
        <v/>
      </c>
      <c r="S838" s="250">
        <f>IF(OR(C838="CEDULAS DE IDENTIDAD",C838="CÉDULA DE IDENTIDAD DS4924"),(J838*17),0)</f>
        <v/>
      </c>
      <c r="T838" s="281">
        <f>IF(N838="ERROR HUMANO",(M838*3),0)</f>
        <v/>
      </c>
    </row>
    <row r="839">
      <c r="A839" s="280" t="n">
        <v>4</v>
      </c>
      <c r="B839" s="250" t="inlineStr">
        <is>
          <t>MIGUEL VILLARPANDO MIRANDA</t>
        </is>
      </c>
      <c r="C839" s="250" t="inlineStr">
        <is>
          <t>CÉDULA DE IDENTIDAD DS4924</t>
        </is>
      </c>
      <c r="D839" s="250" t="inlineStr">
        <is>
          <t>LA</t>
        </is>
      </c>
      <c r="E839" s="250" t="n">
        <v>586730</v>
      </c>
      <c r="F839" s="250" t="n">
        <v>586740</v>
      </c>
      <c r="G839" s="250" t="n">
        <v>11</v>
      </c>
      <c r="H839" s="250" t="n">
        <v>586730</v>
      </c>
      <c r="I839" s="250" t="n">
        <v>586740</v>
      </c>
      <c r="J839" s="250" t="n">
        <v>11</v>
      </c>
      <c r="K839" s="250" t="n"/>
      <c r="L839" s="250" t="n"/>
      <c r="M839" s="250" t="n"/>
      <c r="N839" s="250" t="n"/>
      <c r="O839" s="250" t="n"/>
      <c r="P839" s="250" t="n"/>
      <c r="Q839" s="250" t="n"/>
      <c r="R839" s="250">
        <f>J839+M839+Q839</f>
        <v/>
      </c>
      <c r="S839" s="250">
        <f>IF(OR(C839="CEDULAS DE IDENTIDAD",C839="CÉDULA DE IDENTIDAD DS4924"),(J839*17),0)</f>
        <v/>
      </c>
      <c r="T839" s="281">
        <f>IF(N839="ERROR HUMANO",(M839*3),0)</f>
        <v/>
      </c>
    </row>
    <row r="840">
      <c r="A840" s="280" t="n">
        <v>4</v>
      </c>
      <c r="B840" s="250" t="inlineStr">
        <is>
          <t>MIGUEL VILLARPANDO MIRANDA</t>
        </is>
      </c>
      <c r="C840" s="250" t="inlineStr">
        <is>
          <t>CÉDULA DE IDENTIDAD DS4924</t>
        </is>
      </c>
      <c r="D840" s="250" t="inlineStr">
        <is>
          <t>LA</t>
        </is>
      </c>
      <c r="E840" s="250" t="n">
        <v>587337</v>
      </c>
      <c r="F840" s="250" t="n">
        <v>587361</v>
      </c>
      <c r="G840" s="250" t="n">
        <v>25</v>
      </c>
      <c r="H840" s="250" t="n">
        <v>587337</v>
      </c>
      <c r="I840" s="250" t="n">
        <v>587361</v>
      </c>
      <c r="J840" s="250" t="n">
        <v>25</v>
      </c>
      <c r="K840" s="250" t="n"/>
      <c r="L840" s="250" t="n"/>
      <c r="M840" s="250" t="n"/>
      <c r="N840" s="250" t="n"/>
      <c r="O840" s="250" t="n"/>
      <c r="P840" s="250" t="n"/>
      <c r="Q840" s="250" t="n"/>
      <c r="R840" s="250">
        <f>J840+M840+Q840</f>
        <v/>
      </c>
      <c r="S840" s="250">
        <f>IF(OR(C840="CEDULAS DE IDENTIDAD",C840="CÉDULA DE IDENTIDAD DS4924"),(J840*17),0)</f>
        <v/>
      </c>
      <c r="T840" s="281">
        <f>IF(N840="ERROR HUMANO",(M840*3),0)</f>
        <v/>
      </c>
    </row>
    <row r="841">
      <c r="A841" s="280" t="n">
        <v>4</v>
      </c>
      <c r="B841" s="250" t="inlineStr">
        <is>
          <t>MIGUEL VILLARPANDO MIRANDA</t>
        </is>
      </c>
      <c r="C841" s="250" t="inlineStr">
        <is>
          <t>CÉDULA DE IDENTIDAD DS4924</t>
        </is>
      </c>
      <c r="D841" s="250" t="inlineStr">
        <is>
          <t>LA</t>
        </is>
      </c>
      <c r="E841" s="250" t="n">
        <v>587362</v>
      </c>
      <c r="F841" s="250" t="n">
        <v>587396</v>
      </c>
      <c r="G841" s="250" t="n">
        <v>35</v>
      </c>
      <c r="H841" s="250" t="n"/>
      <c r="I841" s="250" t="n"/>
      <c r="J841" s="250" t="n"/>
      <c r="K841" s="250" t="n"/>
      <c r="L841" s="250" t="n"/>
      <c r="M841" s="250" t="n"/>
      <c r="N841" s="250" t="n"/>
      <c r="O841" s="250" t="n">
        <v>587362</v>
      </c>
      <c r="P841" s="250" t="n">
        <v>587396</v>
      </c>
      <c r="Q841" s="250" t="n">
        <v>35</v>
      </c>
      <c r="R841" s="250">
        <f>J841+M841+Q841</f>
        <v/>
      </c>
      <c r="S841" s="250">
        <f>IF(OR(C841="CEDULAS DE IDENTIDAD",C841="CÉDULA DE IDENTIDAD DS4924"),(J841*17),0)</f>
        <v/>
      </c>
      <c r="T841" s="281">
        <f>IF(N841="ERROR HUMANO",(M841*3),0)</f>
        <v/>
      </c>
    </row>
    <row r="842">
      <c r="A842" s="280" t="n">
        <v>1</v>
      </c>
      <c r="B842" s="250" t="inlineStr">
        <is>
          <t>VERONICA MEDRANO ARIAS</t>
        </is>
      </c>
      <c r="C842" s="250" t="inlineStr">
        <is>
          <t>LAMINAS PLASTICAS TIPO FUNDA -POUCHE</t>
        </is>
      </c>
      <c r="D842" s="250" t="inlineStr">
        <is>
          <t>H5-P1</t>
        </is>
      </c>
      <c r="E842" s="250" t="n">
        <v>1129864</v>
      </c>
      <c r="F842" s="250" t="n">
        <v>1129899</v>
      </c>
      <c r="G842" s="250" t="n">
        <v>36</v>
      </c>
      <c r="H842" s="250" t="n">
        <v>1129864</v>
      </c>
      <c r="I842" s="250" t="n">
        <v>1129899</v>
      </c>
      <c r="J842" s="250" t="n">
        <v>36</v>
      </c>
      <c r="K842" s="250" t="n"/>
      <c r="L842" s="250" t="n"/>
      <c r="M842" s="250" t="n"/>
      <c r="N842" s="250" t="n"/>
      <c r="O842" s="250" t="n"/>
      <c r="P842" s="250" t="n"/>
      <c r="Q842" s="250" t="n"/>
      <c r="R842" s="250">
        <f>J842+M842+Q842</f>
        <v/>
      </c>
      <c r="S842" s="250">
        <f>IF(OR(C842="CEDULAS DE IDENTIDAD",C842="CÉDULA DE IDENTIDAD DS4924"),(J842*17),0)</f>
        <v/>
      </c>
      <c r="T842" s="281">
        <f>IF(N842="ERROR HUMANO",(M842*3),0)</f>
        <v/>
      </c>
    </row>
    <row r="843">
      <c r="A843" s="280" t="n">
        <v>1</v>
      </c>
      <c r="B843" s="250" t="inlineStr">
        <is>
          <t>VERONICA MEDRANO ARIAS</t>
        </is>
      </c>
      <c r="C843" s="250" t="inlineStr">
        <is>
          <t>LAMINAS PLASTICAS TIPO FUNDA -POUCHE</t>
        </is>
      </c>
      <c r="D843" s="250" t="inlineStr">
        <is>
          <t>H5-P1</t>
        </is>
      </c>
      <c r="E843" s="250" t="n">
        <v>1129900</v>
      </c>
      <c r="F843" s="250" t="n">
        <v>1129945</v>
      </c>
      <c r="G843" s="250" t="n">
        <v>46</v>
      </c>
      <c r="H843" s="250" t="n">
        <v>1129900</v>
      </c>
      <c r="I843" s="250" t="n">
        <v>1129945</v>
      </c>
      <c r="J843" s="250" t="n">
        <v>46</v>
      </c>
      <c r="K843" s="250" t="n"/>
      <c r="L843" s="250" t="n"/>
      <c r="M843" s="250" t="n"/>
      <c r="N843" s="250" t="n"/>
      <c r="O843" s="250" t="n"/>
      <c r="P843" s="250" t="n"/>
      <c r="Q843" s="250" t="n"/>
      <c r="R843" s="250">
        <f>J843+M843+Q843</f>
        <v/>
      </c>
      <c r="S843" s="250">
        <f>IF(OR(C843="CEDULAS DE IDENTIDAD",C843="CÉDULA DE IDENTIDAD DS4924"),(J843*17),0)</f>
        <v/>
      </c>
      <c r="T843" s="281">
        <f>IF(N843="ERROR HUMANO",(M843*3),0)</f>
        <v/>
      </c>
    </row>
    <row r="844">
      <c r="A844" s="280" t="n">
        <v>1</v>
      </c>
      <c r="B844" s="250" t="inlineStr">
        <is>
          <t>VERONICA MEDRANO ARIAS</t>
        </is>
      </c>
      <c r="C844" s="250" t="inlineStr">
        <is>
          <t>LAMINAS PLASTICAS TIPO FUNDA -POUCHE</t>
        </is>
      </c>
      <c r="D844" s="250" t="inlineStr">
        <is>
          <t>H5-P1</t>
        </is>
      </c>
      <c r="E844" s="250" t="n">
        <v>1130315</v>
      </c>
      <c r="F844" s="250" t="n">
        <v>1130321</v>
      </c>
      <c r="G844" s="250" t="n">
        <v>7</v>
      </c>
      <c r="H844" s="250" t="n">
        <v>1130315</v>
      </c>
      <c r="I844" s="250" t="n">
        <v>1130321</v>
      </c>
      <c r="J844" s="250" t="n">
        <v>7</v>
      </c>
      <c r="K844" s="250" t="n"/>
      <c r="L844" s="250" t="n"/>
      <c r="M844" s="250" t="n"/>
      <c r="N844" s="250" t="n"/>
      <c r="O844" s="250" t="n"/>
      <c r="P844" s="250" t="n"/>
      <c r="Q844" s="250" t="n"/>
      <c r="R844" s="250">
        <f>J844+M844+Q844</f>
        <v/>
      </c>
      <c r="S844" s="250">
        <f>IF(OR(C844="CEDULAS DE IDENTIDAD",C844="CÉDULA DE IDENTIDAD DS4924"),(J844*17),0)</f>
        <v/>
      </c>
      <c r="T844" s="281">
        <f>IF(N844="ERROR HUMANO",(M844*3),0)</f>
        <v/>
      </c>
    </row>
    <row r="845">
      <c r="A845" s="280" t="n">
        <v>1</v>
      </c>
      <c r="B845" s="250" t="inlineStr">
        <is>
          <t>VERONICA MEDRANO ARIAS</t>
        </is>
      </c>
      <c r="C845" s="250" t="inlineStr">
        <is>
          <t>LAMINAS PLASTICAS TIPO FUNDA -POUCHE</t>
        </is>
      </c>
      <c r="D845" s="250" t="inlineStr">
        <is>
          <t>H5-P1</t>
        </is>
      </c>
      <c r="E845" s="250" t="n">
        <v>1130322</v>
      </c>
      <c r="F845" s="250" t="n">
        <v>1130346</v>
      </c>
      <c r="G845" s="250" t="n">
        <v>25</v>
      </c>
      <c r="H845" s="250" t="n"/>
      <c r="I845" s="250" t="n"/>
      <c r="J845" s="250" t="n"/>
      <c r="K845" s="250" t="n"/>
      <c r="L845" s="250" t="n"/>
      <c r="M845" s="250" t="n"/>
      <c r="N845" s="250" t="n"/>
      <c r="O845" s="250" t="n">
        <v>1130322</v>
      </c>
      <c r="P845" s="250" t="n">
        <v>1130346</v>
      </c>
      <c r="Q845" s="250" t="n">
        <v>25</v>
      </c>
      <c r="R845" s="250">
        <f>J845+M845+Q845</f>
        <v/>
      </c>
      <c r="S845" s="250">
        <f>IF(OR(C845="CEDULAS DE IDENTIDAD",C845="CÉDULA DE IDENTIDAD DS4924"),(J845*17),0)</f>
        <v/>
      </c>
      <c r="T845" s="281">
        <f>IF(N845="ERROR HUMANO",(M845*3),0)</f>
        <v/>
      </c>
    </row>
    <row r="846">
      <c r="A846" s="280" t="n">
        <v>1</v>
      </c>
      <c r="B846" s="250" t="inlineStr">
        <is>
          <t>VERONICA MEDRANO ARIAS</t>
        </is>
      </c>
      <c r="C846" s="250" t="inlineStr">
        <is>
          <t>CÉDULA DE IDENTIDAD DS4924</t>
        </is>
      </c>
      <c r="D846" s="250" t="inlineStr">
        <is>
          <t>LA</t>
        </is>
      </c>
      <c r="E846" s="250" t="n">
        <v>587175</v>
      </c>
      <c r="F846" s="250" t="n">
        <v>587208</v>
      </c>
      <c r="G846" s="250" t="n">
        <v>34</v>
      </c>
      <c r="H846" s="250" t="n">
        <v>587175</v>
      </c>
      <c r="I846" s="250" t="n">
        <v>587208</v>
      </c>
      <c r="J846" s="250" t="n">
        <v>34</v>
      </c>
      <c r="K846" s="250" t="n"/>
      <c r="L846" s="250" t="n"/>
      <c r="M846" s="250" t="n"/>
      <c r="N846" s="250" t="n"/>
      <c r="O846" s="250" t="n"/>
      <c r="P846" s="250" t="n"/>
      <c r="Q846" s="250" t="n"/>
      <c r="R846" s="250">
        <f>J846+M846+Q846</f>
        <v/>
      </c>
      <c r="S846" s="250">
        <f>IF(OR(C846="CEDULAS DE IDENTIDAD",C846="CÉDULA DE IDENTIDAD DS4924"),(J846*17),0)</f>
        <v/>
      </c>
      <c r="T846" s="281">
        <f>IF(N846="ERROR HUMANO",(M846*3),0)</f>
        <v/>
      </c>
    </row>
    <row r="847">
      <c r="A847" s="280" t="n">
        <v>1</v>
      </c>
      <c r="B847" s="250" t="inlineStr">
        <is>
          <t>VERONICA MEDRANO ARIAS</t>
        </is>
      </c>
      <c r="C847" s="250" t="inlineStr">
        <is>
          <t>CÉDULA DE IDENTIDAD DS4924</t>
        </is>
      </c>
      <c r="D847" s="250" t="inlineStr">
        <is>
          <t>LA</t>
        </is>
      </c>
      <c r="E847" s="250" t="n">
        <v>587209</v>
      </c>
      <c r="F847" s="250" t="n">
        <v>587231</v>
      </c>
      <c r="G847" s="250" t="n">
        <v>23</v>
      </c>
      <c r="H847" s="250" t="n">
        <v>587209</v>
      </c>
      <c r="I847" s="250" t="n">
        <v>587231</v>
      </c>
      <c r="J847" s="250" t="n">
        <v>23</v>
      </c>
      <c r="K847" s="250" t="n"/>
      <c r="L847" s="250" t="n"/>
      <c r="M847" s="250" t="n"/>
      <c r="N847" s="250" t="n"/>
      <c r="O847" s="250" t="n"/>
      <c r="P847" s="250" t="n"/>
      <c r="Q847" s="250" t="n"/>
      <c r="R847" s="250">
        <f>J847+M847+Q847</f>
        <v/>
      </c>
      <c r="S847" s="250">
        <f>IF(OR(C847="CEDULAS DE IDENTIDAD",C847="CÉDULA DE IDENTIDAD DS4924"),(J847*17),0)</f>
        <v/>
      </c>
      <c r="T847" s="281">
        <f>IF(N847="ERROR HUMANO",(M847*3),0)</f>
        <v/>
      </c>
    </row>
    <row r="848">
      <c r="A848" s="280" t="n">
        <v>1</v>
      </c>
      <c r="B848" s="250" t="inlineStr">
        <is>
          <t>VERONICA MEDRANO ARIAS</t>
        </is>
      </c>
      <c r="C848" s="250" t="inlineStr">
        <is>
          <t>CÉDULA DE IDENTIDAD DS4924</t>
        </is>
      </c>
      <c r="D848" s="250" t="inlineStr">
        <is>
          <t>LA</t>
        </is>
      </c>
      <c r="E848" s="250" t="n">
        <v>587232</v>
      </c>
      <c r="F848" s="250" t="n">
        <v>587232</v>
      </c>
      <c r="G848" s="250" t="n">
        <v>1</v>
      </c>
      <c r="H848" s="250" t="n"/>
      <c r="I848" s="250" t="n"/>
      <c r="J848" s="250" t="n"/>
      <c r="K848" s="250" t="n">
        <v>587232</v>
      </c>
      <c r="L848" s="250" t="n">
        <v>587232</v>
      </c>
      <c r="M848" s="250" t="n">
        <v>1</v>
      </c>
      <c r="N848" s="250" t="inlineStr">
        <is>
          <t>ERROR DE IMPRESIÓN</t>
        </is>
      </c>
      <c r="O848" s="250" t="n"/>
      <c r="P848" s="250" t="n"/>
      <c r="Q848" s="250" t="n"/>
      <c r="R848" s="250">
        <f>J848+M848+Q848</f>
        <v/>
      </c>
      <c r="S848" s="250">
        <f>IF(OR(C848="CEDULAS DE IDENTIDAD",C848="CÉDULA DE IDENTIDAD DS4924"),(J848*17),0)</f>
        <v/>
      </c>
      <c r="T848" s="281">
        <f>IF(N848="ERROR HUMANO",(M848*3),0)</f>
        <v/>
      </c>
    </row>
    <row r="849">
      <c r="A849" s="280" t="n">
        <v>1</v>
      </c>
      <c r="B849" s="250" t="inlineStr">
        <is>
          <t>VERONICA MEDRANO ARIAS</t>
        </is>
      </c>
      <c r="C849" s="250" t="inlineStr">
        <is>
          <t>CÉDULA DE IDENTIDAD DS4924</t>
        </is>
      </c>
      <c r="D849" s="250" t="inlineStr">
        <is>
          <t>LA</t>
        </is>
      </c>
      <c r="E849" s="250" t="n">
        <v>587233</v>
      </c>
      <c r="F849" s="250" t="n">
        <v>587256</v>
      </c>
      <c r="G849" s="250" t="n">
        <v>24</v>
      </c>
      <c r="H849" s="250" t="n">
        <v>587233</v>
      </c>
      <c r="I849" s="250" t="n">
        <v>587256</v>
      </c>
      <c r="J849" s="250" t="n">
        <v>24</v>
      </c>
      <c r="K849" s="250" t="n"/>
      <c r="L849" s="250" t="n"/>
      <c r="M849" s="250" t="n"/>
      <c r="N849" s="250" t="n"/>
      <c r="O849" s="250" t="n"/>
      <c r="P849" s="250" t="n"/>
      <c r="Q849" s="250" t="n"/>
      <c r="R849" s="250">
        <f>J849+M849+Q849</f>
        <v/>
      </c>
      <c r="S849" s="250">
        <f>IF(OR(C849="CEDULAS DE IDENTIDAD",C849="CÉDULA DE IDENTIDAD DS4924"),(J849*17),0)</f>
        <v/>
      </c>
      <c r="T849" s="281">
        <f>IF(N849="ERROR HUMANO",(M849*3),0)</f>
        <v/>
      </c>
    </row>
    <row r="850">
      <c r="A850" s="280" t="n">
        <v>1</v>
      </c>
      <c r="B850" s="250" t="inlineStr">
        <is>
          <t>VERONICA MEDRANO ARIAS</t>
        </is>
      </c>
      <c r="C850" s="250" t="inlineStr">
        <is>
          <t>CÉDULA DE IDENTIDAD DS4924</t>
        </is>
      </c>
      <c r="D850" s="250" t="inlineStr">
        <is>
          <t>LA</t>
        </is>
      </c>
      <c r="E850" s="250" t="n">
        <v>587517</v>
      </c>
      <c r="F850" s="250" t="n">
        <v>587524</v>
      </c>
      <c r="G850" s="250" t="n">
        <v>8</v>
      </c>
      <c r="H850" s="250" t="n">
        <v>587517</v>
      </c>
      <c r="I850" s="250" t="n">
        <v>587524</v>
      </c>
      <c r="J850" s="250" t="n">
        <v>8</v>
      </c>
      <c r="K850" s="250" t="n"/>
      <c r="L850" s="250" t="n"/>
      <c r="M850" s="250" t="n"/>
      <c r="N850" s="250" t="n"/>
      <c r="O850" s="250" t="n"/>
      <c r="P850" s="250" t="n"/>
      <c r="Q850" s="250" t="n"/>
      <c r="R850" s="250">
        <f>J850+M850+Q850</f>
        <v/>
      </c>
      <c r="S850" s="250">
        <f>IF(OR(C850="CEDULAS DE IDENTIDAD",C850="CÉDULA DE IDENTIDAD DS4924"),(J850*17),0)</f>
        <v/>
      </c>
      <c r="T850" s="281">
        <f>IF(N850="ERROR HUMANO",(M850*3),0)</f>
        <v/>
      </c>
    </row>
    <row r="851">
      <c r="A851" s="280" t="n">
        <v>1</v>
      </c>
      <c r="B851" s="250" t="inlineStr">
        <is>
          <t>VERONICA MEDRANO ARIAS</t>
        </is>
      </c>
      <c r="C851" s="250" t="inlineStr">
        <is>
          <t>CÉDULA DE IDENTIDAD DS4924</t>
        </is>
      </c>
      <c r="D851" s="250" t="inlineStr">
        <is>
          <t>LA</t>
        </is>
      </c>
      <c r="E851" s="250" t="n">
        <v>587525</v>
      </c>
      <c r="F851" s="250" t="n">
        <v>587548</v>
      </c>
      <c r="G851" s="250" t="n">
        <v>24</v>
      </c>
      <c r="H851" s="250" t="n"/>
      <c r="I851" s="250" t="n"/>
      <c r="J851" s="250" t="n"/>
      <c r="K851" s="250" t="n"/>
      <c r="L851" s="250" t="n"/>
      <c r="M851" s="250" t="n"/>
      <c r="N851" s="250" t="n"/>
      <c r="O851" s="250" t="n">
        <v>587525</v>
      </c>
      <c r="P851" s="250" t="n">
        <v>587548</v>
      </c>
      <c r="Q851" s="250" t="n">
        <v>24</v>
      </c>
      <c r="R851" s="250">
        <f>J851+M851+Q851</f>
        <v/>
      </c>
      <c r="S851" s="250">
        <f>IF(OR(C851="CEDULAS DE IDENTIDAD",C851="CÉDULA DE IDENTIDAD DS4924"),(J851*17),0)</f>
        <v/>
      </c>
      <c r="T851" s="281">
        <f>IF(N851="ERROR HUMANO",(M851*3),0)</f>
        <v/>
      </c>
    </row>
    <row r="852">
      <c r="A852" s="282" t="n">
        <v>8</v>
      </c>
      <c r="B852" s="251" t="inlineStr">
        <is>
          <t>WILSON SOLETO LAVAIN</t>
        </is>
      </c>
      <c r="C852" s="251" t="inlineStr">
        <is>
          <t>LAMINAS PLASTICAS TIPO FUNDA -POUCHE</t>
        </is>
      </c>
      <c r="D852" s="251" t="inlineStr">
        <is>
          <t>H5-P1</t>
        </is>
      </c>
      <c r="E852" s="251" t="n">
        <v>1129859</v>
      </c>
      <c r="F852" s="251" t="n">
        <v>1129859</v>
      </c>
      <c r="G852" s="251" t="n">
        <v>1</v>
      </c>
      <c r="H852" s="251" t="n">
        <v>1129859</v>
      </c>
      <c r="I852" s="251" t="n">
        <v>1129859</v>
      </c>
      <c r="J852" s="251" t="n">
        <v>1</v>
      </c>
      <c r="K852" s="251" t="n"/>
      <c r="L852" s="251" t="n"/>
      <c r="M852" s="251" t="n"/>
      <c r="N852" s="251" t="n"/>
      <c r="O852" s="251" t="n"/>
      <c r="P852" s="251" t="n"/>
      <c r="Q852" s="251" t="n"/>
      <c r="R852" s="251">
        <f>J852+M852+Q852</f>
        <v/>
      </c>
      <c r="S852" s="251">
        <f>IF(OR(C852="CEDULAS DE IDENTIDAD",C852="CÉDULA DE IDENTIDAD DS4924"),(J852*17),0)</f>
        <v/>
      </c>
      <c r="T852" s="283">
        <f>IF(N852="ERROR HUMANO",(M852*3),0)</f>
        <v/>
      </c>
    </row>
    <row r="853">
      <c r="A853" s="282" t="n">
        <v>8</v>
      </c>
      <c r="B853" s="251" t="inlineStr">
        <is>
          <t>WILSON SOLETO LAVAIN</t>
        </is>
      </c>
      <c r="C853" s="251" t="inlineStr">
        <is>
          <t>LAMINAS PLASTICAS TIPO FUNDA -POUCHE</t>
        </is>
      </c>
      <c r="D853" s="251" t="inlineStr">
        <is>
          <t>H5-P1</t>
        </is>
      </c>
      <c r="E853" s="251" t="n">
        <v>1130235</v>
      </c>
      <c r="F853" s="251" t="n">
        <v>1130300</v>
      </c>
      <c r="G853" s="251" t="n">
        <v>66</v>
      </c>
      <c r="H853" s="251" t="n">
        <v>1130235</v>
      </c>
      <c r="I853" s="251" t="n">
        <v>1130300</v>
      </c>
      <c r="J853" s="251" t="n">
        <v>66</v>
      </c>
      <c r="K853" s="251" t="n"/>
      <c r="L853" s="251" t="n"/>
      <c r="M853" s="251" t="n"/>
      <c r="N853" s="251" t="n"/>
      <c r="O853" s="251" t="n"/>
      <c r="P853" s="251" t="n"/>
      <c r="Q853" s="251" t="n"/>
      <c r="R853" s="251">
        <f>J853+M853+Q853</f>
        <v/>
      </c>
      <c r="S853" s="251">
        <f>IF(OR(C853="CEDULAS DE IDENTIDAD",C853="CÉDULA DE IDENTIDAD DS4924"),(J853*17),0)</f>
        <v/>
      </c>
      <c r="T853" s="283">
        <f>IF(N853="ERROR HUMANO",(M853*3),0)</f>
        <v/>
      </c>
    </row>
    <row r="854">
      <c r="A854" s="282" t="n">
        <v>8</v>
      </c>
      <c r="B854" s="251" t="inlineStr">
        <is>
          <t>WILSON SOLETO LAVAIN</t>
        </is>
      </c>
      <c r="C854" s="251" t="inlineStr">
        <is>
          <t>LAMINAS PLASTICAS TIPO FUNDA -POUCHE</t>
        </is>
      </c>
      <c r="D854" s="251" t="inlineStr">
        <is>
          <t>H5-P1</t>
        </is>
      </c>
      <c r="E854" s="251" t="n">
        <v>1130301</v>
      </c>
      <c r="F854" s="251" t="n">
        <v>1130314</v>
      </c>
      <c r="G854" s="251" t="n">
        <v>14</v>
      </c>
      <c r="H854" s="251" t="n"/>
      <c r="I854" s="251" t="n"/>
      <c r="J854" s="251" t="n"/>
      <c r="K854" s="251" t="n"/>
      <c r="L854" s="251" t="n"/>
      <c r="M854" s="251" t="n"/>
      <c r="N854" s="251" t="n"/>
      <c r="O854" s="251" t="n">
        <v>1130301</v>
      </c>
      <c r="P854" s="251" t="n">
        <v>1130314</v>
      </c>
      <c r="Q854" s="251" t="n">
        <v>14</v>
      </c>
      <c r="R854" s="251">
        <f>J854+M854+Q854</f>
        <v/>
      </c>
      <c r="S854" s="251">
        <f>IF(OR(C854="CEDULAS DE IDENTIDAD",C854="CÉDULA DE IDENTIDAD DS4924"),(J854*17),0)</f>
        <v/>
      </c>
      <c r="T854" s="283">
        <f>IF(N854="ERROR HUMANO",(M854*3),0)</f>
        <v/>
      </c>
    </row>
    <row r="855">
      <c r="A855" s="282" t="n">
        <v>8</v>
      </c>
      <c r="B855" s="251" t="inlineStr">
        <is>
          <t>WILSON SOLETO LAVAIN</t>
        </is>
      </c>
      <c r="C855" s="251" t="inlineStr">
        <is>
          <t>CÉDULA DE IDENTIDAD DS4924</t>
        </is>
      </c>
      <c r="D855" s="251" t="inlineStr">
        <is>
          <t>LA</t>
        </is>
      </c>
      <c r="E855" s="251" t="n">
        <v>587168</v>
      </c>
      <c r="F855" s="251" t="n">
        <v>587168</v>
      </c>
      <c r="G855" s="251" t="n">
        <v>1</v>
      </c>
      <c r="H855" s="251" t="n">
        <v>587168</v>
      </c>
      <c r="I855" s="251" t="n">
        <v>587168</v>
      </c>
      <c r="J855" s="251" t="n">
        <v>1</v>
      </c>
      <c r="K855" s="251" t="n"/>
      <c r="L855" s="251" t="n"/>
      <c r="M855" s="251" t="n"/>
      <c r="N855" s="251" t="n"/>
      <c r="O855" s="251" t="n"/>
      <c r="P855" s="251" t="n"/>
      <c r="Q855" s="251" t="n"/>
      <c r="R855" s="251">
        <f>J855+M855+Q855</f>
        <v/>
      </c>
      <c r="S855" s="251">
        <f>IF(OR(C855="CEDULAS DE IDENTIDAD",C855="CÉDULA DE IDENTIDAD DS4924"),(J855*17),0)</f>
        <v/>
      </c>
      <c r="T855" s="283">
        <f>IF(N855="ERROR HUMANO",(M855*3),0)</f>
        <v/>
      </c>
    </row>
    <row r="856">
      <c r="A856" s="282" t="n">
        <v>8</v>
      </c>
      <c r="B856" s="251" t="inlineStr">
        <is>
          <t>WILSON SOLETO LAVAIN</t>
        </is>
      </c>
      <c r="C856" s="251" t="inlineStr">
        <is>
          <t>CÉDULA DE IDENTIDAD DS4924</t>
        </is>
      </c>
      <c r="D856" s="251" t="inlineStr">
        <is>
          <t>LA</t>
        </is>
      </c>
      <c r="E856" s="251" t="n">
        <v>587437</v>
      </c>
      <c r="F856" s="251" t="n">
        <v>587502</v>
      </c>
      <c r="G856" s="251" t="n">
        <v>66</v>
      </c>
      <c r="H856" s="251" t="n">
        <v>587437</v>
      </c>
      <c r="I856" s="251" t="n">
        <v>587502</v>
      </c>
      <c r="J856" s="251" t="n">
        <v>66</v>
      </c>
      <c r="K856" s="251" t="n"/>
      <c r="L856" s="251" t="n"/>
      <c r="M856" s="251" t="n"/>
      <c r="N856" s="251" t="n"/>
      <c r="O856" s="251" t="n"/>
      <c r="P856" s="251" t="n"/>
      <c r="Q856" s="251" t="n"/>
      <c r="R856" s="251">
        <f>J856+M856+Q856</f>
        <v/>
      </c>
      <c r="S856" s="251">
        <f>IF(OR(C856="CEDULAS DE IDENTIDAD",C856="CÉDULA DE IDENTIDAD DS4924"),(J856*17),0)</f>
        <v/>
      </c>
      <c r="T856" s="283">
        <f>IF(N856="ERROR HUMANO",(M856*3),0)</f>
        <v/>
      </c>
    </row>
    <row r="857">
      <c r="A857" s="282" t="n">
        <v>8</v>
      </c>
      <c r="B857" s="251" t="inlineStr">
        <is>
          <t>WILSON SOLETO LAVAIN</t>
        </is>
      </c>
      <c r="C857" s="251" t="inlineStr">
        <is>
          <t>CÉDULA DE IDENTIDAD DS4924</t>
        </is>
      </c>
      <c r="D857" s="251" t="inlineStr">
        <is>
          <t>LA</t>
        </is>
      </c>
      <c r="E857" s="251" t="n">
        <v>587503</v>
      </c>
      <c r="F857" s="251" t="n">
        <v>587516</v>
      </c>
      <c r="G857" s="251" t="n">
        <v>14</v>
      </c>
      <c r="H857" s="251" t="n"/>
      <c r="I857" s="251" t="n"/>
      <c r="J857" s="251" t="n"/>
      <c r="K857" s="251" t="n"/>
      <c r="L857" s="251" t="n"/>
      <c r="M857" s="251" t="n"/>
      <c r="N857" s="251" t="n"/>
      <c r="O857" s="251" t="n">
        <v>587503</v>
      </c>
      <c r="P857" s="251" t="n">
        <v>587516</v>
      </c>
      <c r="Q857" s="251" t="n">
        <v>14</v>
      </c>
      <c r="R857" s="251">
        <f>J857+M857+Q857</f>
        <v/>
      </c>
      <c r="S857" s="251">
        <f>IF(OR(C857="CEDULAS DE IDENTIDAD",C857="CÉDULA DE IDENTIDAD DS4924"),(J857*17),0)</f>
        <v/>
      </c>
      <c r="T857" s="283">
        <f>IF(N857="ERROR HUMANO",(M857*3),0)</f>
        <v/>
      </c>
    </row>
    <row r="858" ht="15" customHeight="1" s="335">
      <c r="A858" s="417" t="inlineStr">
        <is>
          <t>TOTALES:</t>
        </is>
      </c>
      <c r="B858" s="408" t="n"/>
      <c r="C858" s="408" t="n"/>
      <c r="D858" s="408" t="n"/>
      <c r="E858" s="162" t="n"/>
      <c r="F858" s="163" t="n"/>
      <c r="G858" s="164">
        <f>SUM(G806:G857)</f>
        <v/>
      </c>
      <c r="H858" s="162" t="n"/>
      <c r="I858" s="163" t="n"/>
      <c r="J858" s="165">
        <f>SUM(J806:J857)</f>
        <v/>
      </c>
      <c r="K858" s="162" t="n"/>
      <c r="L858" s="163" t="n"/>
      <c r="M858" s="165">
        <f>SUM(M806:M857)</f>
        <v/>
      </c>
      <c r="N858" s="166" t="n"/>
      <c r="O858" s="162" t="n"/>
      <c r="P858" s="163" t="n"/>
      <c r="Q858" s="165">
        <f>SUM(Q806:Q857)</f>
        <v/>
      </c>
      <c r="R858" s="167">
        <f>SUM(R806:R857)</f>
        <v/>
      </c>
      <c r="S858" s="168">
        <f>SUM(S806:S857)</f>
        <v/>
      </c>
      <c r="T858" s="165">
        <f>SUM(T806:T857)</f>
        <v/>
      </c>
    </row>
    <row r="859" ht="15.75" customHeight="1" s="335">
      <c r="A859" s="409" t="inlineStr">
        <is>
          <t>TOTAL BOLETAS DE DEPOSITO BANCARIO</t>
        </is>
      </c>
      <c r="B859" s="408" t="n"/>
      <c r="C859" s="408" t="n"/>
      <c r="D859" s="408" t="n"/>
      <c r="E859" s="408" t="n"/>
      <c r="F859" s="408" t="n"/>
      <c r="G859" s="408" t="n"/>
      <c r="H859" s="337" t="n"/>
      <c r="I859" s="416">
        <f>J858/2</f>
        <v/>
      </c>
      <c r="J859" s="337" t="n"/>
      <c r="K859" s="409" t="inlineStr">
        <is>
          <t>INGRESO TOTAL BOLIVIANOS</t>
        </is>
      </c>
      <c r="L859" s="408" t="n"/>
      <c r="M859" s="408" t="n"/>
      <c r="N859" s="408" t="n"/>
      <c r="O859" s="408" t="n"/>
      <c r="P859" s="408" t="n"/>
      <c r="Q859" s="337" t="n"/>
      <c r="R859" s="416">
        <f>S858+T858</f>
        <v/>
      </c>
      <c r="S859" s="408" t="n"/>
      <c r="T859" s="337" t="n"/>
    </row>
    <row r="861" ht="15" customHeight="1" s="335">
      <c r="A861" s="275" t="n"/>
      <c r="B861" s="276" t="n"/>
      <c r="C861" s="276" t="n"/>
      <c r="D861" s="276" t="n"/>
      <c r="E861" s="276" t="n"/>
      <c r="F861" s="276" t="n"/>
      <c r="G861" s="276" t="n"/>
      <c r="H861" s="276" t="n"/>
      <c r="I861" s="276" t="n"/>
      <c r="J861" s="276" t="n"/>
      <c r="K861" s="276" t="n"/>
      <c r="L861" s="276" t="n"/>
      <c r="M861" s="276" t="n"/>
      <c r="N861" s="276" t="n"/>
      <c r="O861" s="418" t="inlineStr">
        <is>
          <t>Correlativo-Form.:   SEGIP/DDSC/MONT/017/2024</t>
        </is>
      </c>
      <c r="P861" s="411" t="n"/>
      <c r="Q861" s="411" t="n"/>
      <c r="R861" s="411" t="n"/>
      <c r="S861" s="411" t="n"/>
      <c r="T861" s="412" t="n"/>
    </row>
    <row r="862" ht="22.5" customHeight="1" s="335">
      <c r="A862" s="433" t="inlineStr">
        <is>
          <t xml:space="preserve">SERVICIO GENERAL DE IDENTIFICACION PERSONAL </t>
        </is>
      </c>
      <c r="T862" s="422" t="n"/>
    </row>
    <row r="863" ht="15" customHeight="1" s="335">
      <c r="A863" s="432" t="inlineStr">
        <is>
          <t>LEY N° 0145 DEL 27 DE JUNIO DEL 2011</t>
        </is>
      </c>
      <c r="T863" s="422" t="n"/>
    </row>
    <row r="864" ht="24.75" customHeight="1" s="335">
      <c r="A864" s="430" t="inlineStr">
        <is>
          <t xml:space="preserve">FORMULARIO AV-4 (ADMINISTRACION DE MATERIAL VALORADO: CEDULAS Y PLASTICOS) </t>
        </is>
      </c>
      <c r="B864" s="411" t="n"/>
      <c r="C864" s="411" t="n"/>
      <c r="D864" s="411" t="n"/>
      <c r="E864" s="411" t="n"/>
      <c r="F864" s="411" t="n"/>
      <c r="G864" s="411" t="n"/>
      <c r="H864" s="411" t="n"/>
      <c r="I864" s="411" t="n"/>
      <c r="J864" s="411" t="n"/>
      <c r="K864" s="411" t="n"/>
      <c r="L864" s="411" t="n"/>
      <c r="M864" s="411" t="n"/>
      <c r="N864" s="411" t="n"/>
      <c r="O864" s="411" t="n"/>
      <c r="P864" s="411" t="n"/>
      <c r="Q864" s="411" t="n"/>
      <c r="R864" s="411" t="n"/>
      <c r="S864" s="411" t="n"/>
      <c r="T864" s="412" t="n"/>
    </row>
    <row r="865" ht="21.75" customHeight="1" s="335" thickBot="1">
      <c r="A865" s="431" t="inlineStr">
        <is>
          <t xml:space="preserve">OFICINA OPERATIVA: </t>
        </is>
      </c>
      <c r="B865" s="411" t="n"/>
      <c r="C865" s="411" t="n"/>
      <c r="D865" s="411" t="n"/>
      <c r="E865" s="429" t="inlineStr">
        <is>
          <t>OFICINA REGIONAL MONTERO</t>
        </is>
      </c>
      <c r="F865" s="408" t="n"/>
      <c r="G865" s="408" t="n"/>
      <c r="H865" s="408" t="n"/>
      <c r="I865" s="408" t="n"/>
      <c r="J865" s="408" t="n"/>
      <c r="K865" s="408" t="n"/>
      <c r="L865" s="408" t="n"/>
      <c r="M865" s="408" t="n"/>
      <c r="N865" s="408" t="n"/>
      <c r="O865" s="408" t="n"/>
      <c r="P865" s="408" t="n"/>
      <c r="Q865" s="419" t="inlineStr">
        <is>
          <t xml:space="preserve">FECHA: </t>
        </is>
      </c>
      <c r="R865" s="412" t="n"/>
      <c r="S865" s="427" t="inlineStr">
        <is>
          <t>23/01/2024</t>
        </is>
      </c>
      <c r="T865" s="428" t="n"/>
    </row>
    <row r="866" ht="39.75" customHeight="1" s="335">
      <c r="A866" s="277" t="n"/>
      <c r="B866" s="158" t="n"/>
      <c r="C866" s="158" t="n"/>
      <c r="D866" s="158" t="n"/>
      <c r="E866" s="426" t="inlineStr">
        <is>
          <t>ENTREGA DIARIA</t>
        </is>
      </c>
      <c r="F866" s="408" t="n"/>
      <c r="G866" s="337" t="n"/>
      <c r="H866" s="407" t="inlineStr">
        <is>
          <t>CEDULAS EMITIDAS</t>
        </is>
      </c>
      <c r="I866" s="408" t="n"/>
      <c r="J866" s="337" t="n"/>
      <c r="K866" s="425" t="inlineStr">
        <is>
          <t>CEDULAS ANULADAS</t>
        </is>
      </c>
      <c r="L866" s="408" t="n"/>
      <c r="M866" s="408" t="n"/>
      <c r="N866" s="337" t="n"/>
      <c r="O866" s="407" t="inlineStr">
        <is>
          <t>CEDULAS DEVUELTAS</t>
        </is>
      </c>
      <c r="P866" s="408" t="n"/>
      <c r="Q866" s="337" t="n"/>
      <c r="R866" s="423" t="inlineStr">
        <is>
          <t>TOTAL  ASIGNAC…</t>
        </is>
      </c>
      <c r="S866" s="423" t="inlineStr">
        <is>
          <t>TOTAL BS. RECAUDADO (EMISIONES)</t>
        </is>
      </c>
      <c r="T866" s="423" t="inlineStr">
        <is>
          <t>TOTAL BS. ANULACIONES</t>
        </is>
      </c>
    </row>
    <row r="867">
      <c r="A867" s="269" t="inlineStr">
        <is>
          <t>MESA</t>
        </is>
      </c>
      <c r="B867" s="269" t="inlineStr">
        <is>
          <t>OPERADOR</t>
        </is>
      </c>
      <c r="C867" s="269" t="inlineStr">
        <is>
          <t>DETALLE</t>
        </is>
      </c>
      <c r="D867" s="269" t="inlineStr">
        <is>
          <t>SERIE</t>
        </is>
      </c>
      <c r="E867" s="269" t="inlineStr">
        <is>
          <t>DESDE</t>
        </is>
      </c>
      <c r="F867" s="269" t="inlineStr">
        <is>
          <t>HASTA</t>
        </is>
      </c>
      <c r="G867" s="270" t="inlineStr">
        <is>
          <t>CANTIDAD</t>
        </is>
      </c>
      <c r="H867" s="269" t="inlineStr">
        <is>
          <t>DESDE</t>
        </is>
      </c>
      <c r="I867" s="269" t="inlineStr">
        <is>
          <t>HASTA</t>
        </is>
      </c>
      <c r="J867" s="270" t="inlineStr">
        <is>
          <t>CANTIDAD</t>
        </is>
      </c>
      <c r="K867" s="269" t="inlineStr">
        <is>
          <t>DESDE</t>
        </is>
      </c>
      <c r="L867" s="269" t="inlineStr">
        <is>
          <t>HASTA</t>
        </is>
      </c>
      <c r="M867" s="270" t="inlineStr">
        <is>
          <t>CANTIDAD</t>
        </is>
      </c>
      <c r="N867" s="271" t="inlineStr">
        <is>
          <t>TIPO ANULACION</t>
        </is>
      </c>
      <c r="O867" s="269" t="inlineStr">
        <is>
          <t>DESDE</t>
        </is>
      </c>
      <c r="P867" s="269" t="inlineStr">
        <is>
          <t>HASTA</t>
        </is>
      </c>
      <c r="Q867" s="270" t="inlineStr">
        <is>
          <t>CANTIDAD</t>
        </is>
      </c>
      <c r="R867" s="424" t="n"/>
      <c r="S867" s="424" t="n"/>
      <c r="T867" s="424" t="n"/>
    </row>
    <row r="868">
      <c r="A868" s="278" t="n">
        <v>2</v>
      </c>
      <c r="B868" s="272" t="inlineStr">
        <is>
          <t>ANELY CACERES PECHO</t>
        </is>
      </c>
      <c r="C868" s="272" t="inlineStr">
        <is>
          <t>LAMINAS PLASTICAS TIPO FUNDA -POUCHE</t>
        </is>
      </c>
      <c r="D868" s="272" t="inlineStr">
        <is>
          <t>H5-P1</t>
        </is>
      </c>
      <c r="E868" s="272" t="n">
        <v>1130017</v>
      </c>
      <c r="F868" s="272" t="n">
        <v>1130025</v>
      </c>
      <c r="G868" s="272" t="n">
        <v>9</v>
      </c>
      <c r="H868" s="272" t="n">
        <v>1130017</v>
      </c>
      <c r="I868" s="272" t="n">
        <v>1130025</v>
      </c>
      <c r="J868" s="272" t="n">
        <v>9</v>
      </c>
      <c r="K868" s="272" t="n"/>
      <c r="L868" s="272" t="n"/>
      <c r="M868" s="272" t="n"/>
      <c r="N868" s="272" t="n"/>
      <c r="O868" s="272" t="n"/>
      <c r="P868" s="272" t="n"/>
      <c r="Q868" s="272" t="n"/>
      <c r="R868" s="272">
        <f>J868+M868+Q868</f>
        <v/>
      </c>
      <c r="S868" s="272">
        <f>IF(OR(C868="CEDULAS DE IDENTIDAD",C868="CÉDULA DE IDENTIDAD DS4924"),(J868*17),0)</f>
        <v/>
      </c>
      <c r="T868" s="279">
        <f>IF(N868="ERROR HUMANO",(M868*3),0)</f>
        <v/>
      </c>
    </row>
    <row r="869">
      <c r="A869" s="280" t="n">
        <v>2</v>
      </c>
      <c r="B869" s="250" t="inlineStr">
        <is>
          <t>ANELY CACERES PECHO</t>
        </is>
      </c>
      <c r="C869" s="250" t="inlineStr">
        <is>
          <t>LAMINAS PLASTICAS TIPO FUNDA -POUCHE</t>
        </is>
      </c>
      <c r="D869" s="250" t="inlineStr">
        <is>
          <t>H5-P1</t>
        </is>
      </c>
      <c r="E869" s="250" t="n">
        <v>1130407</v>
      </c>
      <c r="F869" s="250" t="n">
        <v>1130451</v>
      </c>
      <c r="G869" s="250" t="n">
        <v>45</v>
      </c>
      <c r="H869" s="250" t="n">
        <v>1130407</v>
      </c>
      <c r="I869" s="250" t="n">
        <v>1130451</v>
      </c>
      <c r="J869" s="250" t="n">
        <v>45</v>
      </c>
      <c r="K869" s="250" t="n"/>
      <c r="L869" s="250" t="n"/>
      <c r="M869" s="250" t="n"/>
      <c r="N869" s="250" t="n"/>
      <c r="O869" s="250" t="n"/>
      <c r="P869" s="250" t="n"/>
      <c r="Q869" s="250" t="n"/>
      <c r="R869" s="250">
        <f>J869+M869+Q869</f>
        <v/>
      </c>
      <c r="S869" s="250">
        <f>IF(OR(C869="CEDULAS DE IDENTIDAD",C869="CÉDULA DE IDENTIDAD DS4924"),(J869*17),0)</f>
        <v/>
      </c>
      <c r="T869" s="281">
        <f>IF(N869="ERROR HUMANO",(M869*3),0)</f>
        <v/>
      </c>
    </row>
    <row r="870">
      <c r="A870" s="280" t="n">
        <v>2</v>
      </c>
      <c r="B870" s="250" t="inlineStr">
        <is>
          <t>ANELY CACERES PECHO</t>
        </is>
      </c>
      <c r="C870" s="250" t="inlineStr">
        <is>
          <t>LAMINAS PLASTICAS TIPO FUNDA -POUCHE</t>
        </is>
      </c>
      <c r="D870" s="250" t="inlineStr">
        <is>
          <t>H5-P1</t>
        </is>
      </c>
      <c r="E870" s="250" t="n">
        <v>1130452</v>
      </c>
      <c r="F870" s="250" t="n">
        <v>1130466</v>
      </c>
      <c r="G870" s="250" t="n">
        <v>15</v>
      </c>
      <c r="H870" s="250" t="n"/>
      <c r="I870" s="250" t="n"/>
      <c r="J870" s="250" t="n"/>
      <c r="K870" s="250" t="n"/>
      <c r="L870" s="250" t="n"/>
      <c r="M870" s="250" t="n"/>
      <c r="N870" s="250" t="n"/>
      <c r="O870" s="250" t="n">
        <v>1130452</v>
      </c>
      <c r="P870" s="250" t="n">
        <v>1130466</v>
      </c>
      <c r="Q870" s="250" t="n">
        <v>15</v>
      </c>
      <c r="R870" s="250">
        <f>J870+M870+Q870</f>
        <v/>
      </c>
      <c r="S870" s="250">
        <f>IF(OR(C870="CEDULAS DE IDENTIDAD",C870="CÉDULA DE IDENTIDAD DS4924"),(J870*17),0)</f>
        <v/>
      </c>
      <c r="T870" s="281">
        <f>IF(N870="ERROR HUMANO",(M870*3),0)</f>
        <v/>
      </c>
    </row>
    <row r="871">
      <c r="A871" s="280" t="n">
        <v>2</v>
      </c>
      <c r="B871" s="250" t="inlineStr">
        <is>
          <t>ANELY CACERES PECHO</t>
        </is>
      </c>
      <c r="C871" s="250" t="inlineStr">
        <is>
          <t>CÉDULA DE IDENTIDAD DS4924</t>
        </is>
      </c>
      <c r="D871" s="250" t="inlineStr">
        <is>
          <t>LA</t>
        </is>
      </c>
      <c r="E871" s="250" t="n">
        <v>587328</v>
      </c>
      <c r="F871" s="250" t="n">
        <v>587336</v>
      </c>
      <c r="G871" s="250" t="n">
        <v>9</v>
      </c>
      <c r="H871" s="250" t="n">
        <v>587328</v>
      </c>
      <c r="I871" s="250" t="n">
        <v>587336</v>
      </c>
      <c r="J871" s="250" t="n">
        <v>9</v>
      </c>
      <c r="K871" s="250" t="n"/>
      <c r="L871" s="250" t="n"/>
      <c r="M871" s="250" t="n"/>
      <c r="N871" s="250" t="n"/>
      <c r="O871" s="250" t="n"/>
      <c r="P871" s="250" t="n"/>
      <c r="Q871" s="250" t="n"/>
      <c r="R871" s="250">
        <f>J871+M871+Q871</f>
        <v/>
      </c>
      <c r="S871" s="250">
        <f>IF(OR(C871="CEDULAS DE IDENTIDAD",C871="CÉDULA DE IDENTIDAD DS4924"),(J871*17),0)</f>
        <v/>
      </c>
      <c r="T871" s="281">
        <f>IF(N871="ERROR HUMANO",(M871*3),0)</f>
        <v/>
      </c>
    </row>
    <row r="872">
      <c r="A872" s="280" t="n">
        <v>2</v>
      </c>
      <c r="B872" s="250" t="inlineStr">
        <is>
          <t>ANELY CACERES PECHO</t>
        </is>
      </c>
      <c r="C872" s="250" t="inlineStr">
        <is>
          <t>CÉDULA DE IDENTIDAD DS4924</t>
        </is>
      </c>
      <c r="D872" s="250" t="inlineStr">
        <is>
          <t>LA</t>
        </is>
      </c>
      <c r="E872" s="250" t="n">
        <v>587609</v>
      </c>
      <c r="F872" s="250" t="n">
        <v>587653</v>
      </c>
      <c r="G872" s="250" t="n">
        <v>45</v>
      </c>
      <c r="H872" s="250" t="n">
        <v>587609</v>
      </c>
      <c r="I872" s="250" t="n">
        <v>587653</v>
      </c>
      <c r="J872" s="250" t="n">
        <v>45</v>
      </c>
      <c r="K872" s="250" t="n"/>
      <c r="L872" s="250" t="n"/>
      <c r="M872" s="250" t="n"/>
      <c r="N872" s="250" t="n"/>
      <c r="O872" s="250" t="n"/>
      <c r="P872" s="250" t="n"/>
      <c r="Q872" s="250" t="n"/>
      <c r="R872" s="250">
        <f>J872+M872+Q872</f>
        <v/>
      </c>
      <c r="S872" s="250">
        <f>IF(OR(C872="CEDULAS DE IDENTIDAD",C872="CÉDULA DE IDENTIDAD DS4924"),(J872*17),0)</f>
        <v/>
      </c>
      <c r="T872" s="281">
        <f>IF(N872="ERROR HUMANO",(M872*3),0)</f>
        <v/>
      </c>
    </row>
    <row r="873">
      <c r="A873" s="280" t="n">
        <v>2</v>
      </c>
      <c r="B873" s="250" t="inlineStr">
        <is>
          <t>ANELY CACERES PECHO</t>
        </is>
      </c>
      <c r="C873" s="250" t="inlineStr">
        <is>
          <t>CÉDULA DE IDENTIDAD DS4924</t>
        </is>
      </c>
      <c r="D873" s="250" t="inlineStr">
        <is>
          <t>LA</t>
        </is>
      </c>
      <c r="E873" s="250" t="n">
        <v>587654</v>
      </c>
      <c r="F873" s="250" t="n">
        <v>587668</v>
      </c>
      <c r="G873" s="250" t="n">
        <v>15</v>
      </c>
      <c r="H873" s="250" t="n"/>
      <c r="I873" s="250" t="n"/>
      <c r="J873" s="250" t="n"/>
      <c r="K873" s="250" t="n"/>
      <c r="L873" s="250" t="n"/>
      <c r="M873" s="250" t="n"/>
      <c r="N873" s="250" t="n"/>
      <c r="O873" s="250" t="n">
        <v>587654</v>
      </c>
      <c r="P873" s="250" t="n">
        <v>587668</v>
      </c>
      <c r="Q873" s="250" t="n">
        <v>15</v>
      </c>
      <c r="R873" s="250">
        <f>J873+M873+Q873</f>
        <v/>
      </c>
      <c r="S873" s="250">
        <f>IF(OR(C873="CEDULAS DE IDENTIDAD",C873="CÉDULA DE IDENTIDAD DS4924"),(J873*17),0)</f>
        <v/>
      </c>
      <c r="T873" s="281">
        <f>IF(N873="ERROR HUMANO",(M873*3),0)</f>
        <v/>
      </c>
    </row>
    <row r="874">
      <c r="A874" s="282" t="n">
        <v>7</v>
      </c>
      <c r="B874" s="251" t="inlineStr">
        <is>
          <t>BOLIVIA MAR PALMERO TILILA</t>
        </is>
      </c>
      <c r="C874" s="251" t="inlineStr">
        <is>
          <t>CEDULAS DE IDENTIDAD</t>
        </is>
      </c>
      <c r="D874" s="251" t="inlineStr">
        <is>
          <t>H5-P1</t>
        </is>
      </c>
      <c r="E874" s="251" t="n">
        <v>2980114</v>
      </c>
      <c r="F874" s="251" t="n">
        <v>2980128</v>
      </c>
      <c r="G874" s="251" t="n">
        <v>15</v>
      </c>
      <c r="H874" s="251" t="n">
        <v>2980114</v>
      </c>
      <c r="I874" s="251" t="n">
        <v>2980128</v>
      </c>
      <c r="J874" s="251" t="n">
        <v>15</v>
      </c>
      <c r="K874" s="251" t="n"/>
      <c r="L874" s="251" t="n"/>
      <c r="M874" s="251" t="n"/>
      <c r="N874" s="251" t="n"/>
      <c r="O874" s="251" t="n"/>
      <c r="P874" s="251" t="n"/>
      <c r="Q874" s="251" t="n"/>
      <c r="R874" s="251">
        <f>J874+M874+Q874</f>
        <v/>
      </c>
      <c r="S874" s="251">
        <f>IF(OR(C874="CEDULAS DE IDENTIDAD",C874="CÉDULA DE IDENTIDAD DS4924"),(J874*17),0)</f>
        <v/>
      </c>
      <c r="T874" s="283">
        <f>IF(N874="ERROR HUMANO",(M874*3),0)</f>
        <v/>
      </c>
    </row>
    <row r="875">
      <c r="A875" s="282" t="n">
        <v>7</v>
      </c>
      <c r="B875" s="251" t="inlineStr">
        <is>
          <t>BOLIVIA MAR PALMERO TILILA</t>
        </is>
      </c>
      <c r="C875" s="251" t="inlineStr">
        <is>
          <t>CEDULAS DE IDENTIDAD</t>
        </is>
      </c>
      <c r="D875" s="251" t="inlineStr">
        <is>
          <t>H5-P1</t>
        </is>
      </c>
      <c r="E875" s="251" t="n">
        <v>2980169</v>
      </c>
      <c r="F875" s="251" t="n">
        <v>2980193</v>
      </c>
      <c r="G875" s="251" t="n">
        <v>25</v>
      </c>
      <c r="H875" s="251" t="n">
        <v>2980169</v>
      </c>
      <c r="I875" s="251" t="n">
        <v>2980193</v>
      </c>
      <c r="J875" s="251" t="n">
        <v>25</v>
      </c>
      <c r="K875" s="251" t="n"/>
      <c r="L875" s="251" t="n"/>
      <c r="M875" s="251" t="n"/>
      <c r="N875" s="251" t="n"/>
      <c r="O875" s="251" t="n"/>
      <c r="P875" s="251" t="n"/>
      <c r="Q875" s="251" t="n"/>
      <c r="R875" s="251">
        <f>J875+M875+Q875</f>
        <v/>
      </c>
      <c r="S875" s="251">
        <f>IF(OR(C875="CEDULAS DE IDENTIDAD",C875="CÉDULA DE IDENTIDAD DS4924"),(J875*17),0)</f>
        <v/>
      </c>
      <c r="T875" s="283">
        <f>IF(N875="ERROR HUMANO",(M875*3),0)</f>
        <v/>
      </c>
    </row>
    <row r="876">
      <c r="A876" s="282" t="n">
        <v>7</v>
      </c>
      <c r="B876" s="251" t="inlineStr">
        <is>
          <t>BOLIVIA MAR PALMERO TILILA</t>
        </is>
      </c>
      <c r="C876" s="251" t="inlineStr">
        <is>
          <t>CEDULAS DE IDENTIDAD</t>
        </is>
      </c>
      <c r="D876" s="251" t="inlineStr">
        <is>
          <t>H5-P1</t>
        </is>
      </c>
      <c r="E876" s="251" t="n">
        <v>2980194</v>
      </c>
      <c r="F876" s="251" t="n">
        <v>2980228</v>
      </c>
      <c r="G876" s="251" t="n">
        <v>35</v>
      </c>
      <c r="H876" s="251" t="n"/>
      <c r="I876" s="251" t="n"/>
      <c r="J876" s="251" t="n"/>
      <c r="K876" s="251" t="n"/>
      <c r="L876" s="251" t="n"/>
      <c r="M876" s="251" t="n"/>
      <c r="N876" s="251" t="n"/>
      <c r="O876" s="251" t="n">
        <v>2980194</v>
      </c>
      <c r="P876" s="251" t="n">
        <v>2980228</v>
      </c>
      <c r="Q876" s="251" t="n">
        <v>35</v>
      </c>
      <c r="R876" s="251">
        <f>J876+M876+Q876</f>
        <v/>
      </c>
      <c r="S876" s="251">
        <f>IF(OR(C876="CEDULAS DE IDENTIDAD",C876="CÉDULA DE IDENTIDAD DS4924"),(J876*17),0)</f>
        <v/>
      </c>
      <c r="T876" s="283">
        <f>IF(N876="ERROR HUMANO",(M876*3),0)</f>
        <v/>
      </c>
    </row>
    <row r="877">
      <c r="A877" s="282" t="n">
        <v>7</v>
      </c>
      <c r="B877" s="251" t="inlineStr">
        <is>
          <t>BOLIVIA MAR PALMERO TILILA</t>
        </is>
      </c>
      <c r="C877" s="251" t="inlineStr">
        <is>
          <t>LAMINAS PLASTICAS TIPO FUNDA -POUCHE</t>
        </is>
      </c>
      <c r="D877" s="251" t="inlineStr">
        <is>
          <t>H5-P1</t>
        </is>
      </c>
      <c r="E877" s="251" t="n">
        <v>1130220</v>
      </c>
      <c r="F877" s="251" t="n">
        <v>1130234</v>
      </c>
      <c r="G877" s="251" t="n">
        <v>15</v>
      </c>
      <c r="H877" s="251" t="n">
        <v>1130220</v>
      </c>
      <c r="I877" s="251" t="n">
        <v>1130234</v>
      </c>
      <c r="J877" s="251" t="n">
        <v>15</v>
      </c>
      <c r="K877" s="251" t="n"/>
      <c r="L877" s="251" t="n"/>
      <c r="M877" s="251" t="n"/>
      <c r="N877" s="251" t="n"/>
      <c r="O877" s="251" t="n"/>
      <c r="P877" s="251" t="n"/>
      <c r="Q877" s="251" t="n"/>
      <c r="R877" s="251">
        <f>J877+M877+Q877</f>
        <v/>
      </c>
      <c r="S877" s="251">
        <f>IF(OR(C877="CEDULAS DE IDENTIDAD",C877="CÉDULA DE IDENTIDAD DS4924"),(J877*17),0)</f>
        <v/>
      </c>
      <c r="T877" s="283">
        <f>IF(N877="ERROR HUMANO",(M877*3),0)</f>
        <v/>
      </c>
    </row>
    <row r="878">
      <c r="A878" s="282" t="n">
        <v>7</v>
      </c>
      <c r="B878" s="251" t="inlineStr">
        <is>
          <t>BOLIVIA MAR PALMERO TILILA</t>
        </is>
      </c>
      <c r="C878" s="251" t="inlineStr">
        <is>
          <t>LAMINAS PLASTICAS TIPO FUNDA -POUCHE</t>
        </is>
      </c>
      <c r="D878" s="251" t="inlineStr">
        <is>
          <t>H5-P1</t>
        </is>
      </c>
      <c r="E878" s="251" t="n">
        <v>1130547</v>
      </c>
      <c r="F878" s="251" t="n">
        <v>1130571</v>
      </c>
      <c r="G878" s="251" t="n">
        <v>25</v>
      </c>
      <c r="H878" s="251" t="n">
        <v>1130547</v>
      </c>
      <c r="I878" s="251" t="n">
        <v>1130571</v>
      </c>
      <c r="J878" s="251" t="n">
        <v>25</v>
      </c>
      <c r="K878" s="251" t="n"/>
      <c r="L878" s="251" t="n"/>
      <c r="M878" s="251" t="n"/>
      <c r="N878" s="251" t="n"/>
      <c r="O878" s="251" t="n"/>
      <c r="P878" s="251" t="n"/>
      <c r="Q878" s="251" t="n"/>
      <c r="R878" s="251">
        <f>J878+M878+Q878</f>
        <v/>
      </c>
      <c r="S878" s="251">
        <f>IF(OR(C878="CEDULAS DE IDENTIDAD",C878="CÉDULA DE IDENTIDAD DS4924"),(J878*17),0)</f>
        <v/>
      </c>
      <c r="T878" s="283">
        <f>IF(N878="ERROR HUMANO",(M878*3),0)</f>
        <v/>
      </c>
    </row>
    <row r="879">
      <c r="A879" s="282" t="n">
        <v>7</v>
      </c>
      <c r="B879" s="251" t="inlineStr">
        <is>
          <t>BOLIVIA MAR PALMERO TILILA</t>
        </is>
      </c>
      <c r="C879" s="251" t="inlineStr">
        <is>
          <t>LAMINAS PLASTICAS TIPO FUNDA -POUCHE</t>
        </is>
      </c>
      <c r="D879" s="251" t="inlineStr">
        <is>
          <t>H5-P1</t>
        </is>
      </c>
      <c r="E879" s="251" t="n">
        <v>1130572</v>
      </c>
      <c r="F879" s="251" t="n">
        <v>1130606</v>
      </c>
      <c r="G879" s="251" t="n">
        <v>35</v>
      </c>
      <c r="H879" s="251" t="n"/>
      <c r="I879" s="251" t="n"/>
      <c r="J879" s="251" t="n"/>
      <c r="K879" s="251" t="n"/>
      <c r="L879" s="251" t="n"/>
      <c r="M879" s="251" t="n"/>
      <c r="N879" s="251" t="n"/>
      <c r="O879" s="251" t="n">
        <v>1130572</v>
      </c>
      <c r="P879" s="251" t="n">
        <v>1130606</v>
      </c>
      <c r="Q879" s="251" t="n">
        <v>35</v>
      </c>
      <c r="R879" s="251">
        <f>J879+M879+Q879</f>
        <v/>
      </c>
      <c r="S879" s="251">
        <f>IF(OR(C879="CEDULAS DE IDENTIDAD",C879="CÉDULA DE IDENTIDAD DS4924"),(J879*17),0)</f>
        <v/>
      </c>
      <c r="T879" s="283">
        <f>IF(N879="ERROR HUMANO",(M879*3),0)</f>
        <v/>
      </c>
    </row>
    <row r="880">
      <c r="A880" s="280" t="n">
        <v>5</v>
      </c>
      <c r="B880" s="250" t="inlineStr">
        <is>
          <t>CARMEN DEL PILAR ANTELO PAZ</t>
        </is>
      </c>
      <c r="C880" s="250" t="inlineStr">
        <is>
          <t>LAMINAS PLASTICAS TIPO FUNDA -POUCHE</t>
        </is>
      </c>
      <c r="D880" s="250" t="inlineStr">
        <is>
          <t>H5-P1</t>
        </is>
      </c>
      <c r="E880" s="250" t="n">
        <v>1129718</v>
      </c>
      <c r="F880" s="250" t="n">
        <v>1129720</v>
      </c>
      <c r="G880" s="250" t="n">
        <v>3</v>
      </c>
      <c r="H880" s="250" t="n">
        <v>1129718</v>
      </c>
      <c r="I880" s="250" t="n">
        <v>1129720</v>
      </c>
      <c r="J880" s="250" t="n">
        <v>3</v>
      </c>
      <c r="K880" s="250" t="n"/>
      <c r="L880" s="250" t="n"/>
      <c r="M880" s="250" t="n"/>
      <c r="N880" s="250" t="n"/>
      <c r="O880" s="250" t="n"/>
      <c r="P880" s="250" t="n"/>
      <c r="Q880" s="250" t="n"/>
      <c r="R880" s="250">
        <f>J880+M880+Q880</f>
        <v/>
      </c>
      <c r="S880" s="250">
        <f>IF(OR(C880="CEDULAS DE IDENTIDAD",C880="CÉDULA DE IDENTIDAD DS4924"),(J880*17),0)</f>
        <v/>
      </c>
      <c r="T880" s="281">
        <f>IF(N880="ERROR HUMANO",(M880*3),0)</f>
        <v/>
      </c>
    </row>
    <row r="881">
      <c r="A881" s="280" t="n">
        <v>5</v>
      </c>
      <c r="B881" s="250" t="inlineStr">
        <is>
          <t>CARMEN DEL PILAR ANTELO PAZ</t>
        </is>
      </c>
      <c r="C881" s="250" t="inlineStr">
        <is>
          <t>LAMINAS PLASTICAS TIPO FUNDA -POUCHE</t>
        </is>
      </c>
      <c r="D881" s="250" t="inlineStr">
        <is>
          <t>H5-P1</t>
        </is>
      </c>
      <c r="E881" s="250" t="n">
        <v>1130144</v>
      </c>
      <c r="F881" s="250" t="n">
        <v>1130170</v>
      </c>
      <c r="G881" s="250" t="n">
        <v>27</v>
      </c>
      <c r="H881" s="250" t="n">
        <v>1130144</v>
      </c>
      <c r="I881" s="250" t="n">
        <v>1130170</v>
      </c>
      <c r="J881" s="250" t="n">
        <v>27</v>
      </c>
      <c r="K881" s="250" t="n"/>
      <c r="L881" s="250" t="n"/>
      <c r="M881" s="250" t="n"/>
      <c r="N881" s="250" t="n"/>
      <c r="O881" s="250" t="n"/>
      <c r="P881" s="250" t="n"/>
      <c r="Q881" s="250" t="n"/>
      <c r="R881" s="250">
        <f>J881+M881+Q881</f>
        <v/>
      </c>
      <c r="S881" s="250">
        <f>IF(OR(C881="CEDULAS DE IDENTIDAD",C881="CÉDULA DE IDENTIDAD DS4924"),(J881*17),0)</f>
        <v/>
      </c>
      <c r="T881" s="281">
        <f>IF(N881="ERROR HUMANO",(M881*3),0)</f>
        <v/>
      </c>
    </row>
    <row r="882">
      <c r="A882" s="280" t="n">
        <v>5</v>
      </c>
      <c r="B882" s="250" t="inlineStr">
        <is>
          <t>CARMEN DEL PILAR ANTELO PAZ</t>
        </is>
      </c>
      <c r="C882" s="250" t="inlineStr">
        <is>
          <t>LAMINAS PLASTICAS TIPO FUNDA -POUCHE</t>
        </is>
      </c>
      <c r="D882" s="250" t="inlineStr">
        <is>
          <t>H5-P1</t>
        </is>
      </c>
      <c r="E882" s="250" t="n">
        <v>1130171</v>
      </c>
      <c r="F882" s="250" t="n">
        <v>1130182</v>
      </c>
      <c r="G882" s="250" t="n">
        <v>12</v>
      </c>
      <c r="H882" s="250" t="n"/>
      <c r="I882" s="250" t="n"/>
      <c r="J882" s="250" t="n"/>
      <c r="K882" s="250" t="n"/>
      <c r="L882" s="250" t="n"/>
      <c r="M882" s="250" t="n"/>
      <c r="N882" s="250" t="n"/>
      <c r="O882" s="250" t="n">
        <v>1130171</v>
      </c>
      <c r="P882" s="250" t="n">
        <v>1130182</v>
      </c>
      <c r="Q882" s="250" t="n">
        <v>12</v>
      </c>
      <c r="R882" s="250">
        <f>J882+M882+Q882</f>
        <v/>
      </c>
      <c r="S882" s="250">
        <f>IF(OR(C882="CEDULAS DE IDENTIDAD",C882="CÉDULA DE IDENTIDAD DS4924"),(J882*17),0)</f>
        <v/>
      </c>
      <c r="T882" s="281">
        <f>IF(N882="ERROR HUMANO",(M882*3),0)</f>
        <v/>
      </c>
    </row>
    <row r="883">
      <c r="A883" s="280" t="n">
        <v>5</v>
      </c>
      <c r="B883" s="250" t="inlineStr">
        <is>
          <t>CARMEN DEL PILAR ANTELO PAZ</t>
        </is>
      </c>
      <c r="C883" s="250" t="inlineStr">
        <is>
          <t>LAMINAS PLASTICAS TIPO FUNDA -POUCHE</t>
        </is>
      </c>
      <c r="D883" s="250" t="inlineStr">
        <is>
          <t>H5-P1</t>
        </is>
      </c>
      <c r="E883" s="250" t="n">
        <v>1130667</v>
      </c>
      <c r="F883" s="250" t="n">
        <v>1130686</v>
      </c>
      <c r="G883" s="250" t="n">
        <v>20</v>
      </c>
      <c r="H883" s="250" t="n"/>
      <c r="I883" s="250" t="n"/>
      <c r="J883" s="250" t="n"/>
      <c r="K883" s="250" t="n"/>
      <c r="L883" s="250" t="n"/>
      <c r="M883" s="250" t="n"/>
      <c r="N883" s="250" t="n"/>
      <c r="O883" s="250" t="n">
        <v>1130667</v>
      </c>
      <c r="P883" s="250" t="n">
        <v>1130686</v>
      </c>
      <c r="Q883" s="250" t="n">
        <v>20</v>
      </c>
      <c r="R883" s="250">
        <f>J883+M883+Q883</f>
        <v/>
      </c>
      <c r="S883" s="250">
        <f>IF(OR(C883="CEDULAS DE IDENTIDAD",C883="CÉDULA DE IDENTIDAD DS4924"),(J883*17),0)</f>
        <v/>
      </c>
      <c r="T883" s="281">
        <f>IF(N883="ERROR HUMANO",(M883*3),0)</f>
        <v/>
      </c>
    </row>
    <row r="884">
      <c r="A884" s="280" t="n">
        <v>5</v>
      </c>
      <c r="B884" s="250" t="inlineStr">
        <is>
          <t>CARMEN DEL PILAR ANTELO PAZ</t>
        </is>
      </c>
      <c r="C884" s="250" t="inlineStr">
        <is>
          <t>CÉDULA DE IDENTIDAD DS4924</t>
        </is>
      </c>
      <c r="D884" s="250" t="inlineStr">
        <is>
          <t>LA</t>
        </is>
      </c>
      <c r="E884" s="250" t="n">
        <v>587088</v>
      </c>
      <c r="F884" s="250" t="n">
        <v>587088</v>
      </c>
      <c r="G884" s="250" t="n">
        <v>1</v>
      </c>
      <c r="H884" s="250" t="n">
        <v>587088</v>
      </c>
      <c r="I884" s="250" t="n">
        <v>587088</v>
      </c>
      <c r="J884" s="250" t="n">
        <v>1</v>
      </c>
      <c r="K884" s="250" t="n"/>
      <c r="L884" s="250" t="n"/>
      <c r="M884" s="250" t="n"/>
      <c r="N884" s="250" t="n"/>
      <c r="O884" s="250" t="n"/>
      <c r="P884" s="250" t="n"/>
      <c r="Q884" s="250" t="n"/>
      <c r="R884" s="250">
        <f>J884+M884+Q884</f>
        <v/>
      </c>
      <c r="S884" s="250">
        <f>IF(OR(C884="CEDULAS DE IDENTIDAD",C884="CÉDULA DE IDENTIDAD DS4924"),(J884*17),0)</f>
        <v/>
      </c>
      <c r="T884" s="281">
        <f>IF(N884="ERROR HUMANO",(M884*3),0)</f>
        <v/>
      </c>
    </row>
    <row r="885">
      <c r="A885" s="280" t="n">
        <v>5</v>
      </c>
      <c r="B885" s="250" t="inlineStr">
        <is>
          <t>CARMEN DEL PILAR ANTELO PAZ</t>
        </is>
      </c>
      <c r="C885" s="250" t="inlineStr">
        <is>
          <t>CÉDULA DE IDENTIDAD DS4924</t>
        </is>
      </c>
      <c r="D885" s="250" t="inlineStr">
        <is>
          <t>LA</t>
        </is>
      </c>
      <c r="E885" s="250" t="n">
        <v>587397</v>
      </c>
      <c r="F885" s="250" t="n">
        <v>587425</v>
      </c>
      <c r="G885" s="250" t="n">
        <v>29</v>
      </c>
      <c r="H885" s="250" t="n">
        <v>587397</v>
      </c>
      <c r="I885" s="250" t="n">
        <v>587425</v>
      </c>
      <c r="J885" s="250" t="n">
        <v>29</v>
      </c>
      <c r="K885" s="250" t="n"/>
      <c r="L885" s="250" t="n"/>
      <c r="M885" s="250" t="n"/>
      <c r="N885" s="250" t="n"/>
      <c r="O885" s="250" t="n"/>
      <c r="P885" s="250" t="n"/>
      <c r="Q885" s="250" t="n"/>
      <c r="R885" s="250">
        <f>J885+M885+Q885</f>
        <v/>
      </c>
      <c r="S885" s="250">
        <f>IF(OR(C885="CEDULAS DE IDENTIDAD",C885="CÉDULA DE IDENTIDAD DS4924"),(J885*17),0)</f>
        <v/>
      </c>
      <c r="T885" s="281">
        <f>IF(N885="ERROR HUMANO",(M885*3),0)</f>
        <v/>
      </c>
    </row>
    <row r="886">
      <c r="A886" s="280" t="n">
        <v>5</v>
      </c>
      <c r="B886" s="250" t="inlineStr">
        <is>
          <t>CARMEN DEL PILAR ANTELO PAZ</t>
        </is>
      </c>
      <c r="C886" s="250" t="inlineStr">
        <is>
          <t>CÉDULA DE IDENTIDAD DS4924</t>
        </is>
      </c>
      <c r="D886" s="250" t="inlineStr">
        <is>
          <t>LA</t>
        </is>
      </c>
      <c r="E886" s="250" t="n">
        <v>587426</v>
      </c>
      <c r="F886" s="250" t="n">
        <v>587436</v>
      </c>
      <c r="G886" s="250" t="n">
        <v>11</v>
      </c>
      <c r="H886" s="250" t="n"/>
      <c r="I886" s="250" t="n"/>
      <c r="J886" s="250" t="n"/>
      <c r="K886" s="250" t="n"/>
      <c r="L886" s="250" t="n"/>
      <c r="M886" s="250" t="n"/>
      <c r="N886" s="250" t="n"/>
      <c r="O886" s="250" t="n">
        <v>587426</v>
      </c>
      <c r="P886" s="250" t="n">
        <v>587436</v>
      </c>
      <c r="Q886" s="250" t="n">
        <v>11</v>
      </c>
      <c r="R886" s="250">
        <f>J886+M886+Q886</f>
        <v/>
      </c>
      <c r="S886" s="250">
        <f>IF(OR(C886="CEDULAS DE IDENTIDAD",C886="CÉDULA DE IDENTIDAD DS4924"),(J886*17),0)</f>
        <v/>
      </c>
      <c r="T886" s="281">
        <f>IF(N886="ERROR HUMANO",(M886*3),0)</f>
        <v/>
      </c>
    </row>
    <row r="887">
      <c r="A887" s="280" t="n">
        <v>5</v>
      </c>
      <c r="B887" s="250" t="inlineStr">
        <is>
          <t>CARMEN DEL PILAR ANTELO PAZ</t>
        </is>
      </c>
      <c r="C887" s="250" t="inlineStr">
        <is>
          <t>CÉDULA DE IDENTIDAD DS4924</t>
        </is>
      </c>
      <c r="D887" s="250" t="inlineStr">
        <is>
          <t>LA</t>
        </is>
      </c>
      <c r="E887" s="250" t="n">
        <v>587769</v>
      </c>
      <c r="F887" s="250" t="n">
        <v>587788</v>
      </c>
      <c r="G887" s="250" t="n">
        <v>20</v>
      </c>
      <c r="H887" s="250" t="n"/>
      <c r="I887" s="250" t="n"/>
      <c r="J887" s="250" t="n"/>
      <c r="K887" s="250" t="n"/>
      <c r="L887" s="250" t="n"/>
      <c r="M887" s="250" t="n"/>
      <c r="N887" s="250" t="n"/>
      <c r="O887" s="250" t="n">
        <v>587769</v>
      </c>
      <c r="P887" s="250" t="n">
        <v>587788</v>
      </c>
      <c r="Q887" s="250" t="n">
        <v>20</v>
      </c>
      <c r="R887" s="250">
        <f>J887+M887+Q887</f>
        <v/>
      </c>
      <c r="S887" s="250">
        <f>IF(OR(C887="CEDULAS DE IDENTIDAD",C887="CÉDULA DE IDENTIDAD DS4924"),(J887*17),0)</f>
        <v/>
      </c>
      <c r="T887" s="281">
        <f>IF(N887="ERROR HUMANO",(M887*3),0)</f>
        <v/>
      </c>
    </row>
    <row r="888">
      <c r="A888" s="282" t="n">
        <v>3</v>
      </c>
      <c r="B888" s="251" t="inlineStr">
        <is>
          <t>IVAR LIMBERT FLORES AYAVIRI</t>
        </is>
      </c>
      <c r="C888" s="251" t="inlineStr">
        <is>
          <t>CEDULAS DE IDENTIDAD</t>
        </is>
      </c>
      <c r="D888" s="251" t="inlineStr">
        <is>
          <t>H5-P1</t>
        </is>
      </c>
      <c r="E888" s="251" t="n">
        <v>2980052</v>
      </c>
      <c r="F888" s="251" t="n">
        <v>2980076</v>
      </c>
      <c r="G888" s="251" t="n">
        <v>25</v>
      </c>
      <c r="H888" s="251" t="n">
        <v>2980052</v>
      </c>
      <c r="I888" s="251" t="n">
        <v>2980076</v>
      </c>
      <c r="J888" s="251" t="n">
        <v>25</v>
      </c>
      <c r="K888" s="251" t="n"/>
      <c r="L888" s="251" t="n"/>
      <c r="M888" s="251" t="n"/>
      <c r="N888" s="251" t="n"/>
      <c r="O888" s="251" t="n"/>
      <c r="P888" s="251" t="n"/>
      <c r="Q888" s="251" t="n"/>
      <c r="R888" s="251">
        <f>J888+M888+Q888</f>
        <v/>
      </c>
      <c r="S888" s="251">
        <f>IF(OR(C888="CEDULAS DE IDENTIDAD",C888="CÉDULA DE IDENTIDAD DS4924"),(J888*17),0)</f>
        <v/>
      </c>
      <c r="T888" s="283">
        <f>IF(N888="ERROR HUMANO",(M888*3),0)</f>
        <v/>
      </c>
    </row>
    <row r="889">
      <c r="A889" s="282" t="n">
        <v>3</v>
      </c>
      <c r="B889" s="251" t="inlineStr">
        <is>
          <t>IVAR LIMBERT FLORES AYAVIRI</t>
        </is>
      </c>
      <c r="C889" s="251" t="inlineStr">
        <is>
          <t>CEDULAS DE IDENTIDAD</t>
        </is>
      </c>
      <c r="D889" s="251" t="inlineStr">
        <is>
          <t>H5-P1</t>
        </is>
      </c>
      <c r="E889" s="251" t="n">
        <v>2980129</v>
      </c>
      <c r="F889" s="251" t="n">
        <v>2980160</v>
      </c>
      <c r="G889" s="251" t="n">
        <v>32</v>
      </c>
      <c r="H889" s="251" t="n">
        <v>2980129</v>
      </c>
      <c r="I889" s="251" t="n">
        <v>2980160</v>
      </c>
      <c r="J889" s="251" t="n">
        <v>32</v>
      </c>
      <c r="K889" s="251" t="n"/>
      <c r="L889" s="251" t="n"/>
      <c r="M889" s="251" t="n"/>
      <c r="N889" s="251" t="n"/>
      <c r="O889" s="251" t="n"/>
      <c r="P889" s="251" t="n"/>
      <c r="Q889" s="251" t="n"/>
      <c r="R889" s="251">
        <f>J889+M889+Q889</f>
        <v/>
      </c>
      <c r="S889" s="251">
        <f>IF(OR(C889="CEDULAS DE IDENTIDAD",C889="CÉDULA DE IDENTIDAD DS4924"),(J889*17),0)</f>
        <v/>
      </c>
      <c r="T889" s="283">
        <f>IF(N889="ERROR HUMANO",(M889*3),0)</f>
        <v/>
      </c>
    </row>
    <row r="890">
      <c r="A890" s="282" t="n">
        <v>3</v>
      </c>
      <c r="B890" s="251" t="inlineStr">
        <is>
          <t>IVAR LIMBERT FLORES AYAVIRI</t>
        </is>
      </c>
      <c r="C890" s="251" t="inlineStr">
        <is>
          <t>CEDULAS DE IDENTIDAD</t>
        </is>
      </c>
      <c r="D890" s="251" t="inlineStr">
        <is>
          <t>H5-P1</t>
        </is>
      </c>
      <c r="E890" s="251" t="n">
        <v>2980161</v>
      </c>
      <c r="F890" s="251" t="n">
        <v>2980168</v>
      </c>
      <c r="G890" s="251" t="n">
        <v>8</v>
      </c>
      <c r="H890" s="251" t="n"/>
      <c r="I890" s="251" t="n"/>
      <c r="J890" s="251" t="n"/>
      <c r="K890" s="251" t="n"/>
      <c r="L890" s="251" t="n"/>
      <c r="M890" s="251" t="n"/>
      <c r="N890" s="251" t="n"/>
      <c r="O890" s="251" t="n">
        <v>2980161</v>
      </c>
      <c r="P890" s="251" t="n">
        <v>2980168</v>
      </c>
      <c r="Q890" s="251" t="n">
        <v>8</v>
      </c>
      <c r="R890" s="251">
        <f>J890+M890+Q890</f>
        <v/>
      </c>
      <c r="S890" s="251">
        <f>IF(OR(C890="CEDULAS DE IDENTIDAD",C890="CÉDULA DE IDENTIDAD DS4924"),(J890*17),0)</f>
        <v/>
      </c>
      <c r="T890" s="283">
        <f>IF(N890="ERROR HUMANO",(M890*3),0)</f>
        <v/>
      </c>
    </row>
    <row r="891">
      <c r="A891" s="282" t="n">
        <v>3</v>
      </c>
      <c r="B891" s="251" t="inlineStr">
        <is>
          <t>IVAR LIMBERT FLORES AYAVIRI</t>
        </is>
      </c>
      <c r="C891" s="251" t="inlineStr">
        <is>
          <t>LAMINAS PLASTICAS TIPO FUNDA -POUCHE</t>
        </is>
      </c>
      <c r="D891" s="251" t="inlineStr">
        <is>
          <t>H5-P1</t>
        </is>
      </c>
      <c r="E891" s="251" t="n">
        <v>1130061</v>
      </c>
      <c r="F891" s="251" t="n">
        <v>1130085</v>
      </c>
      <c r="G891" s="251" t="n">
        <v>25</v>
      </c>
      <c r="H891" s="251" t="n">
        <v>1130061</v>
      </c>
      <c r="I891" s="251" t="n">
        <v>1130085</v>
      </c>
      <c r="J891" s="251" t="n">
        <v>25</v>
      </c>
      <c r="K891" s="251" t="n"/>
      <c r="L891" s="251" t="n"/>
      <c r="M891" s="251" t="n"/>
      <c r="N891" s="251" t="n"/>
      <c r="O891" s="251" t="n"/>
      <c r="P891" s="251" t="n"/>
      <c r="Q891" s="251" t="n"/>
      <c r="R891" s="251">
        <f>J891+M891+Q891</f>
        <v/>
      </c>
      <c r="S891" s="251">
        <f>IF(OR(C891="CEDULAS DE IDENTIDAD",C891="CÉDULA DE IDENTIDAD DS4924"),(J891*17),0)</f>
        <v/>
      </c>
      <c r="T891" s="283">
        <f>IF(N891="ERROR HUMANO",(M891*3),0)</f>
        <v/>
      </c>
    </row>
    <row r="892">
      <c r="A892" s="282" t="n">
        <v>3</v>
      </c>
      <c r="B892" s="251" t="inlineStr">
        <is>
          <t>IVAR LIMBERT FLORES AYAVIRI</t>
        </is>
      </c>
      <c r="C892" s="251" t="inlineStr">
        <is>
          <t>LAMINAS PLASTICAS TIPO FUNDA -POUCHE</t>
        </is>
      </c>
      <c r="D892" s="251" t="inlineStr">
        <is>
          <t>H5-P1</t>
        </is>
      </c>
      <c r="E892" s="251" t="n">
        <v>1130467</v>
      </c>
      <c r="F892" s="251" t="n">
        <v>1130498</v>
      </c>
      <c r="G892" s="251" t="n">
        <v>32</v>
      </c>
      <c r="H892" s="251" t="n">
        <v>1130467</v>
      </c>
      <c r="I892" s="251" t="n">
        <v>1130498</v>
      </c>
      <c r="J892" s="251" t="n">
        <v>32</v>
      </c>
      <c r="K892" s="251" t="n"/>
      <c r="L892" s="251" t="n"/>
      <c r="M892" s="251" t="n"/>
      <c r="N892" s="251" t="n"/>
      <c r="O892" s="251" t="n"/>
      <c r="P892" s="251" t="n"/>
      <c r="Q892" s="251" t="n"/>
      <c r="R892" s="251">
        <f>J892+M892+Q892</f>
        <v/>
      </c>
      <c r="S892" s="251">
        <f>IF(OR(C892="CEDULAS DE IDENTIDAD",C892="CÉDULA DE IDENTIDAD DS4924"),(J892*17),0)</f>
        <v/>
      </c>
      <c r="T892" s="283">
        <f>IF(N892="ERROR HUMANO",(M892*3),0)</f>
        <v/>
      </c>
    </row>
    <row r="893">
      <c r="A893" s="282" t="n">
        <v>3</v>
      </c>
      <c r="B893" s="251" t="inlineStr">
        <is>
          <t>IVAR LIMBERT FLORES AYAVIRI</t>
        </is>
      </c>
      <c r="C893" s="251" t="inlineStr">
        <is>
          <t>LAMINAS PLASTICAS TIPO FUNDA -POUCHE</t>
        </is>
      </c>
      <c r="D893" s="251" t="inlineStr">
        <is>
          <t>H5-P1</t>
        </is>
      </c>
      <c r="E893" s="251" t="n">
        <v>1130499</v>
      </c>
      <c r="F893" s="251" t="n">
        <v>1130506</v>
      </c>
      <c r="G893" s="251" t="n">
        <v>8</v>
      </c>
      <c r="H893" s="251" t="n"/>
      <c r="I893" s="251" t="n"/>
      <c r="J893" s="251" t="n"/>
      <c r="K893" s="251" t="n"/>
      <c r="L893" s="251" t="n"/>
      <c r="M893" s="251" t="n"/>
      <c r="N893" s="251" t="n"/>
      <c r="O893" s="251" t="n">
        <v>1130499</v>
      </c>
      <c r="P893" s="251" t="n">
        <v>1130506</v>
      </c>
      <c r="Q893" s="251" t="n">
        <v>8</v>
      </c>
      <c r="R893" s="251">
        <f>J893+M893+Q893</f>
        <v/>
      </c>
      <c r="S893" s="251">
        <f>IF(OR(C893="CEDULAS DE IDENTIDAD",C893="CÉDULA DE IDENTIDAD DS4924"),(J893*17),0)</f>
        <v/>
      </c>
      <c r="T893" s="283">
        <f>IF(N893="ERROR HUMANO",(M893*3),0)</f>
        <v/>
      </c>
    </row>
    <row r="894">
      <c r="A894" s="280" t="n">
        <v>4</v>
      </c>
      <c r="B894" s="250" t="inlineStr">
        <is>
          <t>MIGUEL VILLARPANDO MIRANDA</t>
        </is>
      </c>
      <c r="C894" s="250" t="inlineStr">
        <is>
          <t>LAMINAS PLASTICAS TIPO FUNDA -POUCHE</t>
        </is>
      </c>
      <c r="D894" s="250" t="inlineStr">
        <is>
          <t>H5-P1</t>
        </is>
      </c>
      <c r="E894" s="250" t="n">
        <v>1130109</v>
      </c>
      <c r="F894" s="250" t="n">
        <v>1130143</v>
      </c>
      <c r="G894" s="250" t="n">
        <v>35</v>
      </c>
      <c r="H894" s="250" t="n">
        <v>1130109</v>
      </c>
      <c r="I894" s="250" t="n">
        <v>1130143</v>
      </c>
      <c r="J894" s="250" t="n">
        <v>35</v>
      </c>
      <c r="K894" s="250" t="n"/>
      <c r="L894" s="250" t="n"/>
      <c r="M894" s="250" t="n"/>
      <c r="N894" s="250" t="n"/>
      <c r="O894" s="250" t="n"/>
      <c r="P894" s="250" t="n"/>
      <c r="Q894" s="250" t="n"/>
      <c r="R894" s="250">
        <f>J894+M894+Q894</f>
        <v/>
      </c>
      <c r="S894" s="250">
        <f>IF(OR(C894="CEDULAS DE IDENTIDAD",C894="CÉDULA DE IDENTIDAD DS4924"),(J894*17),0)</f>
        <v/>
      </c>
      <c r="T894" s="281">
        <f>IF(N894="ERROR HUMANO",(M894*3),0)</f>
        <v/>
      </c>
    </row>
    <row r="895">
      <c r="A895" s="280" t="n">
        <v>4</v>
      </c>
      <c r="B895" s="250" t="inlineStr">
        <is>
          <t>MIGUEL VILLARPANDO MIRANDA</t>
        </is>
      </c>
      <c r="C895" s="250" t="inlineStr">
        <is>
          <t>LAMINAS PLASTICAS TIPO FUNDA -POUCHE</t>
        </is>
      </c>
      <c r="D895" s="250" t="inlineStr">
        <is>
          <t>H5-P1</t>
        </is>
      </c>
      <c r="E895" s="250" t="n">
        <v>1130507</v>
      </c>
      <c r="F895" s="250" t="n">
        <v>1130524</v>
      </c>
      <c r="G895" s="250" t="n">
        <v>18</v>
      </c>
      <c r="H895" s="250" t="n">
        <v>1130507</v>
      </c>
      <c r="I895" s="250" t="n">
        <v>1130524</v>
      </c>
      <c r="J895" s="250" t="n">
        <v>18</v>
      </c>
      <c r="K895" s="250" t="n"/>
      <c r="L895" s="250" t="n"/>
      <c r="M895" s="250" t="n"/>
      <c r="N895" s="250" t="n"/>
      <c r="O895" s="250" t="n"/>
      <c r="P895" s="250" t="n"/>
      <c r="Q895" s="250" t="n"/>
      <c r="R895" s="250">
        <f>J895+M895+Q895</f>
        <v/>
      </c>
      <c r="S895" s="250">
        <f>IF(OR(C895="CEDULAS DE IDENTIDAD",C895="CÉDULA DE IDENTIDAD DS4924"),(J895*17),0)</f>
        <v/>
      </c>
      <c r="T895" s="281">
        <f>IF(N895="ERROR HUMANO",(M895*3),0)</f>
        <v/>
      </c>
    </row>
    <row r="896">
      <c r="A896" s="280" t="n">
        <v>4</v>
      </c>
      <c r="B896" s="250" t="inlineStr">
        <is>
          <t>MIGUEL VILLARPANDO MIRANDA</t>
        </is>
      </c>
      <c r="C896" s="250" t="inlineStr">
        <is>
          <t>LAMINAS PLASTICAS TIPO FUNDA -POUCHE</t>
        </is>
      </c>
      <c r="D896" s="250" t="inlineStr">
        <is>
          <t>H5-P1</t>
        </is>
      </c>
      <c r="E896" s="250" t="n">
        <v>1130525</v>
      </c>
      <c r="F896" s="250" t="n">
        <v>1130546</v>
      </c>
      <c r="G896" s="250" t="n">
        <v>22</v>
      </c>
      <c r="H896" s="250" t="n"/>
      <c r="I896" s="250" t="n"/>
      <c r="J896" s="250" t="n"/>
      <c r="K896" s="250" t="n"/>
      <c r="L896" s="250" t="n"/>
      <c r="M896" s="250" t="n"/>
      <c r="N896" s="250" t="n"/>
      <c r="O896" s="250" t="n">
        <v>1130525</v>
      </c>
      <c r="P896" s="250" t="n">
        <v>1130546</v>
      </c>
      <c r="Q896" s="250" t="n">
        <v>22</v>
      </c>
      <c r="R896" s="250">
        <f>J896+M896+Q896</f>
        <v/>
      </c>
      <c r="S896" s="250">
        <f>IF(OR(C896="CEDULAS DE IDENTIDAD",C896="CÉDULA DE IDENTIDAD DS4924"),(J896*17),0)</f>
        <v/>
      </c>
      <c r="T896" s="281">
        <f>IF(N896="ERROR HUMANO",(M896*3),0)</f>
        <v/>
      </c>
    </row>
    <row r="897">
      <c r="A897" s="280" t="n">
        <v>4</v>
      </c>
      <c r="B897" s="250" t="inlineStr">
        <is>
          <t>MIGUEL VILLARPANDO MIRANDA</t>
        </is>
      </c>
      <c r="C897" s="250" t="inlineStr">
        <is>
          <t>CÉDULA DE IDENTIDAD DS4924</t>
        </is>
      </c>
      <c r="D897" s="250" t="inlineStr">
        <is>
          <t>LA</t>
        </is>
      </c>
      <c r="E897" s="250" t="n">
        <v>587362</v>
      </c>
      <c r="F897" s="250" t="n">
        <v>587396</v>
      </c>
      <c r="G897" s="250" t="n">
        <v>35</v>
      </c>
      <c r="H897" s="250" t="n">
        <v>587362</v>
      </c>
      <c r="I897" s="250" t="n">
        <v>587396</v>
      </c>
      <c r="J897" s="250" t="n">
        <v>35</v>
      </c>
      <c r="K897" s="250" t="n"/>
      <c r="L897" s="250" t="n"/>
      <c r="M897" s="250" t="n"/>
      <c r="N897" s="250" t="n"/>
      <c r="O897" s="250" t="n"/>
      <c r="P897" s="250" t="n"/>
      <c r="Q897" s="250" t="n"/>
      <c r="R897" s="250">
        <f>J897+M897+Q897</f>
        <v/>
      </c>
      <c r="S897" s="250">
        <f>IF(OR(C897="CEDULAS DE IDENTIDAD",C897="CÉDULA DE IDENTIDAD DS4924"),(J897*17),0)</f>
        <v/>
      </c>
      <c r="T897" s="281">
        <f>IF(N897="ERROR HUMANO",(M897*3),0)</f>
        <v/>
      </c>
    </row>
    <row r="898">
      <c r="A898" s="280" t="n">
        <v>4</v>
      </c>
      <c r="B898" s="250" t="inlineStr">
        <is>
          <t>MIGUEL VILLARPANDO MIRANDA</t>
        </is>
      </c>
      <c r="C898" s="250" t="inlineStr">
        <is>
          <t>CÉDULA DE IDENTIDAD DS4924</t>
        </is>
      </c>
      <c r="D898" s="250" t="inlineStr">
        <is>
          <t>LA</t>
        </is>
      </c>
      <c r="E898" s="250" t="n">
        <v>587669</v>
      </c>
      <c r="F898" s="250" t="n">
        <v>587686</v>
      </c>
      <c r="G898" s="250" t="n">
        <v>18</v>
      </c>
      <c r="H898" s="250" t="n">
        <v>587669</v>
      </c>
      <c r="I898" s="250" t="n">
        <v>587686</v>
      </c>
      <c r="J898" s="250" t="n">
        <v>18</v>
      </c>
      <c r="K898" s="250" t="n"/>
      <c r="L898" s="250" t="n"/>
      <c r="M898" s="250" t="n"/>
      <c r="N898" s="250" t="n"/>
      <c r="O898" s="250" t="n"/>
      <c r="P898" s="250" t="n"/>
      <c r="Q898" s="250" t="n"/>
      <c r="R898" s="250">
        <f>J898+M898+Q898</f>
        <v/>
      </c>
      <c r="S898" s="250">
        <f>IF(OR(C898="CEDULAS DE IDENTIDAD",C898="CÉDULA DE IDENTIDAD DS4924"),(J898*17),0)</f>
        <v/>
      </c>
      <c r="T898" s="281">
        <f>IF(N898="ERROR HUMANO",(M898*3),0)</f>
        <v/>
      </c>
    </row>
    <row r="899">
      <c r="A899" s="280" t="n">
        <v>4</v>
      </c>
      <c r="B899" s="250" t="inlineStr">
        <is>
          <t>MIGUEL VILLARPANDO MIRANDA</t>
        </is>
      </c>
      <c r="C899" s="250" t="inlineStr">
        <is>
          <t>CÉDULA DE IDENTIDAD DS4924</t>
        </is>
      </c>
      <c r="D899" s="250" t="inlineStr">
        <is>
          <t>LA</t>
        </is>
      </c>
      <c r="E899" s="250" t="n">
        <v>587687</v>
      </c>
      <c r="F899" s="250" t="n">
        <v>587708</v>
      </c>
      <c r="G899" s="250" t="n">
        <v>22</v>
      </c>
      <c r="H899" s="250" t="n"/>
      <c r="I899" s="250" t="n"/>
      <c r="J899" s="250" t="n"/>
      <c r="K899" s="250" t="n"/>
      <c r="L899" s="250" t="n"/>
      <c r="M899" s="250" t="n"/>
      <c r="N899" s="250" t="n"/>
      <c r="O899" s="250" t="n">
        <v>587687</v>
      </c>
      <c r="P899" s="250" t="n">
        <v>587708</v>
      </c>
      <c r="Q899" s="250" t="n">
        <v>22</v>
      </c>
      <c r="R899" s="250">
        <f>J899+M899+Q899</f>
        <v/>
      </c>
      <c r="S899" s="250">
        <f>IF(OR(C899="CEDULAS DE IDENTIDAD",C899="CÉDULA DE IDENTIDAD DS4924"),(J899*17),0)</f>
        <v/>
      </c>
      <c r="T899" s="281">
        <f>IF(N899="ERROR HUMANO",(M899*3),0)</f>
        <v/>
      </c>
    </row>
    <row r="900">
      <c r="A900" s="280" t="n">
        <v>1</v>
      </c>
      <c r="B900" s="250" t="inlineStr">
        <is>
          <t>VERONICA MEDRANO ARIAS</t>
        </is>
      </c>
      <c r="C900" s="250" t="inlineStr">
        <is>
          <t>LAMINAS PLASTICAS TIPO FUNDA -POUCHE</t>
        </is>
      </c>
      <c r="D900" s="250" t="inlineStr">
        <is>
          <t>H5-P1</t>
        </is>
      </c>
      <c r="E900" s="250" t="n">
        <v>1130322</v>
      </c>
      <c r="F900" s="250" t="n">
        <v>1130346</v>
      </c>
      <c r="G900" s="250" t="n">
        <v>25</v>
      </c>
      <c r="H900" s="250" t="n">
        <v>1130322</v>
      </c>
      <c r="I900" s="250" t="n">
        <v>1130346</v>
      </c>
      <c r="J900" s="250" t="n">
        <v>25</v>
      </c>
      <c r="K900" s="250" t="n"/>
      <c r="L900" s="250" t="n"/>
      <c r="M900" s="250" t="n"/>
      <c r="N900" s="250" t="n"/>
      <c r="O900" s="250" t="n"/>
      <c r="P900" s="250" t="n"/>
      <c r="Q900" s="250" t="n"/>
      <c r="R900" s="250">
        <f>J900+M900+Q900</f>
        <v/>
      </c>
      <c r="S900" s="250">
        <f>IF(OR(C900="CEDULAS DE IDENTIDAD",C900="CÉDULA DE IDENTIDAD DS4924"),(J900*17),0)</f>
        <v/>
      </c>
      <c r="T900" s="281">
        <f>IF(N900="ERROR HUMANO",(M900*3),0)</f>
        <v/>
      </c>
    </row>
    <row r="901">
      <c r="A901" s="280" t="n">
        <v>1</v>
      </c>
      <c r="B901" s="250" t="inlineStr">
        <is>
          <t>VERONICA MEDRANO ARIAS</t>
        </is>
      </c>
      <c r="C901" s="250" t="inlineStr">
        <is>
          <t>LAMINAS PLASTICAS TIPO FUNDA -POUCHE</t>
        </is>
      </c>
      <c r="D901" s="250" t="inlineStr">
        <is>
          <t>H5-P1</t>
        </is>
      </c>
      <c r="E901" s="250" t="n">
        <v>1130347</v>
      </c>
      <c r="F901" s="250" t="n">
        <v>1130401</v>
      </c>
      <c r="G901" s="250" t="n">
        <v>55</v>
      </c>
      <c r="H901" s="250" t="n">
        <v>1130347</v>
      </c>
      <c r="I901" s="250" t="n">
        <v>1130401</v>
      </c>
      <c r="J901" s="250" t="n">
        <v>55</v>
      </c>
      <c r="K901" s="250" t="n"/>
      <c r="L901" s="250" t="n"/>
      <c r="M901" s="250" t="n"/>
      <c r="N901" s="250" t="n"/>
      <c r="O901" s="250" t="n"/>
      <c r="P901" s="250" t="n"/>
      <c r="Q901" s="250" t="n"/>
      <c r="R901" s="250">
        <f>J901+M901+Q901</f>
        <v/>
      </c>
      <c r="S901" s="250">
        <f>IF(OR(C901="CEDULAS DE IDENTIDAD",C901="CÉDULA DE IDENTIDAD DS4924"),(J901*17),0)</f>
        <v/>
      </c>
      <c r="T901" s="281">
        <f>IF(N901="ERROR HUMANO",(M901*3),0)</f>
        <v/>
      </c>
    </row>
    <row r="902">
      <c r="A902" s="280" t="n">
        <v>1</v>
      </c>
      <c r="B902" s="250" t="inlineStr">
        <is>
          <t>VERONICA MEDRANO ARIAS</t>
        </is>
      </c>
      <c r="C902" s="250" t="inlineStr">
        <is>
          <t>LAMINAS PLASTICAS TIPO FUNDA -POUCHE</t>
        </is>
      </c>
      <c r="D902" s="250" t="inlineStr">
        <is>
          <t>H5-P1</t>
        </is>
      </c>
      <c r="E902" s="250" t="n">
        <v>1130402</v>
      </c>
      <c r="F902" s="250" t="n">
        <v>1130406</v>
      </c>
      <c r="G902" s="250" t="n">
        <v>5</v>
      </c>
      <c r="H902" s="250" t="n"/>
      <c r="I902" s="250" t="n"/>
      <c r="J902" s="250" t="n"/>
      <c r="K902" s="250" t="n"/>
      <c r="L902" s="250" t="n"/>
      <c r="M902" s="250" t="n"/>
      <c r="N902" s="250" t="n"/>
      <c r="O902" s="250" t="n">
        <v>1130402</v>
      </c>
      <c r="P902" s="250" t="n">
        <v>1130406</v>
      </c>
      <c r="Q902" s="250" t="n">
        <v>5</v>
      </c>
      <c r="R902" s="250">
        <f>J902+M902+Q902</f>
        <v/>
      </c>
      <c r="S902" s="250">
        <f>IF(OR(C902="CEDULAS DE IDENTIDAD",C902="CÉDULA DE IDENTIDAD DS4924"),(J902*17),0)</f>
        <v/>
      </c>
      <c r="T902" s="281">
        <f>IF(N902="ERROR HUMANO",(M902*3),0)</f>
        <v/>
      </c>
    </row>
    <row r="903">
      <c r="A903" s="280" t="n">
        <v>1</v>
      </c>
      <c r="B903" s="250" t="inlineStr">
        <is>
          <t>VERONICA MEDRANO ARIAS</t>
        </is>
      </c>
      <c r="C903" s="250" t="inlineStr">
        <is>
          <t>CÉDULA DE IDENTIDAD DS4924</t>
        </is>
      </c>
      <c r="D903" s="250" t="inlineStr">
        <is>
          <t>LA</t>
        </is>
      </c>
      <c r="E903" s="250" t="n">
        <v>587525</v>
      </c>
      <c r="F903" s="250" t="n">
        <v>587548</v>
      </c>
      <c r="G903" s="250" t="n">
        <v>24</v>
      </c>
      <c r="H903" s="250" t="n">
        <v>587525</v>
      </c>
      <c r="I903" s="250" t="n">
        <v>587548</v>
      </c>
      <c r="J903" s="250" t="n">
        <v>24</v>
      </c>
      <c r="K903" s="250" t="n"/>
      <c r="L903" s="250" t="n"/>
      <c r="M903" s="250" t="n"/>
      <c r="N903" s="250" t="n"/>
      <c r="O903" s="250" t="n"/>
      <c r="P903" s="250" t="n"/>
      <c r="Q903" s="250" t="n"/>
      <c r="R903" s="250">
        <f>J903+M903+Q903</f>
        <v/>
      </c>
      <c r="S903" s="250">
        <f>IF(OR(C903="CEDULAS DE IDENTIDAD",C903="CÉDULA DE IDENTIDAD DS4924"),(J903*17),0)</f>
        <v/>
      </c>
      <c r="T903" s="281">
        <f>IF(N903="ERROR HUMANO",(M903*3),0)</f>
        <v/>
      </c>
    </row>
    <row r="904">
      <c r="A904" s="280" t="n">
        <v>1</v>
      </c>
      <c r="B904" s="250" t="inlineStr">
        <is>
          <t>VERONICA MEDRANO ARIAS</t>
        </is>
      </c>
      <c r="C904" s="250" t="inlineStr">
        <is>
          <t>CÉDULA DE IDENTIDAD DS4924</t>
        </is>
      </c>
      <c r="D904" s="250" t="inlineStr">
        <is>
          <t>LA</t>
        </is>
      </c>
      <c r="E904" s="250" t="n">
        <v>587549</v>
      </c>
      <c r="F904" s="250" t="n">
        <v>587604</v>
      </c>
      <c r="G904" s="250" t="n">
        <v>56</v>
      </c>
      <c r="H904" s="250" t="n">
        <v>587549</v>
      </c>
      <c r="I904" s="250" t="n">
        <v>587604</v>
      </c>
      <c r="J904" s="250" t="n">
        <v>56</v>
      </c>
      <c r="K904" s="250" t="n"/>
      <c r="L904" s="250" t="n"/>
      <c r="M904" s="250" t="n"/>
      <c r="N904" s="250" t="n"/>
      <c r="O904" s="250" t="n"/>
      <c r="P904" s="250" t="n"/>
      <c r="Q904" s="250" t="n"/>
      <c r="R904" s="250">
        <f>J904+M904+Q904</f>
        <v/>
      </c>
      <c r="S904" s="250">
        <f>IF(OR(C904="CEDULAS DE IDENTIDAD",C904="CÉDULA DE IDENTIDAD DS4924"),(J904*17),0)</f>
        <v/>
      </c>
      <c r="T904" s="281">
        <f>IF(N904="ERROR HUMANO",(M904*3),0)</f>
        <v/>
      </c>
    </row>
    <row r="905">
      <c r="A905" s="280" t="n">
        <v>1</v>
      </c>
      <c r="B905" s="250" t="inlineStr">
        <is>
          <t>VERONICA MEDRANO ARIAS</t>
        </is>
      </c>
      <c r="C905" s="250" t="inlineStr">
        <is>
          <t>CÉDULA DE IDENTIDAD DS4924</t>
        </is>
      </c>
      <c r="D905" s="250" t="inlineStr">
        <is>
          <t>LA</t>
        </is>
      </c>
      <c r="E905" s="250" t="n">
        <v>587605</v>
      </c>
      <c r="F905" s="250" t="n">
        <v>587608</v>
      </c>
      <c r="G905" s="250" t="n">
        <v>4</v>
      </c>
      <c r="H905" s="250" t="n"/>
      <c r="I905" s="250" t="n"/>
      <c r="J905" s="250" t="n"/>
      <c r="K905" s="250" t="n"/>
      <c r="L905" s="250" t="n"/>
      <c r="M905" s="250" t="n"/>
      <c r="N905" s="250" t="n"/>
      <c r="O905" s="250" t="n">
        <v>587605</v>
      </c>
      <c r="P905" s="250" t="n">
        <v>587608</v>
      </c>
      <c r="Q905" s="250" t="n">
        <v>4</v>
      </c>
      <c r="R905" s="250">
        <f>J905+M905+Q905</f>
        <v/>
      </c>
      <c r="S905" s="250">
        <f>IF(OR(C905="CEDULAS DE IDENTIDAD",C905="CÉDULA DE IDENTIDAD DS4924"),(J905*17),0)</f>
        <v/>
      </c>
      <c r="T905" s="281">
        <f>IF(N905="ERROR HUMANO",(M905*3),0)</f>
        <v/>
      </c>
    </row>
    <row r="906">
      <c r="A906" s="282" t="n">
        <v>8</v>
      </c>
      <c r="B906" s="251" t="inlineStr">
        <is>
          <t>WILSON SOLETO LAVAIN</t>
        </is>
      </c>
      <c r="C906" s="251" t="inlineStr">
        <is>
          <t>LAMINAS PLASTICAS TIPO FUNDA -POUCHE</t>
        </is>
      </c>
      <c r="D906" s="251" t="inlineStr">
        <is>
          <t>H5-P1</t>
        </is>
      </c>
      <c r="E906" s="251" t="n">
        <v>1130301</v>
      </c>
      <c r="F906" s="251" t="n">
        <v>1130314</v>
      </c>
      <c r="G906" s="251" t="n">
        <v>14</v>
      </c>
      <c r="H906" s="251" t="n">
        <v>1130301</v>
      </c>
      <c r="I906" s="251" t="n">
        <v>1130314</v>
      </c>
      <c r="J906" s="251" t="n">
        <v>14</v>
      </c>
      <c r="K906" s="251" t="n"/>
      <c r="L906" s="251" t="n"/>
      <c r="M906" s="251" t="n"/>
      <c r="N906" s="251" t="n"/>
      <c r="O906" s="251" t="n"/>
      <c r="P906" s="251" t="n"/>
      <c r="Q906" s="251" t="n"/>
      <c r="R906" s="251">
        <f>J906+M906+Q906</f>
        <v/>
      </c>
      <c r="S906" s="251">
        <f>IF(OR(C906="CEDULAS DE IDENTIDAD",C906="CÉDULA DE IDENTIDAD DS4924"),(J906*17),0)</f>
        <v/>
      </c>
      <c r="T906" s="283">
        <f>IF(N906="ERROR HUMANO",(M906*3),0)</f>
        <v/>
      </c>
    </row>
    <row r="907">
      <c r="A907" s="282" t="n">
        <v>8</v>
      </c>
      <c r="B907" s="251" t="inlineStr">
        <is>
          <t>WILSON SOLETO LAVAIN</t>
        </is>
      </c>
      <c r="C907" s="251" t="inlineStr">
        <is>
          <t>LAMINAS PLASTICAS TIPO FUNDA -POUCHE</t>
        </is>
      </c>
      <c r="D907" s="251" t="inlineStr">
        <is>
          <t>H5-P1</t>
        </is>
      </c>
      <c r="E907" s="251" t="n">
        <v>1130607</v>
      </c>
      <c r="F907" s="251" t="n">
        <v>1130655</v>
      </c>
      <c r="G907" s="251" t="n">
        <v>49</v>
      </c>
      <c r="H907" s="251" t="n">
        <v>1130607</v>
      </c>
      <c r="I907" s="251" t="n">
        <v>1130655</v>
      </c>
      <c r="J907" s="251" t="n">
        <v>49</v>
      </c>
      <c r="K907" s="251" t="n"/>
      <c r="L907" s="251" t="n"/>
      <c r="M907" s="251" t="n"/>
      <c r="N907" s="251" t="n"/>
      <c r="O907" s="251" t="n"/>
      <c r="P907" s="251" t="n"/>
      <c r="Q907" s="251" t="n"/>
      <c r="R907" s="251">
        <f>J907+M907+Q907</f>
        <v/>
      </c>
      <c r="S907" s="251">
        <f>IF(OR(C907="CEDULAS DE IDENTIDAD",C907="CÉDULA DE IDENTIDAD DS4924"),(J907*17),0)</f>
        <v/>
      </c>
      <c r="T907" s="283">
        <f>IF(N907="ERROR HUMANO",(M907*3),0)</f>
        <v/>
      </c>
    </row>
    <row r="908">
      <c r="A908" s="282" t="n">
        <v>8</v>
      </c>
      <c r="B908" s="251" t="inlineStr">
        <is>
          <t>WILSON SOLETO LAVAIN</t>
        </is>
      </c>
      <c r="C908" s="251" t="inlineStr">
        <is>
          <t>LAMINAS PLASTICAS TIPO FUNDA -POUCHE</t>
        </is>
      </c>
      <c r="D908" s="251" t="inlineStr">
        <is>
          <t>H5-P1</t>
        </is>
      </c>
      <c r="E908" s="251" t="n">
        <v>1130656</v>
      </c>
      <c r="F908" s="251" t="n">
        <v>1130666</v>
      </c>
      <c r="G908" s="251" t="n">
        <v>11</v>
      </c>
      <c r="H908" s="251" t="n"/>
      <c r="I908" s="251" t="n"/>
      <c r="J908" s="251" t="n"/>
      <c r="K908" s="251" t="n"/>
      <c r="L908" s="251" t="n"/>
      <c r="M908" s="251" t="n"/>
      <c r="N908" s="251" t="n"/>
      <c r="O908" s="251" t="n">
        <v>1130656</v>
      </c>
      <c r="P908" s="251" t="n">
        <v>1130666</v>
      </c>
      <c r="Q908" s="251" t="n">
        <v>11</v>
      </c>
      <c r="R908" s="251">
        <f>J908+M908+Q908</f>
        <v/>
      </c>
      <c r="S908" s="251">
        <f>IF(OR(C908="CEDULAS DE IDENTIDAD",C908="CÉDULA DE IDENTIDAD DS4924"),(J908*17),0)</f>
        <v/>
      </c>
      <c r="T908" s="283">
        <f>IF(N908="ERROR HUMANO",(M908*3),0)</f>
        <v/>
      </c>
    </row>
    <row r="909">
      <c r="A909" s="282" t="n">
        <v>8</v>
      </c>
      <c r="B909" s="251" t="inlineStr">
        <is>
          <t>WILSON SOLETO LAVAIN</t>
        </is>
      </c>
      <c r="C909" s="251" t="inlineStr">
        <is>
          <t>CÉDULA DE IDENTIDAD DS4924</t>
        </is>
      </c>
      <c r="D909" s="251" t="inlineStr">
        <is>
          <t>LA</t>
        </is>
      </c>
      <c r="E909" s="251" t="n">
        <v>587503</v>
      </c>
      <c r="F909" s="251" t="n">
        <v>587516</v>
      </c>
      <c r="G909" s="251" t="n">
        <v>14</v>
      </c>
      <c r="H909" s="251" t="n">
        <v>587503</v>
      </c>
      <c r="I909" s="251" t="n">
        <v>587516</v>
      </c>
      <c r="J909" s="251" t="n">
        <v>14</v>
      </c>
      <c r="K909" s="251" t="n"/>
      <c r="L909" s="251" t="n"/>
      <c r="M909" s="251" t="n"/>
      <c r="N909" s="251" t="n"/>
      <c r="O909" s="251" t="n"/>
      <c r="P909" s="251" t="n"/>
      <c r="Q909" s="251" t="n"/>
      <c r="R909" s="251">
        <f>J909+M909+Q909</f>
        <v/>
      </c>
      <c r="S909" s="251">
        <f>IF(OR(C909="CEDULAS DE IDENTIDAD",C909="CÉDULA DE IDENTIDAD DS4924"),(J909*17),0)</f>
        <v/>
      </c>
      <c r="T909" s="283">
        <f>IF(N909="ERROR HUMANO",(M909*3),0)</f>
        <v/>
      </c>
    </row>
    <row r="910">
      <c r="A910" s="282" t="n">
        <v>8</v>
      </c>
      <c r="B910" s="251" t="inlineStr">
        <is>
          <t>WILSON SOLETO LAVAIN</t>
        </is>
      </c>
      <c r="C910" s="251" t="inlineStr">
        <is>
          <t>CÉDULA DE IDENTIDAD DS4924</t>
        </is>
      </c>
      <c r="D910" s="251" t="inlineStr">
        <is>
          <t>LA</t>
        </is>
      </c>
      <c r="E910" s="251" t="n">
        <v>587709</v>
      </c>
      <c r="F910" s="251" t="n">
        <v>587757</v>
      </c>
      <c r="G910" s="251" t="n">
        <v>49</v>
      </c>
      <c r="H910" s="251" t="n">
        <v>587709</v>
      </c>
      <c r="I910" s="251" t="n">
        <v>587757</v>
      </c>
      <c r="J910" s="251" t="n">
        <v>49</v>
      </c>
      <c r="K910" s="251" t="n"/>
      <c r="L910" s="251" t="n"/>
      <c r="M910" s="251" t="n"/>
      <c r="N910" s="251" t="n"/>
      <c r="O910" s="251" t="n"/>
      <c r="P910" s="251" t="n"/>
      <c r="Q910" s="251" t="n"/>
      <c r="R910" s="251">
        <f>J910+M910+Q910</f>
        <v/>
      </c>
      <c r="S910" s="251">
        <f>IF(OR(C910="CEDULAS DE IDENTIDAD",C910="CÉDULA DE IDENTIDAD DS4924"),(J910*17),0)</f>
        <v/>
      </c>
      <c r="T910" s="283">
        <f>IF(N910="ERROR HUMANO",(M910*3),0)</f>
        <v/>
      </c>
    </row>
    <row r="911">
      <c r="A911" s="282" t="n">
        <v>8</v>
      </c>
      <c r="B911" s="251" t="inlineStr">
        <is>
          <t>WILSON SOLETO LAVAIN</t>
        </is>
      </c>
      <c r="C911" s="251" t="inlineStr">
        <is>
          <t>CÉDULA DE IDENTIDAD DS4924</t>
        </is>
      </c>
      <c r="D911" s="251" t="inlineStr">
        <is>
          <t>LA</t>
        </is>
      </c>
      <c r="E911" s="251" t="n">
        <v>587758</v>
      </c>
      <c r="F911" s="251" t="n">
        <v>587768</v>
      </c>
      <c r="G911" s="251" t="n">
        <v>11</v>
      </c>
      <c r="H911" s="251" t="n"/>
      <c r="I911" s="251" t="n"/>
      <c r="J911" s="251" t="n"/>
      <c r="K911" s="251" t="n"/>
      <c r="L911" s="251" t="n"/>
      <c r="M911" s="251" t="n"/>
      <c r="N911" s="251" t="n"/>
      <c r="O911" s="251" t="n">
        <v>587758</v>
      </c>
      <c r="P911" s="251" t="n">
        <v>587768</v>
      </c>
      <c r="Q911" s="251" t="n">
        <v>11</v>
      </c>
      <c r="R911" s="251">
        <f>J911+M911+Q911</f>
        <v/>
      </c>
      <c r="S911" s="251">
        <f>IF(OR(C911="CEDULAS DE IDENTIDAD",C911="CÉDULA DE IDENTIDAD DS4924"),(J911*17),0)</f>
        <v/>
      </c>
      <c r="T911" s="283">
        <f>IF(N911="ERROR HUMANO",(M911*3),0)</f>
        <v/>
      </c>
    </row>
    <row r="912" ht="15" customHeight="1" s="335">
      <c r="A912" s="417" t="inlineStr">
        <is>
          <t>TOTALES:</t>
        </is>
      </c>
      <c r="B912" s="408" t="n"/>
      <c r="C912" s="408" t="n"/>
      <c r="D912" s="408" t="n"/>
      <c r="E912" s="162" t="n"/>
      <c r="F912" s="163" t="n"/>
      <c r="G912" s="164">
        <f>SUM(G868:G911)</f>
        <v/>
      </c>
      <c r="H912" s="162" t="n"/>
      <c r="I912" s="163" t="n"/>
      <c r="J912" s="165">
        <f>SUM(J868:J911)</f>
        <v/>
      </c>
      <c r="K912" s="162" t="n"/>
      <c r="L912" s="163" t="n"/>
      <c r="M912" s="165">
        <f>SUM(M868:M911)</f>
        <v/>
      </c>
      <c r="N912" s="166" t="n"/>
      <c r="O912" s="162" t="n"/>
      <c r="P912" s="163" t="n"/>
      <c r="Q912" s="165">
        <f>SUM(Q868:Q911)</f>
        <v/>
      </c>
      <c r="R912" s="167">
        <f>SUM(R868:R911)</f>
        <v/>
      </c>
      <c r="S912" s="168">
        <f>SUM(S868:S911)</f>
        <v/>
      </c>
      <c r="T912" s="165">
        <f>SUM(T868:T911)</f>
        <v/>
      </c>
    </row>
    <row r="913" ht="15.75" customHeight="1" s="335">
      <c r="A913" s="409" t="inlineStr">
        <is>
          <t>TOTAL BOLETAS DE DEPOSITO BANCARIO</t>
        </is>
      </c>
      <c r="B913" s="408" t="n"/>
      <c r="C913" s="408" t="n"/>
      <c r="D913" s="408" t="n"/>
      <c r="E913" s="408" t="n"/>
      <c r="F913" s="408" t="n"/>
      <c r="G913" s="408" t="n"/>
      <c r="H913" s="337" t="n"/>
      <c r="I913" s="416">
        <f>J912/2</f>
        <v/>
      </c>
      <c r="J913" s="337" t="n"/>
      <c r="K913" s="409" t="inlineStr">
        <is>
          <t>INGRESO TOTAL BOLIVIANOS</t>
        </is>
      </c>
      <c r="L913" s="408" t="n"/>
      <c r="M913" s="408" t="n"/>
      <c r="N913" s="408" t="n"/>
      <c r="O913" s="408" t="n"/>
      <c r="P913" s="408" t="n"/>
      <c r="Q913" s="337" t="n"/>
      <c r="R913" s="416">
        <f>S912+T912</f>
        <v/>
      </c>
      <c r="S913" s="408" t="n"/>
      <c r="T913" s="337" t="n"/>
    </row>
    <row r="915" ht="15" customHeight="1" s="335">
      <c r="A915" s="275" t="n"/>
      <c r="B915" s="276" t="n"/>
      <c r="C915" s="276" t="n"/>
      <c r="D915" s="276" t="n"/>
      <c r="E915" s="276" t="n"/>
      <c r="F915" s="276" t="n"/>
      <c r="G915" s="276" t="n"/>
      <c r="H915" s="276" t="n"/>
      <c r="I915" s="276" t="n"/>
      <c r="J915" s="276" t="n"/>
      <c r="K915" s="276" t="n"/>
      <c r="L915" s="276" t="n"/>
      <c r="M915" s="276" t="n"/>
      <c r="N915" s="276" t="n"/>
      <c r="O915" s="418" t="inlineStr">
        <is>
          <t>Correlativo-Form.:   SEGIP/DDSC/MONT/018/2024</t>
        </is>
      </c>
      <c r="P915" s="411" t="n"/>
      <c r="Q915" s="411" t="n"/>
      <c r="R915" s="411" t="n"/>
      <c r="S915" s="411" t="n"/>
      <c r="T915" s="412" t="n"/>
    </row>
    <row r="916" ht="22.5" customHeight="1" s="335">
      <c r="A916" s="433" t="inlineStr">
        <is>
          <t xml:space="preserve">SERVICIO GENERAL DE IDENTIFICACION PERSONAL </t>
        </is>
      </c>
      <c r="T916" s="422" t="n"/>
    </row>
    <row r="917" ht="15" customHeight="1" s="335">
      <c r="A917" s="432" t="inlineStr">
        <is>
          <t>LEY N° 0145 DEL 27 DE JUNIO DEL 2011</t>
        </is>
      </c>
      <c r="T917" s="422" t="n"/>
    </row>
    <row r="918" ht="24.75" customHeight="1" s="335">
      <c r="A918" s="430" t="inlineStr">
        <is>
          <t xml:space="preserve">FORMULARIO AV-4 (ADMINISTRACION DE MATERIAL VALORADO: CEDULAS Y PLASTICOS) </t>
        </is>
      </c>
      <c r="B918" s="411" t="n"/>
      <c r="C918" s="411" t="n"/>
      <c r="D918" s="411" t="n"/>
      <c r="E918" s="411" t="n"/>
      <c r="F918" s="411" t="n"/>
      <c r="G918" s="411" t="n"/>
      <c r="H918" s="411" t="n"/>
      <c r="I918" s="411" t="n"/>
      <c r="J918" s="411" t="n"/>
      <c r="K918" s="411" t="n"/>
      <c r="L918" s="411" t="n"/>
      <c r="M918" s="411" t="n"/>
      <c r="N918" s="411" t="n"/>
      <c r="O918" s="411" t="n"/>
      <c r="P918" s="411" t="n"/>
      <c r="Q918" s="411" t="n"/>
      <c r="R918" s="411" t="n"/>
      <c r="S918" s="411" t="n"/>
      <c r="T918" s="412" t="n"/>
    </row>
    <row r="919" ht="21.75" customHeight="1" s="335" thickBot="1">
      <c r="A919" s="431" t="inlineStr">
        <is>
          <t xml:space="preserve">OFICINA OPERATIVA: </t>
        </is>
      </c>
      <c r="B919" s="411" t="n"/>
      <c r="C919" s="411" t="n"/>
      <c r="D919" s="411" t="n"/>
      <c r="E919" s="429" t="inlineStr">
        <is>
          <t>OFICINA REGIONAL MONTERO</t>
        </is>
      </c>
      <c r="F919" s="408" t="n"/>
      <c r="G919" s="408" t="n"/>
      <c r="H919" s="408" t="n"/>
      <c r="I919" s="408" t="n"/>
      <c r="J919" s="408" t="n"/>
      <c r="K919" s="408" t="n"/>
      <c r="L919" s="408" t="n"/>
      <c r="M919" s="408" t="n"/>
      <c r="N919" s="408" t="n"/>
      <c r="O919" s="408" t="n"/>
      <c r="P919" s="408" t="n"/>
      <c r="Q919" s="419" t="inlineStr">
        <is>
          <t xml:space="preserve">FECHA: </t>
        </is>
      </c>
      <c r="R919" s="412" t="n"/>
      <c r="S919" s="427" t="inlineStr">
        <is>
          <t>24/01/2024</t>
        </is>
      </c>
      <c r="T919" s="428" t="n"/>
    </row>
    <row r="920" ht="47.25" customHeight="1" s="335">
      <c r="A920" s="277" t="n"/>
      <c r="B920" s="158" t="n"/>
      <c r="C920" s="158" t="n"/>
      <c r="D920" s="158" t="n"/>
      <c r="E920" s="426" t="inlineStr">
        <is>
          <t>ENTREGA DIARIA</t>
        </is>
      </c>
      <c r="F920" s="408" t="n"/>
      <c r="G920" s="337" t="n"/>
      <c r="H920" s="407" t="inlineStr">
        <is>
          <t>CEDULAS EMITIDAS</t>
        </is>
      </c>
      <c r="I920" s="408" t="n"/>
      <c r="J920" s="337" t="n"/>
      <c r="K920" s="425" t="inlineStr">
        <is>
          <t>CEDULAS ANULADAS</t>
        </is>
      </c>
      <c r="L920" s="408" t="n"/>
      <c r="M920" s="408" t="n"/>
      <c r="N920" s="337" t="n"/>
      <c r="O920" s="407" t="inlineStr">
        <is>
          <t>CEDULAS DEVUELTAS</t>
        </is>
      </c>
      <c r="P920" s="408" t="n"/>
      <c r="Q920" s="337" t="n"/>
      <c r="R920" s="423" t="inlineStr">
        <is>
          <t>TOTAL  ASIGNAC…</t>
        </is>
      </c>
      <c r="S920" s="423" t="inlineStr">
        <is>
          <t>TOTAL BS. RECAUDADO (EMISIONES)</t>
        </is>
      </c>
      <c r="T920" s="423" t="inlineStr">
        <is>
          <t>TOTAL BS. ANULACIONES</t>
        </is>
      </c>
    </row>
    <row r="921">
      <c r="A921" s="269" t="inlineStr">
        <is>
          <t>MESA</t>
        </is>
      </c>
      <c r="B921" s="269" t="inlineStr">
        <is>
          <t>OPERADOR</t>
        </is>
      </c>
      <c r="C921" s="269" t="inlineStr">
        <is>
          <t>DETALLE</t>
        </is>
      </c>
      <c r="D921" s="269" t="inlineStr">
        <is>
          <t>SERIE</t>
        </is>
      </c>
      <c r="E921" s="269" t="inlineStr">
        <is>
          <t>DESDE</t>
        </is>
      </c>
      <c r="F921" s="269" t="inlineStr">
        <is>
          <t>HASTA</t>
        </is>
      </c>
      <c r="G921" s="270" t="inlineStr">
        <is>
          <t>CANTIDAD</t>
        </is>
      </c>
      <c r="H921" s="269" t="inlineStr">
        <is>
          <t>DESDE</t>
        </is>
      </c>
      <c r="I921" s="269" t="inlineStr">
        <is>
          <t>HASTA</t>
        </is>
      </c>
      <c r="J921" s="270" t="inlineStr">
        <is>
          <t>CANTIDAD</t>
        </is>
      </c>
      <c r="K921" s="269" t="inlineStr">
        <is>
          <t>DESDE</t>
        </is>
      </c>
      <c r="L921" s="269" t="inlineStr">
        <is>
          <t>HASTA</t>
        </is>
      </c>
      <c r="M921" s="270" t="inlineStr">
        <is>
          <t>CANTIDAD</t>
        </is>
      </c>
      <c r="N921" s="271" t="inlineStr">
        <is>
          <t>TIPO ANULACION</t>
        </is>
      </c>
      <c r="O921" s="269" t="inlineStr">
        <is>
          <t>DESDE</t>
        </is>
      </c>
      <c r="P921" s="269" t="inlineStr">
        <is>
          <t>HASTA</t>
        </is>
      </c>
      <c r="Q921" s="270" t="inlineStr">
        <is>
          <t>CANTIDAD</t>
        </is>
      </c>
      <c r="R921" s="424" t="n"/>
      <c r="S921" s="424" t="n"/>
      <c r="T921" s="424" t="n"/>
    </row>
    <row r="922">
      <c r="A922" s="278" t="n">
        <v>2</v>
      </c>
      <c r="B922" s="272" t="inlineStr">
        <is>
          <t>ANELY CACERES PECHO</t>
        </is>
      </c>
      <c r="C922" s="272" t="inlineStr">
        <is>
          <t>LAMINAS PLASTICAS TIPO FUNDA -POUCHE</t>
        </is>
      </c>
      <c r="D922" s="272" t="inlineStr">
        <is>
          <t>H5-P1</t>
        </is>
      </c>
      <c r="E922" s="272" t="n">
        <v>1130452</v>
      </c>
      <c r="F922" s="272" t="n">
        <v>1130466</v>
      </c>
      <c r="G922" s="272" t="n">
        <v>15</v>
      </c>
      <c r="H922" s="272" t="n">
        <v>1130452</v>
      </c>
      <c r="I922" s="272" t="n">
        <v>1130466</v>
      </c>
      <c r="J922" s="272" t="n">
        <v>15</v>
      </c>
      <c r="K922" s="272" t="n"/>
      <c r="L922" s="272" t="n"/>
      <c r="M922" s="272" t="n"/>
      <c r="N922" s="272" t="n"/>
      <c r="O922" s="272" t="n"/>
      <c r="P922" s="272" t="n"/>
      <c r="Q922" s="272" t="n"/>
      <c r="R922" s="272">
        <f>J922+M922+Q922</f>
        <v/>
      </c>
      <c r="S922" s="272">
        <f>IF(OR(C922="CEDULAS DE IDENTIDAD",C922="CÉDULA DE IDENTIDAD DS4924"),(J922*17),0)</f>
        <v/>
      </c>
      <c r="T922" s="279">
        <f>IF(N922="ERROR HUMANO",(M922*3),0)</f>
        <v/>
      </c>
    </row>
    <row r="923">
      <c r="A923" s="280" t="n">
        <v>2</v>
      </c>
      <c r="B923" s="250" t="inlineStr">
        <is>
          <t>ANELY CACERES PECHO</t>
        </is>
      </c>
      <c r="C923" s="250" t="inlineStr">
        <is>
          <t>LAMINAS PLASTICAS TIPO FUNDA -POUCHE</t>
        </is>
      </c>
      <c r="D923" s="250" t="inlineStr">
        <is>
          <t>H5-P1</t>
        </is>
      </c>
      <c r="E923" s="250" t="n">
        <v>1560661</v>
      </c>
      <c r="F923" s="250" t="n">
        <v>1560701</v>
      </c>
      <c r="G923" s="250" t="n">
        <v>41</v>
      </c>
      <c r="H923" s="250" t="n">
        <v>1560661</v>
      </c>
      <c r="I923" s="250" t="n">
        <v>1560701</v>
      </c>
      <c r="J923" s="250" t="n">
        <v>41</v>
      </c>
      <c r="K923" s="250" t="n"/>
      <c r="L923" s="250" t="n"/>
      <c r="M923" s="250" t="n"/>
      <c r="N923" s="250" t="n"/>
      <c r="O923" s="250" t="n"/>
      <c r="P923" s="250" t="n"/>
      <c r="Q923" s="250" t="n"/>
      <c r="R923" s="250">
        <f>J923+M923+Q923</f>
        <v/>
      </c>
      <c r="S923" s="250">
        <f>IF(OR(C923="CEDULAS DE IDENTIDAD",C923="CÉDULA DE IDENTIDAD DS4924"),(J923*17),0)</f>
        <v/>
      </c>
      <c r="T923" s="281">
        <f>IF(N923="ERROR HUMANO",(M923*3),0)</f>
        <v/>
      </c>
    </row>
    <row r="924">
      <c r="A924" s="280" t="n">
        <v>2</v>
      </c>
      <c r="B924" s="250" t="inlineStr">
        <is>
          <t>ANELY CACERES PECHO</t>
        </is>
      </c>
      <c r="C924" s="250" t="inlineStr">
        <is>
          <t>LAMINAS PLASTICAS TIPO FUNDA -POUCHE</t>
        </is>
      </c>
      <c r="D924" s="250" t="inlineStr">
        <is>
          <t>H5-P1</t>
        </is>
      </c>
      <c r="E924" s="250" t="n">
        <v>1560702</v>
      </c>
      <c r="F924" s="250" t="n">
        <v>1560720</v>
      </c>
      <c r="G924" s="250" t="n">
        <v>19</v>
      </c>
      <c r="H924" s="250" t="n"/>
      <c r="I924" s="250" t="n"/>
      <c r="J924" s="250" t="n"/>
      <c r="K924" s="250" t="n"/>
      <c r="L924" s="250" t="n"/>
      <c r="M924" s="250" t="n"/>
      <c r="N924" s="250" t="n"/>
      <c r="O924" s="250" t="n">
        <v>1560702</v>
      </c>
      <c r="P924" s="250" t="n">
        <v>1560720</v>
      </c>
      <c r="Q924" s="250" t="n">
        <v>19</v>
      </c>
      <c r="R924" s="250">
        <f>J924+M924+Q924</f>
        <v/>
      </c>
      <c r="S924" s="250">
        <f>IF(OR(C924="CEDULAS DE IDENTIDAD",C924="CÉDULA DE IDENTIDAD DS4924"),(J924*17),0)</f>
        <v/>
      </c>
      <c r="T924" s="281">
        <f>IF(N924="ERROR HUMANO",(M924*3),0)</f>
        <v/>
      </c>
    </row>
    <row r="925">
      <c r="A925" s="280" t="n">
        <v>2</v>
      </c>
      <c r="B925" s="250" t="inlineStr">
        <is>
          <t>ANELY CACERES PECHO</t>
        </is>
      </c>
      <c r="C925" s="250" t="inlineStr">
        <is>
          <t>CÉDULA DE IDENTIDAD DS4924</t>
        </is>
      </c>
      <c r="D925" s="250" t="inlineStr">
        <is>
          <t>LA</t>
        </is>
      </c>
      <c r="E925" s="250" t="n">
        <v>587654</v>
      </c>
      <c r="F925" s="250" t="n">
        <v>587668</v>
      </c>
      <c r="G925" s="250" t="n">
        <v>15</v>
      </c>
      <c r="H925" s="250" t="n">
        <v>587654</v>
      </c>
      <c r="I925" s="250" t="n">
        <v>587668</v>
      </c>
      <c r="J925" s="250" t="n">
        <v>15</v>
      </c>
      <c r="K925" s="250" t="n"/>
      <c r="L925" s="250" t="n"/>
      <c r="M925" s="250" t="n"/>
      <c r="N925" s="250" t="n"/>
      <c r="O925" s="250" t="n"/>
      <c r="P925" s="250" t="n"/>
      <c r="Q925" s="250" t="n"/>
      <c r="R925" s="250">
        <f>J925+M925+Q925</f>
        <v/>
      </c>
      <c r="S925" s="250">
        <f>IF(OR(C925="CEDULAS DE IDENTIDAD",C925="CÉDULA DE IDENTIDAD DS4924"),(J925*17),0)</f>
        <v/>
      </c>
      <c r="T925" s="281">
        <f>IF(N925="ERROR HUMANO",(M925*3),0)</f>
        <v/>
      </c>
    </row>
    <row r="926">
      <c r="A926" s="280" t="n">
        <v>2</v>
      </c>
      <c r="B926" s="250" t="inlineStr">
        <is>
          <t>ANELY CACERES PECHO</t>
        </is>
      </c>
      <c r="C926" s="250" t="inlineStr">
        <is>
          <t>CÉDULA DE IDENTIDAD DS4924</t>
        </is>
      </c>
      <c r="D926" s="250" t="inlineStr">
        <is>
          <t>LA</t>
        </is>
      </c>
      <c r="E926" s="250" t="n">
        <v>587849</v>
      </c>
      <c r="F926" s="250" t="n">
        <v>587889</v>
      </c>
      <c r="G926" s="250" t="n">
        <v>41</v>
      </c>
      <c r="H926" s="250" t="n">
        <v>587849</v>
      </c>
      <c r="I926" s="250" t="n">
        <v>587889</v>
      </c>
      <c r="J926" s="250" t="n">
        <v>41</v>
      </c>
      <c r="K926" s="250" t="n"/>
      <c r="L926" s="250" t="n"/>
      <c r="M926" s="250" t="n"/>
      <c r="N926" s="250" t="n"/>
      <c r="O926" s="250" t="n"/>
      <c r="P926" s="250" t="n"/>
      <c r="Q926" s="250" t="n"/>
      <c r="R926" s="250">
        <f>J926+M926+Q926</f>
        <v/>
      </c>
      <c r="S926" s="250">
        <f>IF(OR(C926="CEDULAS DE IDENTIDAD",C926="CÉDULA DE IDENTIDAD DS4924"),(J926*17),0)</f>
        <v/>
      </c>
      <c r="T926" s="281">
        <f>IF(N926="ERROR HUMANO",(M926*3),0)</f>
        <v/>
      </c>
    </row>
    <row r="927">
      <c r="A927" s="280" t="n">
        <v>2</v>
      </c>
      <c r="B927" s="250" t="inlineStr">
        <is>
          <t>ANELY CACERES PECHO</t>
        </is>
      </c>
      <c r="C927" s="250" t="inlineStr">
        <is>
          <t>CÉDULA DE IDENTIDAD DS4924</t>
        </is>
      </c>
      <c r="D927" s="250" t="inlineStr">
        <is>
          <t>LA</t>
        </is>
      </c>
      <c r="E927" s="250" t="n">
        <v>587890</v>
      </c>
      <c r="F927" s="250" t="n">
        <v>587908</v>
      </c>
      <c r="G927" s="250" t="n">
        <v>19</v>
      </c>
      <c r="H927" s="250" t="n"/>
      <c r="I927" s="250" t="n"/>
      <c r="J927" s="250" t="n"/>
      <c r="K927" s="250" t="n"/>
      <c r="L927" s="250" t="n"/>
      <c r="M927" s="250" t="n"/>
      <c r="N927" s="250" t="n"/>
      <c r="O927" s="250" t="n">
        <v>587890</v>
      </c>
      <c r="P927" s="250" t="n">
        <v>587908</v>
      </c>
      <c r="Q927" s="250" t="n">
        <v>19</v>
      </c>
      <c r="R927" s="250">
        <f>J927+M927+Q927</f>
        <v/>
      </c>
      <c r="S927" s="250">
        <f>IF(OR(C927="CEDULAS DE IDENTIDAD",C927="CÉDULA DE IDENTIDAD DS4924"),(J927*17),0)</f>
        <v/>
      </c>
      <c r="T927" s="281">
        <f>IF(N927="ERROR HUMANO",(M927*3),0)</f>
        <v/>
      </c>
    </row>
    <row r="928">
      <c r="A928" s="282" t="n">
        <v>7</v>
      </c>
      <c r="B928" s="251" t="inlineStr">
        <is>
          <t>BOLIVIA MAR PALMERO TILILA</t>
        </is>
      </c>
      <c r="C928" s="251" t="inlineStr">
        <is>
          <t>CEDULAS DE IDENTIDAD</t>
        </is>
      </c>
      <c r="D928" s="251" t="inlineStr">
        <is>
          <t>H5-P1</t>
        </is>
      </c>
      <c r="E928" s="251" t="n">
        <v>2980194</v>
      </c>
      <c r="F928" s="251" t="n">
        <v>2980224</v>
      </c>
      <c r="G928" s="251" t="n">
        <v>31</v>
      </c>
      <c r="H928" s="251" t="n">
        <v>2980194</v>
      </c>
      <c r="I928" s="251" t="n">
        <v>2980224</v>
      </c>
      <c r="J928" s="251" t="n">
        <v>31</v>
      </c>
      <c r="K928" s="251" t="n"/>
      <c r="L928" s="251" t="n"/>
      <c r="M928" s="251" t="n"/>
      <c r="N928" s="251" t="n"/>
      <c r="O928" s="251" t="n"/>
      <c r="P928" s="251" t="n"/>
      <c r="Q928" s="251" t="n"/>
      <c r="R928" s="251">
        <f>J928+M928+Q928</f>
        <v/>
      </c>
      <c r="S928" s="251">
        <f>IF(OR(C928="CEDULAS DE IDENTIDAD",C928="CÉDULA DE IDENTIDAD DS4924"),(J928*17),0)</f>
        <v/>
      </c>
      <c r="T928" s="283">
        <f>IF(N928="ERROR HUMANO",(M928*3),0)</f>
        <v/>
      </c>
    </row>
    <row r="929">
      <c r="A929" s="282" t="n">
        <v>7</v>
      </c>
      <c r="B929" s="251" t="inlineStr">
        <is>
          <t>BOLIVIA MAR PALMERO TILILA</t>
        </is>
      </c>
      <c r="C929" s="251" t="inlineStr">
        <is>
          <t>CEDULAS DE IDENTIDAD</t>
        </is>
      </c>
      <c r="D929" s="251" t="inlineStr">
        <is>
          <t>H5-P1</t>
        </is>
      </c>
      <c r="E929" s="251" t="n">
        <v>2980225</v>
      </c>
      <c r="F929" s="251" t="n">
        <v>2980225</v>
      </c>
      <c r="G929" s="251" t="n">
        <v>1</v>
      </c>
      <c r="H929" s="251" t="n"/>
      <c r="I929" s="251" t="n"/>
      <c r="J929" s="251" t="n"/>
      <c r="K929" s="251" t="n">
        <v>2980225</v>
      </c>
      <c r="L929" s="251" t="n">
        <v>2980225</v>
      </c>
      <c r="M929" s="251" t="n">
        <v>1</v>
      </c>
      <c r="N929" s="251" t="inlineStr">
        <is>
          <t>ERROR DE IMPRESIÓN</t>
        </is>
      </c>
      <c r="O929" s="251" t="n"/>
      <c r="P929" s="251" t="n"/>
      <c r="Q929" s="251" t="n"/>
      <c r="R929" s="251">
        <f>J929+M929+Q929</f>
        <v/>
      </c>
      <c r="S929" s="251">
        <f>IF(OR(C929="CEDULAS DE IDENTIDAD",C929="CÉDULA DE IDENTIDAD DS4924"),(J929*17),0)</f>
        <v/>
      </c>
      <c r="T929" s="283">
        <f>IF(N929="ERROR HUMANO",(M929*3),0)</f>
        <v/>
      </c>
    </row>
    <row r="930">
      <c r="A930" s="282" t="n">
        <v>7</v>
      </c>
      <c r="B930" s="251" t="inlineStr">
        <is>
          <t>BOLIVIA MAR PALMERO TILILA</t>
        </is>
      </c>
      <c r="C930" s="251" t="inlineStr">
        <is>
          <t>CEDULAS DE IDENTIDAD</t>
        </is>
      </c>
      <c r="D930" s="251" t="inlineStr">
        <is>
          <t>H5-P1</t>
        </is>
      </c>
      <c r="E930" s="251" t="n">
        <v>2980226</v>
      </c>
      <c r="F930" s="251" t="n">
        <v>2980228</v>
      </c>
      <c r="G930" s="251" t="n">
        <v>3</v>
      </c>
      <c r="H930" s="251" t="n">
        <v>2980226</v>
      </c>
      <c r="I930" s="251" t="n">
        <v>2980228</v>
      </c>
      <c r="J930" s="251" t="n">
        <v>3</v>
      </c>
      <c r="K930" s="251" t="n"/>
      <c r="L930" s="251" t="n"/>
      <c r="M930" s="251" t="n"/>
      <c r="N930" s="251" t="n"/>
      <c r="O930" s="251" t="n"/>
      <c r="P930" s="251" t="n"/>
      <c r="Q930" s="251" t="n"/>
      <c r="R930" s="251">
        <f>J930+M930+Q930</f>
        <v/>
      </c>
      <c r="S930" s="251">
        <f>IF(OR(C930="CEDULAS DE IDENTIDAD",C930="CÉDULA DE IDENTIDAD DS4924"),(J930*17),0)</f>
        <v/>
      </c>
      <c r="T930" s="283">
        <f>IF(N930="ERROR HUMANO",(M930*3),0)</f>
        <v/>
      </c>
    </row>
    <row r="931">
      <c r="A931" s="282" t="n">
        <v>7</v>
      </c>
      <c r="B931" s="251" t="inlineStr">
        <is>
          <t>BOLIVIA MAR PALMERO TILILA</t>
        </is>
      </c>
      <c r="C931" s="251" t="inlineStr">
        <is>
          <t>CEDULAS DE IDENTIDAD</t>
        </is>
      </c>
      <c r="D931" s="251" t="inlineStr">
        <is>
          <t>H5-P1</t>
        </is>
      </c>
      <c r="E931" s="251" t="n">
        <v>2980289</v>
      </c>
      <c r="F931" s="251" t="n">
        <v>2980294</v>
      </c>
      <c r="G931" s="251" t="n">
        <v>6</v>
      </c>
      <c r="H931" s="251" t="n">
        <v>2980289</v>
      </c>
      <c r="I931" s="251" t="n">
        <v>2980294</v>
      </c>
      <c r="J931" s="251" t="n">
        <v>6</v>
      </c>
      <c r="K931" s="251" t="n"/>
      <c r="L931" s="251" t="n"/>
      <c r="M931" s="251" t="n"/>
      <c r="N931" s="251" t="n"/>
      <c r="O931" s="251" t="n"/>
      <c r="P931" s="251" t="n"/>
      <c r="Q931" s="251" t="n"/>
      <c r="R931" s="251">
        <f>J931+M931+Q931</f>
        <v/>
      </c>
      <c r="S931" s="251">
        <f>IF(OR(C931="CEDULAS DE IDENTIDAD",C931="CÉDULA DE IDENTIDAD DS4924"),(J931*17),0)</f>
        <v/>
      </c>
      <c r="T931" s="283">
        <f>IF(N931="ERROR HUMANO",(M931*3),0)</f>
        <v/>
      </c>
    </row>
    <row r="932">
      <c r="A932" s="282" t="n">
        <v>7</v>
      </c>
      <c r="B932" s="251" t="inlineStr">
        <is>
          <t>BOLIVIA MAR PALMERO TILILA</t>
        </is>
      </c>
      <c r="C932" s="251" t="inlineStr">
        <is>
          <t>CEDULAS DE IDENTIDAD</t>
        </is>
      </c>
      <c r="D932" s="251" t="inlineStr">
        <is>
          <t>H5-P1</t>
        </is>
      </c>
      <c r="E932" s="251" t="n">
        <v>2980295</v>
      </c>
      <c r="F932" s="251" t="n">
        <v>2980308</v>
      </c>
      <c r="G932" s="251" t="n">
        <v>14</v>
      </c>
      <c r="H932" s="251" t="n"/>
      <c r="I932" s="251" t="n"/>
      <c r="J932" s="251" t="n"/>
      <c r="K932" s="251" t="n"/>
      <c r="L932" s="251" t="n"/>
      <c r="M932" s="251" t="n"/>
      <c r="N932" s="251" t="n"/>
      <c r="O932" s="251" t="n">
        <v>2980295</v>
      </c>
      <c r="P932" s="251" t="n">
        <v>2980308</v>
      </c>
      <c r="Q932" s="251" t="n">
        <v>14</v>
      </c>
      <c r="R932" s="251">
        <f>J932+M932+Q932</f>
        <v/>
      </c>
      <c r="S932" s="251">
        <f>IF(OR(C932="CEDULAS DE IDENTIDAD",C932="CÉDULA DE IDENTIDAD DS4924"),(J932*17),0)</f>
        <v/>
      </c>
      <c r="T932" s="283">
        <f>IF(N932="ERROR HUMANO",(M932*3),0)</f>
        <v/>
      </c>
    </row>
    <row r="933">
      <c r="A933" s="282" t="n">
        <v>7</v>
      </c>
      <c r="B933" s="251" t="inlineStr">
        <is>
          <t>BOLIVIA MAR PALMERO TILILA</t>
        </is>
      </c>
      <c r="C933" s="251" t="inlineStr">
        <is>
          <t>LAMINAS PLASTICAS TIPO FUNDA -POUCHE</t>
        </is>
      </c>
      <c r="D933" s="251" t="inlineStr">
        <is>
          <t>H5-P1</t>
        </is>
      </c>
      <c r="E933" s="251" t="n">
        <v>1130572</v>
      </c>
      <c r="F933" s="251" t="n">
        <v>1130606</v>
      </c>
      <c r="G933" s="251" t="n">
        <v>35</v>
      </c>
      <c r="H933" s="251" t="n">
        <v>1130572</v>
      </c>
      <c r="I933" s="251" t="n">
        <v>1130606</v>
      </c>
      <c r="J933" s="251" t="n">
        <v>35</v>
      </c>
      <c r="K933" s="251" t="n"/>
      <c r="L933" s="251" t="n"/>
      <c r="M933" s="251" t="n"/>
      <c r="N933" s="251" t="n"/>
      <c r="O933" s="251" t="n"/>
      <c r="P933" s="251" t="n"/>
      <c r="Q933" s="251" t="n"/>
      <c r="R933" s="251">
        <f>J933+M933+Q933</f>
        <v/>
      </c>
      <c r="S933" s="251">
        <f>IF(OR(C933="CEDULAS DE IDENTIDAD",C933="CÉDULA DE IDENTIDAD DS4924"),(J933*17),0)</f>
        <v/>
      </c>
      <c r="T933" s="283">
        <f>IF(N933="ERROR HUMANO",(M933*3),0)</f>
        <v/>
      </c>
    </row>
    <row r="934">
      <c r="A934" s="282" t="n">
        <v>7</v>
      </c>
      <c r="B934" s="251" t="inlineStr">
        <is>
          <t>BOLIVIA MAR PALMERO TILILA</t>
        </is>
      </c>
      <c r="C934" s="251" t="inlineStr">
        <is>
          <t>LAMINAS PLASTICAS TIPO FUNDA -POUCHE</t>
        </is>
      </c>
      <c r="D934" s="251" t="inlineStr">
        <is>
          <t>H5-P1</t>
        </is>
      </c>
      <c r="E934" s="251" t="n">
        <v>1560840</v>
      </c>
      <c r="F934" s="251" t="n">
        <v>1560844</v>
      </c>
      <c r="G934" s="251" t="n">
        <v>5</v>
      </c>
      <c r="H934" s="251" t="n">
        <v>1560840</v>
      </c>
      <c r="I934" s="251" t="n">
        <v>1560844</v>
      </c>
      <c r="J934" s="251" t="n">
        <v>5</v>
      </c>
      <c r="K934" s="251" t="n"/>
      <c r="L934" s="251" t="n"/>
      <c r="M934" s="251" t="n"/>
      <c r="N934" s="251" t="n"/>
      <c r="O934" s="251" t="n"/>
      <c r="P934" s="251" t="n"/>
      <c r="Q934" s="251" t="n"/>
      <c r="R934" s="251">
        <f>J934+M934+Q934</f>
        <v/>
      </c>
      <c r="S934" s="251">
        <f>IF(OR(C934="CEDULAS DE IDENTIDAD",C934="CÉDULA DE IDENTIDAD DS4924"),(J934*17),0)</f>
        <v/>
      </c>
      <c r="T934" s="283">
        <f>IF(N934="ERROR HUMANO",(M934*3),0)</f>
        <v/>
      </c>
    </row>
    <row r="935">
      <c r="A935" s="282" t="n">
        <v>7</v>
      </c>
      <c r="B935" s="251" t="inlineStr">
        <is>
          <t>BOLIVIA MAR PALMERO TILILA</t>
        </is>
      </c>
      <c r="C935" s="251" t="inlineStr">
        <is>
          <t>LAMINAS PLASTICAS TIPO FUNDA -POUCHE</t>
        </is>
      </c>
      <c r="D935" s="251" t="inlineStr">
        <is>
          <t>H5-P1</t>
        </is>
      </c>
      <c r="E935" s="251" t="n">
        <v>1560845</v>
      </c>
      <c r="F935" s="251" t="n">
        <v>1560859</v>
      </c>
      <c r="G935" s="251" t="n">
        <v>15</v>
      </c>
      <c r="H935" s="251" t="n"/>
      <c r="I935" s="251" t="n"/>
      <c r="J935" s="251" t="n"/>
      <c r="K935" s="251" t="n"/>
      <c r="L935" s="251" t="n"/>
      <c r="M935" s="251" t="n"/>
      <c r="N935" s="251" t="n"/>
      <c r="O935" s="251" t="n">
        <v>1560845</v>
      </c>
      <c r="P935" s="251" t="n">
        <v>1560859</v>
      </c>
      <c r="Q935" s="251" t="n">
        <v>15</v>
      </c>
      <c r="R935" s="251">
        <f>J935+M935+Q935</f>
        <v/>
      </c>
      <c r="S935" s="251">
        <f>IF(OR(C935="CEDULAS DE IDENTIDAD",C935="CÉDULA DE IDENTIDAD DS4924"),(J935*17),0)</f>
        <v/>
      </c>
      <c r="T935" s="283">
        <f>IF(N935="ERROR HUMANO",(M935*3),0)</f>
        <v/>
      </c>
    </row>
    <row r="936">
      <c r="A936" s="280" t="n">
        <v>5</v>
      </c>
      <c r="B936" s="250" t="inlineStr">
        <is>
          <t>CARMEN DEL PILAR ANTELO PAZ</t>
        </is>
      </c>
      <c r="C936" s="250" t="inlineStr">
        <is>
          <t>LAMINAS PLASTICAS TIPO FUNDA -POUCHE</t>
        </is>
      </c>
      <c r="D936" s="250" t="inlineStr">
        <is>
          <t>H5-P1</t>
        </is>
      </c>
      <c r="E936" s="250" t="n">
        <v>1130171</v>
      </c>
      <c r="F936" s="250" t="n">
        <v>1130182</v>
      </c>
      <c r="G936" s="250" t="n">
        <v>12</v>
      </c>
      <c r="H936" s="250" t="n">
        <v>1130171</v>
      </c>
      <c r="I936" s="250" t="n">
        <v>1130182</v>
      </c>
      <c r="J936" s="250" t="n">
        <v>12</v>
      </c>
      <c r="K936" s="250" t="n"/>
      <c r="L936" s="250" t="n"/>
      <c r="M936" s="250" t="n"/>
      <c r="N936" s="250" t="n"/>
      <c r="O936" s="250" t="n"/>
      <c r="P936" s="250" t="n"/>
      <c r="Q936" s="250" t="n"/>
      <c r="R936" s="250">
        <f>J936+M936+Q936</f>
        <v/>
      </c>
      <c r="S936" s="250">
        <f>IF(OR(C936="CEDULAS DE IDENTIDAD",C936="CÉDULA DE IDENTIDAD DS4924"),(J936*17),0)</f>
        <v/>
      </c>
      <c r="T936" s="281">
        <f>IF(N936="ERROR HUMANO",(M936*3),0)</f>
        <v/>
      </c>
    </row>
    <row r="937">
      <c r="A937" s="280" t="n">
        <v>5</v>
      </c>
      <c r="B937" s="250" t="inlineStr">
        <is>
          <t>CARMEN DEL PILAR ANTELO PAZ</t>
        </is>
      </c>
      <c r="C937" s="250" t="inlineStr">
        <is>
          <t>LAMINAS PLASTICAS TIPO FUNDA -POUCHE</t>
        </is>
      </c>
      <c r="D937" s="250" t="inlineStr">
        <is>
          <t>H5-P1</t>
        </is>
      </c>
      <c r="E937" s="250" t="n">
        <v>1130667</v>
      </c>
      <c r="F937" s="250" t="n">
        <v>1130682</v>
      </c>
      <c r="G937" s="250" t="n">
        <v>16</v>
      </c>
      <c r="H937" s="250" t="n">
        <v>1130667</v>
      </c>
      <c r="I937" s="250" t="n">
        <v>1130682</v>
      </c>
      <c r="J937" s="250" t="n">
        <v>16</v>
      </c>
      <c r="K937" s="250" t="n"/>
      <c r="L937" s="250" t="n"/>
      <c r="M937" s="250" t="n"/>
      <c r="N937" s="250" t="n"/>
      <c r="O937" s="250" t="n"/>
      <c r="P937" s="250" t="n"/>
      <c r="Q937" s="250" t="n"/>
      <c r="R937" s="250">
        <f>J937+M937+Q937</f>
        <v/>
      </c>
      <c r="S937" s="250">
        <f>IF(OR(C937="CEDULAS DE IDENTIDAD",C937="CÉDULA DE IDENTIDAD DS4924"),(J937*17),0)</f>
        <v/>
      </c>
      <c r="T937" s="281">
        <f>IF(N937="ERROR HUMANO",(M937*3),0)</f>
        <v/>
      </c>
    </row>
    <row r="938">
      <c r="A938" s="280" t="n">
        <v>5</v>
      </c>
      <c r="B938" s="250" t="inlineStr">
        <is>
          <t>CARMEN DEL PILAR ANTELO PAZ</t>
        </is>
      </c>
      <c r="C938" s="250" t="inlineStr">
        <is>
          <t>LAMINAS PLASTICAS TIPO FUNDA -POUCHE</t>
        </is>
      </c>
      <c r="D938" s="250" t="inlineStr">
        <is>
          <t>H5-P1</t>
        </is>
      </c>
      <c r="E938" s="250" t="n">
        <v>1130683</v>
      </c>
      <c r="F938" s="250" t="n">
        <v>1130686</v>
      </c>
      <c r="G938" s="250" t="n">
        <v>4</v>
      </c>
      <c r="H938" s="250" t="n"/>
      <c r="I938" s="250" t="n"/>
      <c r="J938" s="250" t="n"/>
      <c r="K938" s="250" t="n"/>
      <c r="L938" s="250" t="n"/>
      <c r="M938" s="250" t="n"/>
      <c r="N938" s="250" t="n"/>
      <c r="O938" s="250" t="n">
        <v>1130683</v>
      </c>
      <c r="P938" s="250" t="n">
        <v>1130686</v>
      </c>
      <c r="Q938" s="250" t="n">
        <v>4</v>
      </c>
      <c r="R938" s="250">
        <f>J938+M938+Q938</f>
        <v/>
      </c>
      <c r="S938" s="250">
        <f>IF(OR(C938="CEDULAS DE IDENTIDAD",C938="CÉDULA DE IDENTIDAD DS4924"),(J938*17),0)</f>
        <v/>
      </c>
      <c r="T938" s="281">
        <f>IF(N938="ERROR HUMANO",(M938*3),0)</f>
        <v/>
      </c>
    </row>
    <row r="939">
      <c r="A939" s="280" t="n">
        <v>5</v>
      </c>
      <c r="B939" s="250" t="inlineStr">
        <is>
          <t>CARMEN DEL PILAR ANTELO PAZ</t>
        </is>
      </c>
      <c r="C939" s="250" t="inlineStr">
        <is>
          <t>LAMINAS PLASTICAS TIPO FUNDA -POUCHE</t>
        </is>
      </c>
      <c r="D939" s="250" t="inlineStr">
        <is>
          <t>H5-P1</t>
        </is>
      </c>
      <c r="E939" s="250" t="n">
        <v>1560821</v>
      </c>
      <c r="F939" s="250" t="n">
        <v>1560839</v>
      </c>
      <c r="G939" s="250" t="n">
        <v>19</v>
      </c>
      <c r="H939" s="250" t="n"/>
      <c r="I939" s="250" t="n"/>
      <c r="J939" s="250" t="n"/>
      <c r="K939" s="250" t="n"/>
      <c r="L939" s="250" t="n"/>
      <c r="M939" s="250" t="n"/>
      <c r="N939" s="250" t="n"/>
      <c r="O939" s="250" t="n">
        <v>1560821</v>
      </c>
      <c r="P939" s="250" t="n">
        <v>1560839</v>
      </c>
      <c r="Q939" s="250" t="n">
        <v>19</v>
      </c>
      <c r="R939" s="250">
        <f>J939+M939+Q939</f>
        <v/>
      </c>
      <c r="S939" s="250">
        <f>IF(OR(C939="CEDULAS DE IDENTIDAD",C939="CÉDULA DE IDENTIDAD DS4924"),(J939*17),0)</f>
        <v/>
      </c>
      <c r="T939" s="281">
        <f>IF(N939="ERROR HUMANO",(M939*3),0)</f>
        <v/>
      </c>
    </row>
    <row r="940">
      <c r="A940" s="280" t="n">
        <v>5</v>
      </c>
      <c r="B940" s="250" t="inlineStr">
        <is>
          <t>CARMEN DEL PILAR ANTELO PAZ</t>
        </is>
      </c>
      <c r="C940" s="250" t="inlineStr">
        <is>
          <t>CÉDULA DE IDENTIDAD DS4924</t>
        </is>
      </c>
      <c r="D940" s="250" t="inlineStr">
        <is>
          <t>LA</t>
        </is>
      </c>
      <c r="E940" s="250" t="n">
        <v>587426</v>
      </c>
      <c r="F940" s="250" t="n">
        <v>587436</v>
      </c>
      <c r="G940" s="250" t="n">
        <v>11</v>
      </c>
      <c r="H940" s="250" t="n">
        <v>587426</v>
      </c>
      <c r="I940" s="250" t="n">
        <v>587436</v>
      </c>
      <c r="J940" s="250" t="n">
        <v>11</v>
      </c>
      <c r="K940" s="250" t="n"/>
      <c r="L940" s="250" t="n"/>
      <c r="M940" s="250" t="n"/>
      <c r="N940" s="250" t="n"/>
      <c r="O940" s="250" t="n"/>
      <c r="P940" s="250" t="n"/>
      <c r="Q940" s="250" t="n"/>
      <c r="R940" s="250">
        <f>J940+M940+Q940</f>
        <v/>
      </c>
      <c r="S940" s="250">
        <f>IF(OR(C940="CEDULAS DE IDENTIDAD",C940="CÉDULA DE IDENTIDAD DS4924"),(J940*17),0)</f>
        <v/>
      </c>
      <c r="T940" s="281">
        <f>IF(N940="ERROR HUMANO",(M940*3),0)</f>
        <v/>
      </c>
    </row>
    <row r="941">
      <c r="A941" s="280" t="n">
        <v>5</v>
      </c>
      <c r="B941" s="250" t="inlineStr">
        <is>
          <t>CARMEN DEL PILAR ANTELO PAZ</t>
        </is>
      </c>
      <c r="C941" s="250" t="inlineStr">
        <is>
          <t>CÉDULA DE IDENTIDAD DS4924</t>
        </is>
      </c>
      <c r="D941" s="250" t="inlineStr">
        <is>
          <t>LA</t>
        </is>
      </c>
      <c r="E941" s="250" t="n">
        <v>587769</v>
      </c>
      <c r="F941" s="250" t="n">
        <v>587769</v>
      </c>
      <c r="G941" s="250" t="n">
        <v>1</v>
      </c>
      <c r="H941" s="250" t="n">
        <v>587769</v>
      </c>
      <c r="I941" s="250" t="n">
        <v>587769</v>
      </c>
      <c r="J941" s="250" t="n">
        <v>1</v>
      </c>
      <c r="K941" s="250" t="n"/>
      <c r="L941" s="250" t="n"/>
      <c r="M941" s="250" t="n"/>
      <c r="N941" s="250" t="n"/>
      <c r="O941" s="250" t="n"/>
      <c r="P941" s="250" t="n"/>
      <c r="Q941" s="250" t="n"/>
      <c r="R941" s="250">
        <f>J941+M941+Q941</f>
        <v/>
      </c>
      <c r="S941" s="250">
        <f>IF(OR(C941="CEDULAS DE IDENTIDAD",C941="CÉDULA DE IDENTIDAD DS4924"),(J941*17),0)</f>
        <v/>
      </c>
      <c r="T941" s="281">
        <f>IF(N941="ERROR HUMANO",(M941*3),0)</f>
        <v/>
      </c>
    </row>
    <row r="942">
      <c r="A942" s="280" t="n">
        <v>5</v>
      </c>
      <c r="B942" s="250" t="inlineStr">
        <is>
          <t>CARMEN DEL PILAR ANTELO PAZ</t>
        </is>
      </c>
      <c r="C942" s="250" t="inlineStr">
        <is>
          <t>CÉDULA DE IDENTIDAD DS4924</t>
        </is>
      </c>
      <c r="D942" s="250" t="inlineStr">
        <is>
          <t>LA</t>
        </is>
      </c>
      <c r="E942" s="250" t="n">
        <v>587770</v>
      </c>
      <c r="F942" s="250" t="n">
        <v>587788</v>
      </c>
      <c r="G942" s="250" t="n">
        <v>19</v>
      </c>
      <c r="H942" s="250" t="n"/>
      <c r="I942" s="250" t="n"/>
      <c r="J942" s="250" t="n"/>
      <c r="K942" s="250" t="n"/>
      <c r="L942" s="250" t="n"/>
      <c r="M942" s="250" t="n"/>
      <c r="N942" s="250" t="n"/>
      <c r="O942" s="250" t="n">
        <v>587770</v>
      </c>
      <c r="P942" s="250" t="n">
        <v>587788</v>
      </c>
      <c r="Q942" s="250" t="n">
        <v>19</v>
      </c>
      <c r="R942" s="250">
        <f>J942+M942+Q942</f>
        <v/>
      </c>
      <c r="S942" s="250">
        <f>IF(OR(C942="CEDULAS DE IDENTIDAD",C942="CÉDULA DE IDENTIDAD DS4924"),(J942*17),0)</f>
        <v/>
      </c>
      <c r="T942" s="281">
        <f>IF(N942="ERROR HUMANO",(M942*3),0)</f>
        <v/>
      </c>
    </row>
    <row r="943">
      <c r="A943" s="280" t="n">
        <v>5</v>
      </c>
      <c r="B943" s="250" t="inlineStr">
        <is>
          <t>CARMEN DEL PILAR ANTELO PAZ</t>
        </is>
      </c>
      <c r="C943" s="250" t="inlineStr">
        <is>
          <t>CÉDULA DE IDENTIDAD DS4924</t>
        </is>
      </c>
      <c r="D943" s="250" t="inlineStr">
        <is>
          <t>LA</t>
        </is>
      </c>
      <c r="E943" s="250" t="n">
        <v>587949</v>
      </c>
      <c r="F943" s="250" t="n">
        <v>587964</v>
      </c>
      <c r="G943" s="250" t="n">
        <v>16</v>
      </c>
      <c r="H943" s="250" t="n">
        <v>587949</v>
      </c>
      <c r="I943" s="250" t="n">
        <v>587964</v>
      </c>
      <c r="J943" s="250" t="n">
        <v>16</v>
      </c>
      <c r="K943" s="250" t="n"/>
      <c r="L943" s="250" t="n"/>
      <c r="M943" s="250" t="n"/>
      <c r="N943" s="250" t="n"/>
      <c r="O943" s="250" t="n"/>
      <c r="P943" s="250" t="n"/>
      <c r="Q943" s="250" t="n"/>
      <c r="R943" s="250">
        <f>J943+M943+Q943</f>
        <v/>
      </c>
      <c r="S943" s="250">
        <f>IF(OR(C943="CEDULAS DE IDENTIDAD",C943="CÉDULA DE IDENTIDAD DS4924"),(J943*17),0)</f>
        <v/>
      </c>
      <c r="T943" s="281">
        <f>IF(N943="ERROR HUMANO",(M943*3),0)</f>
        <v/>
      </c>
    </row>
    <row r="944">
      <c r="A944" s="280" t="n">
        <v>5</v>
      </c>
      <c r="B944" s="250" t="inlineStr">
        <is>
          <t>CARMEN DEL PILAR ANTELO PAZ</t>
        </is>
      </c>
      <c r="C944" s="250" t="inlineStr">
        <is>
          <t>CÉDULA DE IDENTIDAD DS4924</t>
        </is>
      </c>
      <c r="D944" s="250" t="inlineStr">
        <is>
          <t>LA</t>
        </is>
      </c>
      <c r="E944" s="250" t="n">
        <v>587965</v>
      </c>
      <c r="F944" s="250" t="n">
        <v>587968</v>
      </c>
      <c r="G944" s="250" t="n">
        <v>4</v>
      </c>
      <c r="H944" s="250" t="n"/>
      <c r="I944" s="250" t="n"/>
      <c r="J944" s="250" t="n"/>
      <c r="K944" s="250" t="n">
        <v>587965</v>
      </c>
      <c r="L944" s="250" t="n">
        <v>587965</v>
      </c>
      <c r="M944" s="250" t="n">
        <v>1</v>
      </c>
      <c r="N944" s="250" t="inlineStr">
        <is>
          <t>ERROR DE IMPRESIÓN</t>
        </is>
      </c>
      <c r="O944" s="250" t="n"/>
      <c r="P944" s="250" t="n"/>
      <c r="Q944" s="250" t="n"/>
      <c r="R944" s="250">
        <f>J944+M944+Q944</f>
        <v/>
      </c>
      <c r="S944" s="250">
        <f>IF(OR(C944="CEDULAS DE IDENTIDAD",C944="CÉDULA DE IDENTIDAD DS4924"),(J944*17),0)</f>
        <v/>
      </c>
      <c r="T944" s="281">
        <f>IF(N944="ERROR HUMANO",(M944*3),0)</f>
        <v/>
      </c>
    </row>
    <row r="945">
      <c r="A945" s="280" t="n">
        <v>5</v>
      </c>
      <c r="B945" s="250" t="inlineStr">
        <is>
          <t>CARMEN DEL PILAR ANTELO PAZ</t>
        </is>
      </c>
      <c r="C945" s="250" t="inlineStr">
        <is>
          <t>CÉDULA DE IDENTIDAD DS4924</t>
        </is>
      </c>
      <c r="D945" s="250" t="n"/>
      <c r="E945" s="250" t="n"/>
      <c r="F945" s="250" t="n"/>
      <c r="G945" s="250" t="n"/>
      <c r="H945" s="250" t="n"/>
      <c r="I945" s="250" t="n"/>
      <c r="J945" s="250" t="n"/>
      <c r="K945" s="250" t="n">
        <v>587966</v>
      </c>
      <c r="L945" s="250" t="n">
        <v>587966</v>
      </c>
      <c r="M945" s="250" t="n">
        <v>1</v>
      </c>
      <c r="N945" s="250" t="inlineStr">
        <is>
          <t>ERROR DE IMPRESIÓN</t>
        </is>
      </c>
      <c r="O945" s="250" t="n"/>
      <c r="P945" s="250" t="n"/>
      <c r="Q945" s="250" t="n"/>
      <c r="R945" s="250">
        <f>J945+M945+Q945</f>
        <v/>
      </c>
      <c r="S945" s="250">
        <f>IF(OR(C945="CEDULAS DE IDENTIDAD",C945="CÉDULA DE IDENTIDAD DS4924"),(J945*17),0)</f>
        <v/>
      </c>
      <c r="T945" s="281">
        <f>IF(N945="ERROR HUMANO",(M945*3),0)</f>
        <v/>
      </c>
    </row>
    <row r="946">
      <c r="A946" s="280" t="n">
        <v>5</v>
      </c>
      <c r="B946" s="250" t="inlineStr">
        <is>
          <t>CARMEN DEL PILAR ANTELO PAZ</t>
        </is>
      </c>
      <c r="C946" s="250" t="inlineStr">
        <is>
          <t>CÉDULA DE IDENTIDAD DS4924</t>
        </is>
      </c>
      <c r="D946" s="250" t="n"/>
      <c r="E946" s="250" t="n"/>
      <c r="F946" s="250" t="n"/>
      <c r="G946" s="250" t="n"/>
      <c r="H946" s="250" t="n"/>
      <c r="I946" s="250" t="n"/>
      <c r="J946" s="250" t="n"/>
      <c r="K946" s="250" t="n">
        <v>587967</v>
      </c>
      <c r="L946" s="250" t="n">
        <v>587967</v>
      </c>
      <c r="M946" s="250" t="n">
        <v>1</v>
      </c>
      <c r="N946" s="250" t="inlineStr">
        <is>
          <t>ERROR HUMANO</t>
        </is>
      </c>
      <c r="O946" s="250" t="n"/>
      <c r="P946" s="250" t="n"/>
      <c r="Q946" s="250" t="n"/>
      <c r="R946" s="250">
        <f>J946+M946+Q946</f>
        <v/>
      </c>
      <c r="S946" s="250">
        <f>IF(OR(C946="CEDULAS DE IDENTIDAD",C946="CÉDULA DE IDENTIDAD DS4924"),(J946*17),0)</f>
        <v/>
      </c>
      <c r="T946" s="281">
        <f>IF(N946="ERROR HUMANO",(M946*3),0)</f>
        <v/>
      </c>
    </row>
    <row r="947">
      <c r="A947" s="280" t="n">
        <v>5</v>
      </c>
      <c r="B947" s="250" t="inlineStr">
        <is>
          <t>CARMEN DEL PILAR ANTELO PAZ</t>
        </is>
      </c>
      <c r="C947" s="250" t="inlineStr">
        <is>
          <t>CÉDULA DE IDENTIDAD DS4924</t>
        </is>
      </c>
      <c r="D947" s="250" t="n"/>
      <c r="E947" s="250" t="n"/>
      <c r="F947" s="250" t="n"/>
      <c r="G947" s="250" t="n"/>
      <c r="H947" s="250" t="n"/>
      <c r="I947" s="250" t="n"/>
      <c r="J947" s="250" t="n"/>
      <c r="K947" s="250" t="n">
        <v>587968</v>
      </c>
      <c r="L947" s="250" t="n">
        <v>587968</v>
      </c>
      <c r="M947" s="250" t="n">
        <v>1</v>
      </c>
      <c r="N947" s="250" t="inlineStr">
        <is>
          <t>ERROR HUMANO</t>
        </is>
      </c>
      <c r="O947" s="250" t="n"/>
      <c r="P947" s="250" t="n"/>
      <c r="Q947" s="250" t="n"/>
      <c r="R947" s="250">
        <f>J947+M947+Q947</f>
        <v/>
      </c>
      <c r="S947" s="250">
        <f>IF(OR(C947="CEDULAS DE IDENTIDAD",C947="CÉDULA DE IDENTIDAD DS4924"),(J947*17),0)</f>
        <v/>
      </c>
      <c r="T947" s="281">
        <f>IF(N947="ERROR HUMANO",(M947*3),0)</f>
        <v/>
      </c>
    </row>
    <row r="948">
      <c r="A948" s="282" t="n">
        <v>3</v>
      </c>
      <c r="B948" s="251" t="inlineStr">
        <is>
          <t>IVAR LIMBERT FLORES AYAVIRI</t>
        </is>
      </c>
      <c r="C948" s="251" t="inlineStr">
        <is>
          <t>CEDULAS DE IDENTIDAD</t>
        </is>
      </c>
      <c r="D948" s="251" t="inlineStr">
        <is>
          <t>H5-P1</t>
        </is>
      </c>
      <c r="E948" s="251" t="n">
        <v>2980161</v>
      </c>
      <c r="F948" s="251" t="n">
        <v>2980168</v>
      </c>
      <c r="G948" s="251" t="n">
        <v>8</v>
      </c>
      <c r="H948" s="251" t="n">
        <v>2980161</v>
      </c>
      <c r="I948" s="251" t="n">
        <v>2980168</v>
      </c>
      <c r="J948" s="251" t="n">
        <v>8</v>
      </c>
      <c r="K948" s="251" t="n"/>
      <c r="L948" s="251" t="n"/>
      <c r="M948" s="251" t="n"/>
      <c r="N948" s="251" t="n"/>
      <c r="O948" s="251" t="n"/>
      <c r="P948" s="251" t="n"/>
      <c r="Q948" s="251" t="n"/>
      <c r="R948" s="251">
        <f>J948+M948+Q948</f>
        <v/>
      </c>
      <c r="S948" s="251">
        <f>IF(OR(C948="CEDULAS DE IDENTIDAD",C948="CÉDULA DE IDENTIDAD DS4924"),(J948*17),0)</f>
        <v/>
      </c>
      <c r="T948" s="283">
        <f>IF(N948="ERROR HUMANO",(M948*3),0)</f>
        <v/>
      </c>
    </row>
    <row r="949">
      <c r="A949" s="282" t="n">
        <v>3</v>
      </c>
      <c r="B949" s="251" t="inlineStr">
        <is>
          <t>IVAR LIMBERT FLORES AYAVIRI</t>
        </is>
      </c>
      <c r="C949" s="251" t="inlineStr">
        <is>
          <t>CEDULAS DE IDENTIDAD</t>
        </is>
      </c>
      <c r="D949" s="251" t="inlineStr">
        <is>
          <t>H5-P1</t>
        </is>
      </c>
      <c r="E949" s="251" t="n">
        <v>2980229</v>
      </c>
      <c r="F949" s="251" t="n">
        <v>2980263</v>
      </c>
      <c r="G949" s="251" t="n">
        <v>35</v>
      </c>
      <c r="H949" s="251" t="n">
        <v>2980229</v>
      </c>
      <c r="I949" s="251" t="n">
        <v>2980263</v>
      </c>
      <c r="J949" s="251" t="n">
        <v>35</v>
      </c>
      <c r="K949" s="251" t="n"/>
      <c r="L949" s="251" t="n"/>
      <c r="M949" s="251" t="n"/>
      <c r="N949" s="251" t="n"/>
      <c r="O949" s="251" t="n"/>
      <c r="P949" s="251" t="n"/>
      <c r="Q949" s="251" t="n"/>
      <c r="R949" s="251">
        <f>J949+M949+Q949</f>
        <v/>
      </c>
      <c r="S949" s="251">
        <f>IF(OR(C949="CEDULAS DE IDENTIDAD",C949="CÉDULA DE IDENTIDAD DS4924"),(J949*17),0)</f>
        <v/>
      </c>
      <c r="T949" s="283">
        <f>IF(N949="ERROR HUMANO",(M949*3),0)</f>
        <v/>
      </c>
    </row>
    <row r="950">
      <c r="A950" s="282" t="n">
        <v>3</v>
      </c>
      <c r="B950" s="251" t="inlineStr">
        <is>
          <t>IVAR LIMBERT FLORES AYAVIRI</t>
        </is>
      </c>
      <c r="C950" s="251" t="inlineStr">
        <is>
          <t>CEDULAS DE IDENTIDAD</t>
        </is>
      </c>
      <c r="D950" s="251" t="inlineStr">
        <is>
          <t>H5-P1</t>
        </is>
      </c>
      <c r="E950" s="251" t="n">
        <v>2980264</v>
      </c>
      <c r="F950" s="251" t="n">
        <v>2980288</v>
      </c>
      <c r="G950" s="251" t="n">
        <v>25</v>
      </c>
      <c r="H950" s="251" t="n"/>
      <c r="I950" s="251" t="n"/>
      <c r="J950" s="251" t="n"/>
      <c r="K950" s="251" t="n"/>
      <c r="L950" s="251" t="n"/>
      <c r="M950" s="251" t="n"/>
      <c r="N950" s="251" t="n"/>
      <c r="O950" s="251" t="n">
        <v>2980264</v>
      </c>
      <c r="P950" s="251" t="n">
        <v>2980288</v>
      </c>
      <c r="Q950" s="251" t="n">
        <v>25</v>
      </c>
      <c r="R950" s="251">
        <f>J950+M950+Q950</f>
        <v/>
      </c>
      <c r="S950" s="251">
        <f>IF(OR(C950="CEDULAS DE IDENTIDAD",C950="CÉDULA DE IDENTIDAD DS4924"),(J950*17),0)</f>
        <v/>
      </c>
      <c r="T950" s="283">
        <f>IF(N950="ERROR HUMANO",(M950*3),0)</f>
        <v/>
      </c>
    </row>
    <row r="951">
      <c r="A951" s="282" t="n">
        <v>3</v>
      </c>
      <c r="B951" s="251" t="inlineStr">
        <is>
          <t>IVAR LIMBERT FLORES AYAVIRI</t>
        </is>
      </c>
      <c r="C951" s="251" t="inlineStr">
        <is>
          <t>LAMINAS PLASTICAS TIPO FUNDA -POUCHE</t>
        </is>
      </c>
      <c r="D951" s="251" t="inlineStr">
        <is>
          <t>H5-P1</t>
        </is>
      </c>
      <c r="E951" s="251" t="n">
        <v>1130499</v>
      </c>
      <c r="F951" s="251" t="n">
        <v>1130506</v>
      </c>
      <c r="G951" s="251" t="n">
        <v>8</v>
      </c>
      <c r="H951" s="251" t="n">
        <v>1130499</v>
      </c>
      <c r="I951" s="251" t="n">
        <v>1130506</v>
      </c>
      <c r="J951" s="251" t="n">
        <v>8</v>
      </c>
      <c r="K951" s="251" t="n"/>
      <c r="L951" s="251" t="n"/>
      <c r="M951" s="251" t="n"/>
      <c r="N951" s="251" t="n"/>
      <c r="O951" s="251" t="n"/>
      <c r="P951" s="251" t="n"/>
      <c r="Q951" s="251" t="n"/>
      <c r="R951" s="251">
        <f>J951+M951+Q951</f>
        <v/>
      </c>
      <c r="S951" s="251">
        <f>IF(OR(C951="CEDULAS DE IDENTIDAD",C951="CÉDULA DE IDENTIDAD DS4924"),(J951*17),0)</f>
        <v/>
      </c>
      <c r="T951" s="283">
        <f>IF(N951="ERROR HUMANO",(M951*3),0)</f>
        <v/>
      </c>
    </row>
    <row r="952">
      <c r="A952" s="282" t="n">
        <v>3</v>
      </c>
      <c r="B952" s="251" t="inlineStr">
        <is>
          <t>IVAR LIMBERT FLORES AYAVIRI</t>
        </is>
      </c>
      <c r="C952" s="251" t="inlineStr">
        <is>
          <t>LAMINAS PLASTICAS TIPO FUNDA -POUCHE</t>
        </is>
      </c>
      <c r="D952" s="251" t="inlineStr">
        <is>
          <t>H5-P1</t>
        </is>
      </c>
      <c r="E952" s="251" t="n">
        <v>1560721</v>
      </c>
      <c r="F952" s="251" t="n">
        <v>1560755</v>
      </c>
      <c r="G952" s="251" t="n">
        <v>35</v>
      </c>
      <c r="H952" s="251" t="n">
        <v>1560721</v>
      </c>
      <c r="I952" s="251" t="n">
        <v>1560755</v>
      </c>
      <c r="J952" s="251" t="n">
        <v>35</v>
      </c>
      <c r="K952" s="251" t="n"/>
      <c r="L952" s="251" t="n"/>
      <c r="M952" s="251" t="n"/>
      <c r="N952" s="251" t="n"/>
      <c r="O952" s="251" t="n"/>
      <c r="P952" s="251" t="n"/>
      <c r="Q952" s="251" t="n"/>
      <c r="R952" s="251">
        <f>J952+M952+Q952</f>
        <v/>
      </c>
      <c r="S952" s="251">
        <f>IF(OR(C952="CEDULAS DE IDENTIDAD",C952="CÉDULA DE IDENTIDAD DS4924"),(J952*17),0)</f>
        <v/>
      </c>
      <c r="T952" s="283">
        <f>IF(N952="ERROR HUMANO",(M952*3),0)</f>
        <v/>
      </c>
    </row>
    <row r="953">
      <c r="A953" s="282" t="n">
        <v>3</v>
      </c>
      <c r="B953" s="251" t="inlineStr">
        <is>
          <t>IVAR LIMBERT FLORES AYAVIRI</t>
        </is>
      </c>
      <c r="C953" s="251" t="inlineStr">
        <is>
          <t>LAMINAS PLASTICAS TIPO FUNDA -POUCHE</t>
        </is>
      </c>
      <c r="D953" s="251" t="inlineStr">
        <is>
          <t>H5-P1</t>
        </is>
      </c>
      <c r="E953" s="251" t="n">
        <v>1560756</v>
      </c>
      <c r="F953" s="251" t="n">
        <v>1560780</v>
      </c>
      <c r="G953" s="251" t="n">
        <v>25</v>
      </c>
      <c r="H953" s="251" t="n"/>
      <c r="I953" s="251" t="n"/>
      <c r="J953" s="251" t="n"/>
      <c r="K953" s="251" t="n"/>
      <c r="L953" s="251" t="n"/>
      <c r="M953" s="251" t="n"/>
      <c r="N953" s="251" t="n"/>
      <c r="O953" s="251" t="n">
        <v>1560756</v>
      </c>
      <c r="P953" s="251" t="n">
        <v>1560780</v>
      </c>
      <c r="Q953" s="251" t="n">
        <v>25</v>
      </c>
      <c r="R953" s="251">
        <f>J953+M953+Q953</f>
        <v/>
      </c>
      <c r="S953" s="251">
        <f>IF(OR(C953="CEDULAS DE IDENTIDAD",C953="CÉDULA DE IDENTIDAD DS4924"),(J953*17),0)</f>
        <v/>
      </c>
      <c r="T953" s="283">
        <f>IF(N953="ERROR HUMANO",(M953*3),0)</f>
        <v/>
      </c>
    </row>
    <row r="954">
      <c r="A954" s="280" t="n">
        <v>4</v>
      </c>
      <c r="B954" s="250" t="inlineStr">
        <is>
          <t>MIGUEL VILLARPANDO MIRANDA</t>
        </is>
      </c>
      <c r="C954" s="250" t="inlineStr">
        <is>
          <t>LAMINAS PLASTICAS TIPO FUNDA -POUCHE</t>
        </is>
      </c>
      <c r="D954" s="250" t="inlineStr">
        <is>
          <t>H5-P1</t>
        </is>
      </c>
      <c r="E954" s="250" t="n">
        <v>1130525</v>
      </c>
      <c r="F954" s="250" t="n">
        <v>1130546</v>
      </c>
      <c r="G954" s="250" t="n">
        <v>22</v>
      </c>
      <c r="H954" s="250" t="n">
        <v>1130525</v>
      </c>
      <c r="I954" s="250" t="n">
        <v>1130546</v>
      </c>
      <c r="J954" s="250" t="n">
        <v>22</v>
      </c>
      <c r="K954" s="250" t="n"/>
      <c r="L954" s="250" t="n"/>
      <c r="M954" s="250" t="n"/>
      <c r="N954" s="250" t="n"/>
      <c r="O954" s="250" t="n"/>
      <c r="P954" s="250" t="n"/>
      <c r="Q954" s="250" t="n"/>
      <c r="R954" s="250">
        <f>J954+M954+Q954</f>
        <v/>
      </c>
      <c r="S954" s="250">
        <f>IF(OR(C954="CEDULAS DE IDENTIDAD",C954="CÉDULA DE IDENTIDAD DS4924"),(J954*17),0)</f>
        <v/>
      </c>
      <c r="T954" s="281">
        <f>IF(N954="ERROR HUMANO",(M954*3),0)</f>
        <v/>
      </c>
    </row>
    <row r="955">
      <c r="A955" s="280" t="n">
        <v>4</v>
      </c>
      <c r="B955" s="250" t="inlineStr">
        <is>
          <t>MIGUEL VILLARPANDO MIRANDA</t>
        </is>
      </c>
      <c r="C955" s="250" t="inlineStr">
        <is>
          <t>LAMINAS PLASTICAS TIPO FUNDA -POUCHE</t>
        </is>
      </c>
      <c r="D955" s="250" t="inlineStr">
        <is>
          <t>H5-P1</t>
        </is>
      </c>
      <c r="E955" s="250" t="n">
        <v>1560781</v>
      </c>
      <c r="F955" s="250" t="n">
        <v>1560797</v>
      </c>
      <c r="G955" s="250" t="n">
        <v>17</v>
      </c>
      <c r="H955" s="250" t="n">
        <v>1560781</v>
      </c>
      <c r="I955" s="250" t="n">
        <v>1560797</v>
      </c>
      <c r="J955" s="250" t="n">
        <v>17</v>
      </c>
      <c r="K955" s="250" t="n"/>
      <c r="L955" s="250" t="n"/>
      <c r="M955" s="250" t="n"/>
      <c r="N955" s="250" t="n"/>
      <c r="O955" s="250" t="n"/>
      <c r="P955" s="250" t="n"/>
      <c r="Q955" s="250" t="n"/>
      <c r="R955" s="250">
        <f>J955+M955+Q955</f>
        <v/>
      </c>
      <c r="S955" s="250">
        <f>IF(OR(C955="CEDULAS DE IDENTIDAD",C955="CÉDULA DE IDENTIDAD DS4924"),(J955*17),0)</f>
        <v/>
      </c>
      <c r="T955" s="281">
        <f>IF(N955="ERROR HUMANO",(M955*3),0)</f>
        <v/>
      </c>
    </row>
    <row r="956">
      <c r="A956" s="280" t="n">
        <v>4</v>
      </c>
      <c r="B956" s="250" t="inlineStr">
        <is>
          <t>MIGUEL VILLARPANDO MIRANDA</t>
        </is>
      </c>
      <c r="C956" s="250" t="inlineStr">
        <is>
          <t>LAMINAS PLASTICAS TIPO FUNDA -POUCHE</t>
        </is>
      </c>
      <c r="D956" s="250" t="inlineStr">
        <is>
          <t>H5-P1</t>
        </is>
      </c>
      <c r="E956" s="250" t="n">
        <v>1560798</v>
      </c>
      <c r="F956" s="250" t="n">
        <v>1560820</v>
      </c>
      <c r="G956" s="250" t="n">
        <v>23</v>
      </c>
      <c r="H956" s="250" t="n"/>
      <c r="I956" s="250" t="n"/>
      <c r="J956" s="250" t="n"/>
      <c r="K956" s="250" t="n"/>
      <c r="L956" s="250" t="n"/>
      <c r="M956" s="250" t="n"/>
      <c r="N956" s="250" t="n"/>
      <c r="O956" s="250" t="n">
        <v>1560798</v>
      </c>
      <c r="P956" s="250" t="n">
        <v>1560820</v>
      </c>
      <c r="Q956" s="250" t="n">
        <v>23</v>
      </c>
      <c r="R956" s="250">
        <f>J956+M956+Q956</f>
        <v/>
      </c>
      <c r="S956" s="250">
        <f>IF(OR(C956="CEDULAS DE IDENTIDAD",C956="CÉDULA DE IDENTIDAD DS4924"),(J956*17),0)</f>
        <v/>
      </c>
      <c r="T956" s="281">
        <f>IF(N956="ERROR HUMANO",(M956*3),0)</f>
        <v/>
      </c>
    </row>
    <row r="957">
      <c r="A957" s="280" t="n">
        <v>4</v>
      </c>
      <c r="B957" s="250" t="inlineStr">
        <is>
          <t>MIGUEL VILLARPANDO MIRANDA</t>
        </is>
      </c>
      <c r="C957" s="250" t="inlineStr">
        <is>
          <t>CÉDULA DE IDENTIDAD DS4924</t>
        </is>
      </c>
      <c r="D957" s="250" t="inlineStr">
        <is>
          <t>LA</t>
        </is>
      </c>
      <c r="E957" s="250" t="n">
        <v>587687</v>
      </c>
      <c r="F957" s="250" t="n">
        <v>587708</v>
      </c>
      <c r="G957" s="250" t="n">
        <v>22</v>
      </c>
      <c r="H957" s="250" t="n">
        <v>587687</v>
      </c>
      <c r="I957" s="250" t="n">
        <v>587708</v>
      </c>
      <c r="J957" s="250" t="n">
        <v>22</v>
      </c>
      <c r="K957" s="250" t="n"/>
      <c r="L957" s="250" t="n"/>
      <c r="M957" s="250" t="n"/>
      <c r="N957" s="250" t="n"/>
      <c r="O957" s="250" t="n"/>
      <c r="P957" s="250" t="n"/>
      <c r="Q957" s="250" t="n"/>
      <c r="R957" s="250">
        <f>J957+M957+Q957</f>
        <v/>
      </c>
      <c r="S957" s="250">
        <f>IF(OR(C957="CEDULAS DE IDENTIDAD",C957="CÉDULA DE IDENTIDAD DS4924"),(J957*17),0)</f>
        <v/>
      </c>
      <c r="T957" s="281">
        <f>IF(N957="ERROR HUMANO",(M957*3),0)</f>
        <v/>
      </c>
    </row>
    <row r="958">
      <c r="A958" s="280" t="n">
        <v>4</v>
      </c>
      <c r="B958" s="250" t="inlineStr">
        <is>
          <t>MIGUEL VILLARPANDO MIRANDA</t>
        </is>
      </c>
      <c r="C958" s="250" t="inlineStr">
        <is>
          <t>CÉDULA DE IDENTIDAD DS4924</t>
        </is>
      </c>
      <c r="D958" s="250" t="inlineStr">
        <is>
          <t>LA</t>
        </is>
      </c>
      <c r="E958" s="250" t="n">
        <v>587909</v>
      </c>
      <c r="F958" s="250" t="n">
        <v>587925</v>
      </c>
      <c r="G958" s="250" t="n">
        <v>17</v>
      </c>
      <c r="H958" s="250" t="n">
        <v>587909</v>
      </c>
      <c r="I958" s="250" t="n">
        <v>587925</v>
      </c>
      <c r="J958" s="250" t="n">
        <v>17</v>
      </c>
      <c r="K958" s="250" t="n"/>
      <c r="L958" s="250" t="n"/>
      <c r="M958" s="250" t="n"/>
      <c r="N958" s="250" t="n"/>
      <c r="O958" s="250" t="n"/>
      <c r="P958" s="250" t="n"/>
      <c r="Q958" s="250" t="n"/>
      <c r="R958" s="250">
        <f>J958+M958+Q958</f>
        <v/>
      </c>
      <c r="S958" s="250">
        <f>IF(OR(C958="CEDULAS DE IDENTIDAD",C958="CÉDULA DE IDENTIDAD DS4924"),(J958*17),0)</f>
        <v/>
      </c>
      <c r="T958" s="281">
        <f>IF(N958="ERROR HUMANO",(M958*3),0)</f>
        <v/>
      </c>
    </row>
    <row r="959">
      <c r="A959" s="280" t="n">
        <v>4</v>
      </c>
      <c r="B959" s="250" t="inlineStr">
        <is>
          <t>MIGUEL VILLARPANDO MIRANDA</t>
        </is>
      </c>
      <c r="C959" s="250" t="inlineStr">
        <is>
          <t>CÉDULA DE IDENTIDAD DS4924</t>
        </is>
      </c>
      <c r="D959" s="250" t="inlineStr">
        <is>
          <t>LA</t>
        </is>
      </c>
      <c r="E959" s="250" t="n">
        <v>587926</v>
      </c>
      <c r="F959" s="250" t="n">
        <v>587948</v>
      </c>
      <c r="G959" s="250" t="n">
        <v>23</v>
      </c>
      <c r="H959" s="250" t="n"/>
      <c r="I959" s="250" t="n"/>
      <c r="J959" s="250" t="n"/>
      <c r="K959" s="250" t="n"/>
      <c r="L959" s="250" t="n"/>
      <c r="M959" s="250" t="n"/>
      <c r="N959" s="250" t="n"/>
      <c r="O959" s="250" t="n">
        <v>587926</v>
      </c>
      <c r="P959" s="250" t="n">
        <v>587948</v>
      </c>
      <c r="Q959" s="250" t="n">
        <v>23</v>
      </c>
      <c r="R959" s="250">
        <f>J959+M959+Q959</f>
        <v/>
      </c>
      <c r="S959" s="250">
        <f>IF(OR(C959="CEDULAS DE IDENTIDAD",C959="CÉDULA DE IDENTIDAD DS4924"),(J959*17),0)</f>
        <v/>
      </c>
      <c r="T959" s="281">
        <f>IF(N959="ERROR HUMANO",(M959*3),0)</f>
        <v/>
      </c>
    </row>
    <row r="960">
      <c r="A960" s="282" t="n">
        <v>1</v>
      </c>
      <c r="B960" s="251" t="inlineStr">
        <is>
          <t>VERONICA MEDRANO ARIAS</t>
        </is>
      </c>
      <c r="C960" s="251" t="inlineStr">
        <is>
          <t>LAMINAS PLASTICAS TIPO FUNDA -POUCHE</t>
        </is>
      </c>
      <c r="D960" s="251" t="inlineStr">
        <is>
          <t>H5-P1</t>
        </is>
      </c>
      <c r="E960" s="251" t="n">
        <v>1130402</v>
      </c>
      <c r="F960" s="251" t="n">
        <v>1130406</v>
      </c>
      <c r="G960" s="251" t="n">
        <v>5</v>
      </c>
      <c r="H960" s="251" t="n">
        <v>1130402</v>
      </c>
      <c r="I960" s="251" t="n">
        <v>1130406</v>
      </c>
      <c r="J960" s="251" t="n">
        <v>5</v>
      </c>
      <c r="K960" s="251" t="n"/>
      <c r="L960" s="251" t="n"/>
      <c r="M960" s="251" t="n"/>
      <c r="N960" s="251" t="n"/>
      <c r="O960" s="251" t="n"/>
      <c r="P960" s="251" t="n"/>
      <c r="Q960" s="251" t="n"/>
      <c r="R960" s="251">
        <f>J960+M960+Q960</f>
        <v/>
      </c>
      <c r="S960" s="251">
        <f>IF(OR(C960="CEDULAS DE IDENTIDAD",C960="CÉDULA DE IDENTIDAD DS4924"),(J960*17),0)</f>
        <v/>
      </c>
      <c r="T960" s="283">
        <f>IF(N960="ERROR HUMANO",(M960*3),0)</f>
        <v/>
      </c>
    </row>
    <row r="961">
      <c r="A961" s="282" t="n">
        <v>1</v>
      </c>
      <c r="B961" s="251" t="inlineStr">
        <is>
          <t>VERONICA MEDRANO ARIAS</t>
        </is>
      </c>
      <c r="C961" s="251" t="inlineStr">
        <is>
          <t>LAMINAS PLASTICAS TIPO FUNDA -POUCHE</t>
        </is>
      </c>
      <c r="D961" s="251" t="inlineStr">
        <is>
          <t>H5-P1</t>
        </is>
      </c>
      <c r="E961" s="251" t="n">
        <v>1130687</v>
      </c>
      <c r="F961" s="251" t="n">
        <v>1130700</v>
      </c>
      <c r="G961" s="251" t="n">
        <v>14</v>
      </c>
      <c r="H961" s="251" t="n">
        <v>1130687</v>
      </c>
      <c r="I961" s="251" t="n">
        <v>1130700</v>
      </c>
      <c r="J961" s="251" t="n">
        <v>14</v>
      </c>
      <c r="K961" s="251" t="n"/>
      <c r="L961" s="251" t="n"/>
      <c r="M961" s="251" t="n"/>
      <c r="N961" s="251" t="n"/>
      <c r="O961" s="251" t="n"/>
      <c r="P961" s="251" t="n"/>
      <c r="Q961" s="251" t="n"/>
      <c r="R961" s="251">
        <f>J961+M961+Q961</f>
        <v/>
      </c>
      <c r="S961" s="251">
        <f>IF(OR(C961="CEDULAS DE IDENTIDAD",C961="CÉDULA DE IDENTIDAD DS4924"),(J961*17),0)</f>
        <v/>
      </c>
      <c r="T961" s="283">
        <f>IF(N961="ERROR HUMANO",(M961*3),0)</f>
        <v/>
      </c>
    </row>
    <row r="962">
      <c r="A962" s="282" t="n">
        <v>1</v>
      </c>
      <c r="B962" s="251" t="inlineStr">
        <is>
          <t>VERONICA MEDRANO ARIAS</t>
        </is>
      </c>
      <c r="C962" s="251" t="inlineStr">
        <is>
          <t>LAMINAS PLASTICAS TIPO FUNDA -POUCHE</t>
        </is>
      </c>
      <c r="D962" s="251" t="inlineStr">
        <is>
          <t>H5-P1</t>
        </is>
      </c>
      <c r="E962" s="251" t="n">
        <v>1560616</v>
      </c>
      <c r="F962" s="251" t="n">
        <v>1560650</v>
      </c>
      <c r="G962" s="251" t="n">
        <v>35</v>
      </c>
      <c r="H962" s="251" t="n">
        <v>1560616</v>
      </c>
      <c r="I962" s="251" t="n">
        <v>1560650</v>
      </c>
      <c r="J962" s="251" t="n">
        <v>35</v>
      </c>
      <c r="K962" s="251" t="n"/>
      <c r="L962" s="251" t="n"/>
      <c r="M962" s="251" t="n"/>
      <c r="N962" s="251" t="n"/>
      <c r="O962" s="251" t="n"/>
      <c r="P962" s="251" t="n"/>
      <c r="Q962" s="251" t="n"/>
      <c r="R962" s="251">
        <f>J962+M962+Q962</f>
        <v/>
      </c>
      <c r="S962" s="251">
        <f>IF(OR(C962="CEDULAS DE IDENTIDAD",C962="CÉDULA DE IDENTIDAD DS4924"),(J962*17),0)</f>
        <v/>
      </c>
      <c r="T962" s="283">
        <f>IF(N962="ERROR HUMANO",(M962*3),0)</f>
        <v/>
      </c>
    </row>
    <row r="963">
      <c r="A963" s="282" t="n">
        <v>1</v>
      </c>
      <c r="B963" s="251" t="inlineStr">
        <is>
          <t>VERONICA MEDRANO ARIAS</t>
        </is>
      </c>
      <c r="C963" s="251" t="inlineStr">
        <is>
          <t>LAMINAS PLASTICAS TIPO FUNDA -POUCHE</t>
        </is>
      </c>
      <c r="D963" s="251" t="inlineStr">
        <is>
          <t>H5-P1</t>
        </is>
      </c>
      <c r="E963" s="251" t="n">
        <v>1560651</v>
      </c>
      <c r="F963" s="251" t="n">
        <v>1560660</v>
      </c>
      <c r="G963" s="251" t="n">
        <v>10</v>
      </c>
      <c r="H963" s="251" t="n"/>
      <c r="I963" s="251" t="n"/>
      <c r="J963" s="251" t="n"/>
      <c r="K963" s="251" t="n"/>
      <c r="L963" s="251" t="n"/>
      <c r="M963" s="251" t="n"/>
      <c r="N963" s="251" t="n"/>
      <c r="O963" s="251" t="n">
        <v>1560651</v>
      </c>
      <c r="P963" s="251" t="n">
        <v>1560660</v>
      </c>
      <c r="Q963" s="251" t="n">
        <v>10</v>
      </c>
      <c r="R963" s="251">
        <f>J963+M963+Q963</f>
        <v/>
      </c>
      <c r="S963" s="251">
        <f>IF(OR(C963="CEDULAS DE IDENTIDAD",C963="CÉDULA DE IDENTIDAD DS4924"),(J963*17),0)</f>
        <v/>
      </c>
      <c r="T963" s="283">
        <f>IF(N963="ERROR HUMANO",(M963*3),0)</f>
        <v/>
      </c>
    </row>
    <row r="964">
      <c r="A964" s="282" t="n">
        <v>1</v>
      </c>
      <c r="B964" s="251" t="inlineStr">
        <is>
          <t>VERONICA MEDRANO ARIAS</t>
        </is>
      </c>
      <c r="C964" s="251" t="inlineStr">
        <is>
          <t>CÉDULA DE IDENTIDAD DS4924</t>
        </is>
      </c>
      <c r="D964" s="251" t="inlineStr">
        <is>
          <t>LA</t>
        </is>
      </c>
      <c r="E964" s="251" t="n">
        <v>587605</v>
      </c>
      <c r="F964" s="251" t="n">
        <v>587608</v>
      </c>
      <c r="G964" s="251" t="n">
        <v>4</v>
      </c>
      <c r="H964" s="251" t="n">
        <v>587605</v>
      </c>
      <c r="I964" s="251" t="n">
        <v>587608</v>
      </c>
      <c r="J964" s="251" t="n">
        <v>4</v>
      </c>
      <c r="K964" s="251" t="n"/>
      <c r="L964" s="251" t="n"/>
      <c r="M964" s="251" t="n"/>
      <c r="N964" s="251" t="n"/>
      <c r="O964" s="251" t="n"/>
      <c r="P964" s="251" t="n"/>
      <c r="Q964" s="251" t="n"/>
      <c r="R964" s="251">
        <f>J964+M964+Q964</f>
        <v/>
      </c>
      <c r="S964" s="251">
        <f>IF(OR(C964="CEDULAS DE IDENTIDAD",C964="CÉDULA DE IDENTIDAD DS4924"),(J964*17),0)</f>
        <v/>
      </c>
      <c r="T964" s="283">
        <f>IF(N964="ERROR HUMANO",(M964*3),0)</f>
        <v/>
      </c>
    </row>
    <row r="965">
      <c r="A965" s="282" t="n">
        <v>1</v>
      </c>
      <c r="B965" s="251" t="inlineStr">
        <is>
          <t>VERONICA MEDRANO ARIAS</t>
        </is>
      </c>
      <c r="C965" s="251" t="inlineStr">
        <is>
          <t>CÉDULA DE IDENTIDAD DS4924</t>
        </is>
      </c>
      <c r="D965" s="251" t="inlineStr">
        <is>
          <t>LA</t>
        </is>
      </c>
      <c r="E965" s="251" t="n">
        <v>587789</v>
      </c>
      <c r="F965" s="251" t="n">
        <v>587838</v>
      </c>
      <c r="G965" s="251" t="n">
        <v>50</v>
      </c>
      <c r="H965" s="251" t="n">
        <v>587789</v>
      </c>
      <c r="I965" s="251" t="n">
        <v>587838</v>
      </c>
      <c r="J965" s="251" t="n">
        <v>50</v>
      </c>
      <c r="K965" s="251" t="n"/>
      <c r="L965" s="251" t="n"/>
      <c r="M965" s="251" t="n"/>
      <c r="N965" s="251" t="n"/>
      <c r="O965" s="251" t="n"/>
      <c r="P965" s="251" t="n"/>
      <c r="Q965" s="251" t="n"/>
      <c r="R965" s="251">
        <f>J965+M965+Q965</f>
        <v/>
      </c>
      <c r="S965" s="251">
        <f>IF(OR(C965="CEDULAS DE IDENTIDAD",C965="CÉDULA DE IDENTIDAD DS4924"),(J965*17),0)</f>
        <v/>
      </c>
      <c r="T965" s="283">
        <f>IF(N965="ERROR HUMANO",(M965*3),0)</f>
        <v/>
      </c>
    </row>
    <row r="966">
      <c r="A966" s="282" t="n">
        <v>1</v>
      </c>
      <c r="B966" s="251" t="inlineStr">
        <is>
          <t>VERONICA MEDRANO ARIAS</t>
        </is>
      </c>
      <c r="C966" s="251" t="inlineStr">
        <is>
          <t>CÉDULA DE IDENTIDAD DS4924</t>
        </is>
      </c>
      <c r="D966" s="251" t="inlineStr">
        <is>
          <t>LA</t>
        </is>
      </c>
      <c r="E966" s="251" t="n">
        <v>587839</v>
      </c>
      <c r="F966" s="251" t="n">
        <v>587848</v>
      </c>
      <c r="G966" s="251" t="n">
        <v>10</v>
      </c>
      <c r="H966" s="251" t="n"/>
      <c r="I966" s="251" t="n"/>
      <c r="J966" s="251" t="n"/>
      <c r="K966" s="251" t="n"/>
      <c r="L966" s="251" t="n"/>
      <c r="M966" s="251" t="n"/>
      <c r="N966" s="251" t="n"/>
      <c r="O966" s="251" t="n">
        <v>587839</v>
      </c>
      <c r="P966" s="251" t="n">
        <v>587848</v>
      </c>
      <c r="Q966" s="251" t="n">
        <v>10</v>
      </c>
      <c r="R966" s="251">
        <f>J966+M966+Q966</f>
        <v/>
      </c>
      <c r="S966" s="251">
        <f>IF(OR(C966="CEDULAS DE IDENTIDAD",C966="CÉDULA DE IDENTIDAD DS4924"),(J966*17),0)</f>
        <v/>
      </c>
      <c r="T966" s="283">
        <f>IF(N966="ERROR HUMANO",(M966*3),0)</f>
        <v/>
      </c>
    </row>
    <row r="967">
      <c r="A967" s="280" t="n">
        <v>8</v>
      </c>
      <c r="B967" s="250" t="inlineStr">
        <is>
          <t>WILSON SOLETO LAVAIN</t>
        </is>
      </c>
      <c r="C967" s="250" t="inlineStr">
        <is>
          <t>LAMINAS PLASTICAS TIPO FUNDA -POUCHE</t>
        </is>
      </c>
      <c r="D967" s="250" t="inlineStr">
        <is>
          <t>H5-P1</t>
        </is>
      </c>
      <c r="E967" s="250" t="n">
        <v>1130656</v>
      </c>
      <c r="F967" s="250" t="n">
        <v>1130666</v>
      </c>
      <c r="G967" s="250" t="n">
        <v>11</v>
      </c>
      <c r="H967" s="250" t="n">
        <v>1130656</v>
      </c>
      <c r="I967" s="250" t="n">
        <v>1130666</v>
      </c>
      <c r="J967" s="250" t="n">
        <v>11</v>
      </c>
      <c r="K967" s="250" t="n"/>
      <c r="L967" s="250" t="n"/>
      <c r="M967" s="250" t="n"/>
      <c r="N967" s="250" t="n"/>
      <c r="O967" s="250" t="n"/>
      <c r="P967" s="250" t="n"/>
      <c r="Q967" s="250" t="n"/>
      <c r="R967" s="250">
        <f>J967+M967+Q967</f>
        <v/>
      </c>
      <c r="S967" s="250">
        <f>IF(OR(C967="CEDULAS DE IDENTIDAD",C967="CÉDULA DE IDENTIDAD DS4924"),(J967*17),0)</f>
        <v/>
      </c>
      <c r="T967" s="281">
        <f>IF(N967="ERROR HUMANO",(M967*3),0)</f>
        <v/>
      </c>
    </row>
    <row r="968">
      <c r="A968" s="280" t="n">
        <v>8</v>
      </c>
      <c r="B968" s="250" t="inlineStr">
        <is>
          <t>WILSON SOLETO LAVAIN</t>
        </is>
      </c>
      <c r="C968" s="250" t="inlineStr">
        <is>
          <t>LAMINAS PLASTICAS TIPO FUNDA -POUCHE</t>
        </is>
      </c>
      <c r="D968" s="250" t="inlineStr">
        <is>
          <t>H5-P1</t>
        </is>
      </c>
      <c r="E968" s="250" t="n">
        <v>1560860</v>
      </c>
      <c r="F968" s="250" t="n">
        <v>1560894</v>
      </c>
      <c r="G968" s="250" t="n">
        <v>35</v>
      </c>
      <c r="H968" s="250" t="n">
        <v>1560860</v>
      </c>
      <c r="I968" s="250" t="n">
        <v>1560894</v>
      </c>
      <c r="J968" s="250" t="n">
        <v>35</v>
      </c>
      <c r="K968" s="250" t="n"/>
      <c r="L968" s="250" t="n"/>
      <c r="M968" s="250" t="n"/>
      <c r="N968" s="250" t="n"/>
      <c r="O968" s="250" t="n"/>
      <c r="P968" s="250" t="n"/>
      <c r="Q968" s="250" t="n"/>
      <c r="R968" s="250">
        <f>J968+M968+Q968</f>
        <v/>
      </c>
      <c r="S968" s="250">
        <f>IF(OR(C968="CEDULAS DE IDENTIDAD",C968="CÉDULA DE IDENTIDAD DS4924"),(J968*17),0)</f>
        <v/>
      </c>
      <c r="T968" s="281">
        <f>IF(N968="ERROR HUMANO",(M968*3),0)</f>
        <v/>
      </c>
    </row>
    <row r="969">
      <c r="A969" s="280" t="n">
        <v>8</v>
      </c>
      <c r="B969" s="250" t="inlineStr">
        <is>
          <t>WILSON SOLETO LAVAIN</t>
        </is>
      </c>
      <c r="C969" s="250" t="inlineStr">
        <is>
          <t>LAMINAS PLASTICAS TIPO FUNDA -POUCHE</t>
        </is>
      </c>
      <c r="D969" s="250" t="inlineStr">
        <is>
          <t>H5-P1</t>
        </is>
      </c>
      <c r="E969" s="250" t="n">
        <v>1560895</v>
      </c>
      <c r="F969" s="250" t="n">
        <v>1560919</v>
      </c>
      <c r="G969" s="250" t="n">
        <v>25</v>
      </c>
      <c r="H969" s="250" t="n"/>
      <c r="I969" s="250" t="n"/>
      <c r="J969" s="250" t="n"/>
      <c r="K969" s="250" t="n"/>
      <c r="L969" s="250" t="n"/>
      <c r="M969" s="250" t="n"/>
      <c r="N969" s="250" t="n"/>
      <c r="O969" s="250" t="n">
        <v>1560895</v>
      </c>
      <c r="P969" s="250" t="n">
        <v>1560919</v>
      </c>
      <c r="Q969" s="250" t="n">
        <v>25</v>
      </c>
      <c r="R969" s="250">
        <f>J969+M969+Q969</f>
        <v/>
      </c>
      <c r="S969" s="250">
        <f>IF(OR(C969="CEDULAS DE IDENTIDAD",C969="CÉDULA DE IDENTIDAD DS4924"),(J969*17),0)</f>
        <v/>
      </c>
      <c r="T969" s="281">
        <f>IF(N969="ERROR HUMANO",(M969*3),0)</f>
        <v/>
      </c>
    </row>
    <row r="970">
      <c r="A970" s="280" t="n">
        <v>8</v>
      </c>
      <c r="B970" s="250" t="inlineStr">
        <is>
          <t>WILSON SOLETO LAVAIN</t>
        </is>
      </c>
      <c r="C970" s="250" t="inlineStr">
        <is>
          <t>CÉDULA DE IDENTIDAD DS4924</t>
        </is>
      </c>
      <c r="D970" s="250" t="inlineStr">
        <is>
          <t>LA</t>
        </is>
      </c>
      <c r="E970" s="250" t="n">
        <v>587758</v>
      </c>
      <c r="F970" s="250" t="n">
        <v>587768</v>
      </c>
      <c r="G970" s="250" t="n">
        <v>11</v>
      </c>
      <c r="H970" s="250" t="n">
        <v>587758</v>
      </c>
      <c r="I970" s="250" t="n">
        <v>587768</v>
      </c>
      <c r="J970" s="250" t="n">
        <v>11</v>
      </c>
      <c r="K970" s="250" t="n"/>
      <c r="L970" s="250" t="n"/>
      <c r="M970" s="250" t="n"/>
      <c r="N970" s="250" t="n"/>
      <c r="O970" s="250" t="n"/>
      <c r="P970" s="250" t="n"/>
      <c r="Q970" s="250" t="n"/>
      <c r="R970" s="250">
        <f>J970+M970+Q970</f>
        <v/>
      </c>
      <c r="S970" s="250">
        <f>IF(OR(C970="CEDULAS DE IDENTIDAD",C970="CÉDULA DE IDENTIDAD DS4924"),(J970*17),0)</f>
        <v/>
      </c>
      <c r="T970" s="281">
        <f>IF(N970="ERROR HUMANO",(M970*3),0)</f>
        <v/>
      </c>
    </row>
    <row r="971">
      <c r="A971" s="280" t="n">
        <v>8</v>
      </c>
      <c r="B971" s="250" t="inlineStr">
        <is>
          <t>WILSON SOLETO LAVAIN</t>
        </is>
      </c>
      <c r="C971" s="250" t="inlineStr">
        <is>
          <t>CÉDULA DE IDENTIDAD DS4924</t>
        </is>
      </c>
      <c r="D971" s="250" t="inlineStr">
        <is>
          <t>LA</t>
        </is>
      </c>
      <c r="E971" s="250" t="n">
        <v>587969</v>
      </c>
      <c r="F971" s="250" t="n">
        <v>588000</v>
      </c>
      <c r="G971" s="250" t="n">
        <v>32</v>
      </c>
      <c r="H971" s="250" t="n">
        <v>587969</v>
      </c>
      <c r="I971" s="250" t="n">
        <v>588000</v>
      </c>
      <c r="J971" s="250" t="n">
        <v>32</v>
      </c>
      <c r="K971" s="250" t="n"/>
      <c r="L971" s="250" t="n"/>
      <c r="M971" s="250" t="n"/>
      <c r="N971" s="250" t="n"/>
      <c r="O971" s="250" t="n"/>
      <c r="P971" s="250" t="n"/>
      <c r="Q971" s="250" t="n"/>
      <c r="R971" s="250">
        <f>J971+M971+Q971</f>
        <v/>
      </c>
      <c r="S971" s="250">
        <f>IF(OR(C971="CEDULAS DE IDENTIDAD",C971="CÉDULA DE IDENTIDAD DS4924"),(J971*17),0)</f>
        <v/>
      </c>
      <c r="T971" s="281">
        <f>IF(N971="ERROR HUMANO",(M971*3),0)</f>
        <v/>
      </c>
    </row>
    <row r="972">
      <c r="A972" s="280" t="n">
        <v>8</v>
      </c>
      <c r="B972" s="250" t="inlineStr">
        <is>
          <t>WILSON SOLETO LAVAIN</t>
        </is>
      </c>
      <c r="C972" s="250" t="inlineStr">
        <is>
          <t>CÉDULA DE IDENTIDAD DS4924</t>
        </is>
      </c>
      <c r="D972" s="250" t="inlineStr">
        <is>
          <t>LA</t>
        </is>
      </c>
      <c r="E972" s="250" t="n">
        <v>635001</v>
      </c>
      <c r="F972" s="250" t="n">
        <v>635003</v>
      </c>
      <c r="G972" s="250" t="n">
        <v>3</v>
      </c>
      <c r="H972" s="250" t="n">
        <v>635001</v>
      </c>
      <c r="I972" s="250" t="n">
        <v>635003</v>
      </c>
      <c r="J972" s="250" t="n">
        <v>3</v>
      </c>
      <c r="K972" s="250" t="n"/>
      <c r="L972" s="250" t="n"/>
      <c r="M972" s="250" t="n"/>
      <c r="N972" s="250" t="n"/>
      <c r="O972" s="250" t="n"/>
      <c r="P972" s="250" t="n"/>
      <c r="Q972" s="250" t="n"/>
      <c r="R972" s="250">
        <f>J972+M972+Q972</f>
        <v/>
      </c>
      <c r="S972" s="250">
        <f>IF(OR(C972="CEDULAS DE IDENTIDAD",C972="CÉDULA DE IDENTIDAD DS4924"),(J972*17),0)</f>
        <v/>
      </c>
      <c r="T972" s="281">
        <f>IF(N972="ERROR HUMANO",(M972*3),0)</f>
        <v/>
      </c>
    </row>
    <row r="973">
      <c r="A973" s="280" t="n">
        <v>8</v>
      </c>
      <c r="B973" s="250" t="inlineStr">
        <is>
          <t>WILSON SOLETO LAVAIN</t>
        </is>
      </c>
      <c r="C973" s="250" t="inlineStr">
        <is>
          <t>CÉDULA DE IDENTIDAD DS4924</t>
        </is>
      </c>
      <c r="D973" s="250" t="inlineStr">
        <is>
          <t>LA</t>
        </is>
      </c>
      <c r="E973" s="250" t="n">
        <v>635004</v>
      </c>
      <c r="F973" s="250" t="n">
        <v>635028</v>
      </c>
      <c r="G973" s="250" t="n">
        <v>25</v>
      </c>
      <c r="H973" s="250" t="n"/>
      <c r="I973" s="250" t="n"/>
      <c r="J973" s="250" t="n"/>
      <c r="K973" s="250" t="n"/>
      <c r="L973" s="250" t="n"/>
      <c r="M973" s="250" t="n"/>
      <c r="N973" s="250" t="n"/>
      <c r="O973" s="250" t="n">
        <v>635004</v>
      </c>
      <c r="P973" s="250" t="n">
        <v>635028</v>
      </c>
      <c r="Q973" s="250" t="n">
        <v>25</v>
      </c>
      <c r="R973" s="250">
        <f>J973+M973+Q973</f>
        <v/>
      </c>
      <c r="S973" s="250">
        <f>IF(OR(C973="CEDULAS DE IDENTIDAD",C973="CÉDULA DE IDENTIDAD DS4924"),(J973*17),0)</f>
        <v/>
      </c>
      <c r="T973" s="281">
        <f>IF(N973="ERROR HUMANO",(M973*3),0)</f>
        <v/>
      </c>
    </row>
    <row r="974" ht="15" customHeight="1" s="335">
      <c r="A974" s="417" t="inlineStr">
        <is>
          <t>TOTALES:</t>
        </is>
      </c>
      <c r="B974" s="408" t="n"/>
      <c r="C974" s="408" t="n"/>
      <c r="D974" s="408" t="n"/>
      <c r="E974" s="162" t="n"/>
      <c r="F974" s="163" t="n"/>
      <c r="G974" s="164">
        <f>SUM(G922:G973)</f>
        <v/>
      </c>
      <c r="H974" s="162" t="n"/>
      <c r="I974" s="163" t="n"/>
      <c r="J974" s="165">
        <f>SUM(J922:J973)</f>
        <v/>
      </c>
      <c r="K974" s="162" t="n"/>
      <c r="L974" s="163" t="n"/>
      <c r="M974" s="165">
        <f>SUM(M922:M973)</f>
        <v/>
      </c>
      <c r="N974" s="166" t="n"/>
      <c r="O974" s="162" t="n"/>
      <c r="P974" s="163" t="n"/>
      <c r="Q974" s="165">
        <f>SUM(Q922:Q973)</f>
        <v/>
      </c>
      <c r="R974" s="167">
        <f>SUM(R922:R973)</f>
        <v/>
      </c>
      <c r="S974" s="168">
        <f>SUM(S922:S973)</f>
        <v/>
      </c>
      <c r="T974" s="165">
        <f>SUM(T922:T973)</f>
        <v/>
      </c>
    </row>
    <row r="975" ht="15.75" customHeight="1" s="335">
      <c r="A975" s="409" t="inlineStr">
        <is>
          <t>TOTAL BOLETAS DE DEPOSITO BANCARIO</t>
        </is>
      </c>
      <c r="B975" s="408" t="n"/>
      <c r="C975" s="408" t="n"/>
      <c r="D975" s="408" t="n"/>
      <c r="E975" s="408" t="n"/>
      <c r="F975" s="408" t="n"/>
      <c r="G975" s="408" t="n"/>
      <c r="H975" s="337" t="n"/>
      <c r="I975" s="416">
        <f>J974/2</f>
        <v/>
      </c>
      <c r="J975" s="337" t="n"/>
      <c r="K975" s="409" t="inlineStr">
        <is>
          <t>INGRESO TOTAL BOLIVIANOS</t>
        </is>
      </c>
      <c r="L975" s="408" t="n"/>
      <c r="M975" s="408" t="n"/>
      <c r="N975" s="408" t="n"/>
      <c r="O975" s="408" t="n"/>
      <c r="P975" s="408" t="n"/>
      <c r="Q975" s="337" t="n"/>
      <c r="R975" s="416">
        <f>S974+T974</f>
        <v/>
      </c>
      <c r="S975" s="408" t="n"/>
      <c r="T975" s="337" t="n"/>
    </row>
    <row r="977" ht="15" customHeight="1" s="335">
      <c r="A977" s="275" t="n"/>
      <c r="B977" s="276" t="n"/>
      <c r="C977" s="276" t="n"/>
      <c r="D977" s="276" t="n"/>
      <c r="E977" s="276" t="n"/>
      <c r="F977" s="276" t="n"/>
      <c r="G977" s="276" t="n"/>
      <c r="H977" s="276" t="n"/>
      <c r="I977" s="276" t="n"/>
      <c r="J977" s="276" t="n"/>
      <c r="K977" s="276" t="n"/>
      <c r="L977" s="276" t="n"/>
      <c r="M977" s="276" t="n"/>
      <c r="N977" s="276" t="n"/>
      <c r="O977" s="418" t="inlineStr">
        <is>
          <t>Correlativo-Form.:   SEGIP/DDSC/MONT/019/2024</t>
        </is>
      </c>
      <c r="P977" s="411" t="n"/>
      <c r="Q977" s="411" t="n"/>
      <c r="R977" s="411" t="n"/>
      <c r="S977" s="411" t="n"/>
      <c r="T977" s="412" t="n"/>
    </row>
    <row r="978" ht="22.5" customHeight="1" s="335">
      <c r="A978" s="433" t="inlineStr">
        <is>
          <t xml:space="preserve">SERVICIO GENERAL DE IDENTIFICACION PERSONAL </t>
        </is>
      </c>
      <c r="T978" s="422" t="n"/>
    </row>
    <row r="979" ht="15" customHeight="1" s="335">
      <c r="A979" s="432" t="inlineStr">
        <is>
          <t>LEY N° 0145 DEL 27 DE JUNIO DEL 2011</t>
        </is>
      </c>
      <c r="T979" s="422" t="n"/>
    </row>
    <row r="980" ht="24.75" customHeight="1" s="335">
      <c r="A980" s="430" t="inlineStr">
        <is>
          <t xml:space="preserve">FORMULARIO AV-4 (ADMINISTRACION DE MATERIAL VALORADO: CEDULAS Y PLASTICOS) </t>
        </is>
      </c>
      <c r="B980" s="411" t="n"/>
      <c r="C980" s="411" t="n"/>
      <c r="D980" s="411" t="n"/>
      <c r="E980" s="411" t="n"/>
      <c r="F980" s="411" t="n"/>
      <c r="G980" s="411" t="n"/>
      <c r="H980" s="411" t="n"/>
      <c r="I980" s="411" t="n"/>
      <c r="J980" s="411" t="n"/>
      <c r="K980" s="411" t="n"/>
      <c r="L980" s="411" t="n"/>
      <c r="M980" s="411" t="n"/>
      <c r="N980" s="411" t="n"/>
      <c r="O980" s="411" t="n"/>
      <c r="P980" s="411" t="n"/>
      <c r="Q980" s="411" t="n"/>
      <c r="R980" s="411" t="n"/>
      <c r="S980" s="411" t="n"/>
      <c r="T980" s="412" t="n"/>
    </row>
    <row r="981" ht="21.75" customHeight="1" s="335" thickBot="1">
      <c r="A981" s="431" t="inlineStr">
        <is>
          <t xml:space="preserve">OFICINA OPERATIVA: </t>
        </is>
      </c>
      <c r="B981" s="411" t="n"/>
      <c r="C981" s="411" t="n"/>
      <c r="D981" s="411" t="n"/>
      <c r="E981" s="429" t="inlineStr">
        <is>
          <t>OFICINA REGIONAL MONTERO</t>
        </is>
      </c>
      <c r="F981" s="408" t="n"/>
      <c r="G981" s="408" t="n"/>
      <c r="H981" s="408" t="n"/>
      <c r="I981" s="408" t="n"/>
      <c r="J981" s="408" t="n"/>
      <c r="K981" s="408" t="n"/>
      <c r="L981" s="408" t="n"/>
      <c r="M981" s="408" t="n"/>
      <c r="N981" s="408" t="n"/>
      <c r="O981" s="408" t="n"/>
      <c r="P981" s="408" t="n"/>
      <c r="Q981" s="419" t="inlineStr">
        <is>
          <t xml:space="preserve">FECHA: </t>
        </is>
      </c>
      <c r="R981" s="412" t="n"/>
      <c r="S981" s="427" t="inlineStr">
        <is>
          <t>25/01/2024</t>
        </is>
      </c>
      <c r="T981" s="428" t="n"/>
    </row>
    <row r="982" ht="15.75" customHeight="1" s="335">
      <c r="A982" s="277" t="n"/>
      <c r="B982" s="158" t="n"/>
      <c r="C982" s="158" t="n"/>
      <c r="D982" s="158" t="n"/>
      <c r="E982" s="426" t="inlineStr">
        <is>
          <t>ENTREGA DIARIA</t>
        </is>
      </c>
      <c r="F982" s="408" t="n"/>
      <c r="G982" s="337" t="n"/>
      <c r="H982" s="407" t="inlineStr">
        <is>
          <t>CEDULAS EMITIDAS</t>
        </is>
      </c>
      <c r="I982" s="408" t="n"/>
      <c r="J982" s="337" t="n"/>
      <c r="K982" s="425" t="inlineStr">
        <is>
          <t>CEDULAS ANULADAS</t>
        </is>
      </c>
      <c r="L982" s="408" t="n"/>
      <c r="M982" s="408" t="n"/>
      <c r="N982" s="337" t="n"/>
      <c r="O982" s="407" t="inlineStr">
        <is>
          <t>CEDULAS DEVUELTAS</t>
        </is>
      </c>
      <c r="P982" s="408" t="n"/>
      <c r="Q982" s="337" t="n"/>
      <c r="R982" s="423" t="inlineStr">
        <is>
          <t>TOTAL  ASIGNAC…</t>
        </is>
      </c>
      <c r="S982" s="423" t="inlineStr">
        <is>
          <t>TOTAL BS. RECAUDADO (EMISIONES)</t>
        </is>
      </c>
      <c r="T982" s="423" t="inlineStr">
        <is>
          <t>TOTAL BS. ANULACIONES</t>
        </is>
      </c>
    </row>
    <row r="983">
      <c r="A983" s="269" t="inlineStr">
        <is>
          <t>MESA</t>
        </is>
      </c>
      <c r="B983" s="269" t="inlineStr">
        <is>
          <t>OPERADOR</t>
        </is>
      </c>
      <c r="C983" s="269" t="inlineStr">
        <is>
          <t>DETALLE</t>
        </is>
      </c>
      <c r="D983" s="269" t="inlineStr">
        <is>
          <t>SERIE</t>
        </is>
      </c>
      <c r="E983" s="269" t="inlineStr">
        <is>
          <t>DESDE</t>
        </is>
      </c>
      <c r="F983" s="269" t="inlineStr">
        <is>
          <t>HASTA</t>
        </is>
      </c>
      <c r="G983" s="270" t="inlineStr">
        <is>
          <t>CANTIDAD</t>
        </is>
      </c>
      <c r="H983" s="269" t="inlineStr">
        <is>
          <t>DESDE</t>
        </is>
      </c>
      <c r="I983" s="269" t="inlineStr">
        <is>
          <t>HASTA</t>
        </is>
      </c>
      <c r="J983" s="270" t="inlineStr">
        <is>
          <t>CANTIDAD</t>
        </is>
      </c>
      <c r="K983" s="269" t="inlineStr">
        <is>
          <t>DESDE</t>
        </is>
      </c>
      <c r="L983" s="269" t="inlineStr">
        <is>
          <t>HASTA</t>
        </is>
      </c>
      <c r="M983" s="270" t="inlineStr">
        <is>
          <t>CANTIDAD</t>
        </is>
      </c>
      <c r="N983" s="271" t="inlineStr">
        <is>
          <t>TIPO ANULACION</t>
        </is>
      </c>
      <c r="O983" s="269" t="inlineStr">
        <is>
          <t>DESDE</t>
        </is>
      </c>
      <c r="P983" s="269" t="inlineStr">
        <is>
          <t>HASTA</t>
        </is>
      </c>
      <c r="Q983" s="270" t="inlineStr">
        <is>
          <t>CANTIDAD</t>
        </is>
      </c>
      <c r="R983" s="424" t="n"/>
      <c r="S983" s="424" t="n"/>
      <c r="T983" s="424" t="n"/>
    </row>
    <row r="984">
      <c r="A984" s="278" t="n">
        <v>2</v>
      </c>
      <c r="B984" s="272" t="inlineStr">
        <is>
          <t>ANELY CACERES PECHO</t>
        </is>
      </c>
      <c r="C984" s="272" t="inlineStr">
        <is>
          <t>LAMINAS PLASTICAS TIPO FUNDA -POUCHE</t>
        </is>
      </c>
      <c r="D984" s="272" t="inlineStr">
        <is>
          <t>H5-P1</t>
        </is>
      </c>
      <c r="E984" s="272" t="n">
        <v>1560702</v>
      </c>
      <c r="F984" s="272" t="n">
        <v>1560720</v>
      </c>
      <c r="G984" s="272" t="n">
        <v>19</v>
      </c>
      <c r="H984" s="272" t="n">
        <v>1560702</v>
      </c>
      <c r="I984" s="272" t="n">
        <v>1560720</v>
      </c>
      <c r="J984" s="272" t="n">
        <v>19</v>
      </c>
      <c r="K984" s="272" t="n"/>
      <c r="L984" s="272" t="n"/>
      <c r="M984" s="272" t="n"/>
      <c r="N984" s="272" t="n"/>
      <c r="O984" s="272" t="n"/>
      <c r="P984" s="272" t="n"/>
      <c r="Q984" s="272" t="n"/>
      <c r="R984" s="272">
        <f>J984+M984+Q984</f>
        <v/>
      </c>
      <c r="S984" s="272">
        <f>IF(OR(C984="CEDULAS DE IDENTIDAD",C984="CÉDULA DE IDENTIDAD DS4924"),(J984*17),0)</f>
        <v/>
      </c>
      <c r="T984" s="279">
        <f>IF(N984="ERROR HUMANO",(M984*3),0)</f>
        <v/>
      </c>
    </row>
    <row r="985">
      <c r="A985" s="280" t="n">
        <v>2</v>
      </c>
      <c r="B985" s="250" t="inlineStr">
        <is>
          <t>ANELY CACERES PECHO</t>
        </is>
      </c>
      <c r="C985" s="250" t="inlineStr">
        <is>
          <t>LAMINAS PLASTICAS TIPO FUNDA -POUCHE</t>
        </is>
      </c>
      <c r="D985" s="250" t="inlineStr">
        <is>
          <t>H5-P1</t>
        </is>
      </c>
      <c r="E985" s="250" t="n">
        <v>1560980</v>
      </c>
      <c r="F985" s="250" t="n">
        <v>1560998</v>
      </c>
      <c r="G985" s="250" t="n">
        <v>19</v>
      </c>
      <c r="H985" s="250" t="n">
        <v>1560980</v>
      </c>
      <c r="I985" s="250" t="n">
        <v>1560998</v>
      </c>
      <c r="J985" s="250" t="n">
        <v>19</v>
      </c>
      <c r="K985" s="250" t="n"/>
      <c r="L985" s="250" t="n"/>
      <c r="M985" s="250" t="n"/>
      <c r="N985" s="250" t="n"/>
      <c r="O985" s="250" t="n"/>
      <c r="P985" s="250" t="n"/>
      <c r="Q985" s="250" t="n"/>
      <c r="R985" s="250">
        <f>J985+M985+Q985</f>
        <v/>
      </c>
      <c r="S985" s="250">
        <f>IF(OR(C985="CEDULAS DE IDENTIDAD",C985="CÉDULA DE IDENTIDAD DS4924"),(J985*17),0)</f>
        <v/>
      </c>
      <c r="T985" s="281">
        <f>IF(N985="ERROR HUMANO",(M985*3),0)</f>
        <v/>
      </c>
    </row>
    <row r="986">
      <c r="A986" s="280" t="n">
        <v>2</v>
      </c>
      <c r="B986" s="250" t="inlineStr">
        <is>
          <t>ANELY CACERES PECHO</t>
        </is>
      </c>
      <c r="C986" s="250" t="inlineStr">
        <is>
          <t>LAMINAS PLASTICAS TIPO FUNDA -POUCHE</t>
        </is>
      </c>
      <c r="D986" s="250" t="inlineStr">
        <is>
          <t>H5-P1</t>
        </is>
      </c>
      <c r="E986" s="250" t="n">
        <v>1560999</v>
      </c>
      <c r="F986" s="250" t="n">
        <v>1561027</v>
      </c>
      <c r="G986" s="250" t="n">
        <v>29</v>
      </c>
      <c r="H986" s="250" t="n"/>
      <c r="I986" s="250" t="n"/>
      <c r="J986" s="250" t="n"/>
      <c r="K986" s="250" t="n"/>
      <c r="L986" s="250" t="n"/>
      <c r="M986" s="250" t="n"/>
      <c r="N986" s="250" t="n"/>
      <c r="O986" s="250" t="n">
        <v>1560999</v>
      </c>
      <c r="P986" s="250" t="n">
        <v>1561027</v>
      </c>
      <c r="Q986" s="250" t="n">
        <v>29</v>
      </c>
      <c r="R986" s="250">
        <f>J986+M986+Q986</f>
        <v/>
      </c>
      <c r="S986" s="250">
        <f>IF(OR(C986="CEDULAS DE IDENTIDAD",C986="CÉDULA DE IDENTIDAD DS4924"),(J986*17),0)</f>
        <v/>
      </c>
      <c r="T986" s="281">
        <f>IF(N986="ERROR HUMANO",(M986*3),0)</f>
        <v/>
      </c>
    </row>
    <row r="987">
      <c r="A987" s="280" t="n">
        <v>2</v>
      </c>
      <c r="B987" s="250" t="inlineStr">
        <is>
          <t>ANELY CACERES PECHO</t>
        </is>
      </c>
      <c r="C987" s="250" t="inlineStr">
        <is>
          <t>CÉDULA DE IDENTIDAD DS4924</t>
        </is>
      </c>
      <c r="D987" s="250" t="inlineStr">
        <is>
          <t>LA</t>
        </is>
      </c>
      <c r="E987" s="250" t="n">
        <v>587890</v>
      </c>
      <c r="F987" s="250" t="n">
        <v>587908</v>
      </c>
      <c r="G987" s="250" t="n">
        <v>19</v>
      </c>
      <c r="H987" s="250" t="n">
        <v>587890</v>
      </c>
      <c r="I987" s="250" t="n">
        <v>587908</v>
      </c>
      <c r="J987" s="250" t="n">
        <v>19</v>
      </c>
      <c r="K987" s="250" t="n"/>
      <c r="L987" s="250" t="n"/>
      <c r="M987" s="250" t="n"/>
      <c r="N987" s="250" t="n"/>
      <c r="O987" s="250" t="n"/>
      <c r="P987" s="250" t="n"/>
      <c r="Q987" s="250" t="n"/>
      <c r="R987" s="250">
        <f>J987+M987+Q987</f>
        <v/>
      </c>
      <c r="S987" s="250">
        <f>IF(OR(C987="CEDULAS DE IDENTIDAD",C987="CÉDULA DE IDENTIDAD DS4924"),(J987*17),0)</f>
        <v/>
      </c>
      <c r="T987" s="281">
        <f>IF(N987="ERROR HUMANO",(M987*3),0)</f>
        <v/>
      </c>
    </row>
    <row r="988">
      <c r="A988" s="280" t="n">
        <v>2</v>
      </c>
      <c r="B988" s="250" t="inlineStr">
        <is>
          <t>ANELY CACERES PECHO</t>
        </is>
      </c>
      <c r="C988" s="250" t="inlineStr">
        <is>
          <t>CÉDULA DE IDENTIDAD DS4924</t>
        </is>
      </c>
      <c r="D988" s="250" t="inlineStr">
        <is>
          <t>LA</t>
        </is>
      </c>
      <c r="E988" s="250" t="n">
        <v>635089</v>
      </c>
      <c r="F988" s="250" t="n">
        <v>635107</v>
      </c>
      <c r="G988" s="250" t="n">
        <v>19</v>
      </c>
      <c r="H988" s="250" t="n">
        <v>635089</v>
      </c>
      <c r="I988" s="250" t="n">
        <v>635107</v>
      </c>
      <c r="J988" s="250" t="n">
        <v>19</v>
      </c>
      <c r="K988" s="250" t="n"/>
      <c r="L988" s="250" t="n"/>
      <c r="M988" s="250" t="n"/>
      <c r="N988" s="250" t="n"/>
      <c r="O988" s="250" t="n"/>
      <c r="P988" s="250" t="n"/>
      <c r="Q988" s="250" t="n"/>
      <c r="R988" s="250">
        <f>J988+M988+Q988</f>
        <v/>
      </c>
      <c r="S988" s="250">
        <f>IF(OR(C988="CEDULAS DE IDENTIDAD",C988="CÉDULA DE IDENTIDAD DS4924"),(J988*17),0)</f>
        <v/>
      </c>
      <c r="T988" s="281">
        <f>IF(N988="ERROR HUMANO",(M988*3),0)</f>
        <v/>
      </c>
    </row>
    <row r="989">
      <c r="A989" s="280" t="n">
        <v>2</v>
      </c>
      <c r="B989" s="250" t="inlineStr">
        <is>
          <t>ANELY CACERES PECHO</t>
        </is>
      </c>
      <c r="C989" s="250" t="inlineStr">
        <is>
          <t>CÉDULA DE IDENTIDAD DS4924</t>
        </is>
      </c>
      <c r="D989" s="250" t="inlineStr">
        <is>
          <t>LA</t>
        </is>
      </c>
      <c r="E989" s="250" t="n">
        <v>635108</v>
      </c>
      <c r="F989" s="250" t="n">
        <v>635136</v>
      </c>
      <c r="G989" s="250" t="n">
        <v>29</v>
      </c>
      <c r="H989" s="250" t="n"/>
      <c r="I989" s="250" t="n"/>
      <c r="J989" s="250" t="n"/>
      <c r="K989" s="250" t="n"/>
      <c r="L989" s="250" t="n"/>
      <c r="M989" s="250" t="n"/>
      <c r="N989" s="250" t="n"/>
      <c r="O989" s="250" t="n">
        <v>635108</v>
      </c>
      <c r="P989" s="250" t="n">
        <v>635136</v>
      </c>
      <c r="Q989" s="250" t="n">
        <v>29</v>
      </c>
      <c r="R989" s="250">
        <f>J989+M989+Q989</f>
        <v/>
      </c>
      <c r="S989" s="250">
        <f>IF(OR(C989="CEDULAS DE IDENTIDAD",C989="CÉDULA DE IDENTIDAD DS4924"),(J989*17),0)</f>
        <v/>
      </c>
      <c r="T989" s="281">
        <f>IF(N989="ERROR HUMANO",(M989*3),0)</f>
        <v/>
      </c>
    </row>
    <row r="990">
      <c r="A990" s="282" t="n">
        <v>7</v>
      </c>
      <c r="B990" s="251" t="inlineStr">
        <is>
          <t>BOLIVIA MAR PALMERO TILILA</t>
        </is>
      </c>
      <c r="C990" s="251" t="inlineStr">
        <is>
          <t>CEDULAS DE IDENTIDAD</t>
        </is>
      </c>
      <c r="D990" s="251" t="inlineStr">
        <is>
          <t>H5-P1</t>
        </is>
      </c>
      <c r="E990" s="251" t="n">
        <v>2980295</v>
      </c>
      <c r="F990" s="251" t="n">
        <v>2980308</v>
      </c>
      <c r="G990" s="251" t="n">
        <v>14</v>
      </c>
      <c r="H990" s="251" t="n">
        <v>2980295</v>
      </c>
      <c r="I990" s="251" t="n">
        <v>2980308</v>
      </c>
      <c r="J990" s="251" t="n">
        <v>14</v>
      </c>
      <c r="K990" s="251" t="n"/>
      <c r="L990" s="251" t="n"/>
      <c r="M990" s="251" t="n"/>
      <c r="N990" s="251" t="n"/>
      <c r="O990" s="251" t="n"/>
      <c r="P990" s="251" t="n"/>
      <c r="Q990" s="251" t="n"/>
      <c r="R990" s="251">
        <f>J990+M990+Q990</f>
        <v/>
      </c>
      <c r="S990" s="251">
        <f>IF(OR(C990="CEDULAS DE IDENTIDAD",C990="CÉDULA DE IDENTIDAD DS4924"),(J990*17),0)</f>
        <v/>
      </c>
      <c r="T990" s="283">
        <f>IF(N990="ERROR HUMANO",(M990*3),0)</f>
        <v/>
      </c>
    </row>
    <row r="991">
      <c r="A991" s="282" t="n">
        <v>7</v>
      </c>
      <c r="B991" s="251" t="inlineStr">
        <is>
          <t>BOLIVIA MAR PALMERO TILILA</t>
        </is>
      </c>
      <c r="C991" s="251" t="inlineStr">
        <is>
          <t>CEDULAS DE IDENTIDAD</t>
        </is>
      </c>
      <c r="D991" s="251" t="inlineStr">
        <is>
          <t>H5-P1</t>
        </is>
      </c>
      <c r="E991" s="251" t="n">
        <v>2980349</v>
      </c>
      <c r="F991" s="251" t="n">
        <v>2980354</v>
      </c>
      <c r="G991" s="251" t="n">
        <v>6</v>
      </c>
      <c r="H991" s="251" t="n">
        <v>2980349</v>
      </c>
      <c r="I991" s="251" t="n">
        <v>2980354</v>
      </c>
      <c r="J991" s="251" t="n">
        <v>6</v>
      </c>
      <c r="K991" s="251" t="n"/>
      <c r="L991" s="251" t="n"/>
      <c r="M991" s="251" t="n"/>
      <c r="N991" s="251" t="n"/>
      <c r="O991" s="251" t="n"/>
      <c r="P991" s="251" t="n"/>
      <c r="Q991" s="251" t="n"/>
      <c r="R991" s="251">
        <f>J991+M991+Q991</f>
        <v/>
      </c>
      <c r="S991" s="251">
        <f>IF(OR(C991="CEDULAS DE IDENTIDAD",C991="CÉDULA DE IDENTIDAD DS4924"),(J991*17),0)</f>
        <v/>
      </c>
      <c r="T991" s="283">
        <f>IF(N991="ERROR HUMANO",(M991*3),0)</f>
        <v/>
      </c>
    </row>
    <row r="992">
      <c r="A992" s="282" t="n">
        <v>7</v>
      </c>
      <c r="B992" s="251" t="inlineStr">
        <is>
          <t>BOLIVIA MAR PALMERO TILILA</t>
        </is>
      </c>
      <c r="C992" s="251" t="inlineStr">
        <is>
          <t>CEDULAS DE IDENTIDAD</t>
        </is>
      </c>
      <c r="D992" s="251" t="inlineStr">
        <is>
          <t>H5-P1</t>
        </is>
      </c>
      <c r="E992" s="251" t="n">
        <v>2980355</v>
      </c>
      <c r="F992" s="251" t="n">
        <v>2980388</v>
      </c>
      <c r="G992" s="251" t="n">
        <v>34</v>
      </c>
      <c r="H992" s="251" t="n"/>
      <c r="I992" s="251" t="n"/>
      <c r="J992" s="251" t="n"/>
      <c r="K992" s="251" t="n"/>
      <c r="L992" s="251" t="n"/>
      <c r="M992" s="251" t="n"/>
      <c r="N992" s="251" t="n"/>
      <c r="O992" s="251" t="n">
        <v>2980355</v>
      </c>
      <c r="P992" s="251" t="n">
        <v>2980388</v>
      </c>
      <c r="Q992" s="251" t="n">
        <v>34</v>
      </c>
      <c r="R992" s="251">
        <f>J992+M992+Q992</f>
        <v/>
      </c>
      <c r="S992" s="251">
        <f>IF(OR(C992="CEDULAS DE IDENTIDAD",C992="CÉDULA DE IDENTIDAD DS4924"),(J992*17),0)</f>
        <v/>
      </c>
      <c r="T992" s="283">
        <f>IF(N992="ERROR HUMANO",(M992*3),0)</f>
        <v/>
      </c>
    </row>
    <row r="993">
      <c r="A993" s="282" t="n">
        <v>7</v>
      </c>
      <c r="B993" s="251" t="inlineStr">
        <is>
          <t>BOLIVIA MAR PALMERO TILILA</t>
        </is>
      </c>
      <c r="C993" s="251" t="inlineStr">
        <is>
          <t>LAMINAS PLASTICAS TIPO FUNDA -POUCHE</t>
        </is>
      </c>
      <c r="D993" s="251" t="inlineStr">
        <is>
          <t>H5-P1</t>
        </is>
      </c>
      <c r="E993" s="251" t="n">
        <v>1560845</v>
      </c>
      <c r="F993" s="251" t="n">
        <v>1560859</v>
      </c>
      <c r="G993" s="251" t="n">
        <v>15</v>
      </c>
      <c r="H993" s="251" t="n">
        <v>1560845</v>
      </c>
      <c r="I993" s="251" t="n">
        <v>1560859</v>
      </c>
      <c r="J993" s="251" t="n">
        <v>15</v>
      </c>
      <c r="K993" s="251" t="n"/>
      <c r="L993" s="251" t="n"/>
      <c r="M993" s="251" t="n"/>
      <c r="N993" s="251" t="n"/>
      <c r="O993" s="251" t="n"/>
      <c r="P993" s="251" t="n"/>
      <c r="Q993" s="251" t="n"/>
      <c r="R993" s="251">
        <f>J993+M993+Q993</f>
        <v/>
      </c>
      <c r="S993" s="251">
        <f>IF(OR(C993="CEDULAS DE IDENTIDAD",C993="CÉDULA DE IDENTIDAD DS4924"),(J993*17),0)</f>
        <v/>
      </c>
      <c r="T993" s="283">
        <f>IF(N993="ERROR HUMANO",(M993*3),0)</f>
        <v/>
      </c>
    </row>
    <row r="994">
      <c r="A994" s="282" t="n">
        <v>7</v>
      </c>
      <c r="B994" s="251" t="inlineStr">
        <is>
          <t>BOLIVIA MAR PALMERO TILILA</t>
        </is>
      </c>
      <c r="C994" s="251" t="inlineStr">
        <is>
          <t>LAMINAS PLASTICAS TIPO FUNDA -POUCHE</t>
        </is>
      </c>
      <c r="D994" s="251" t="inlineStr">
        <is>
          <t>H5-P1</t>
        </is>
      </c>
      <c r="E994" s="251" t="n">
        <v>1561128</v>
      </c>
      <c r="F994" s="251" t="n">
        <v>1561132</v>
      </c>
      <c r="G994" s="251" t="n">
        <v>5</v>
      </c>
      <c r="H994" s="251" t="n">
        <v>1561128</v>
      </c>
      <c r="I994" s="251" t="n">
        <v>1561132</v>
      </c>
      <c r="J994" s="251" t="n">
        <v>5</v>
      </c>
      <c r="K994" s="251" t="n"/>
      <c r="L994" s="251" t="n"/>
      <c r="M994" s="251" t="n"/>
      <c r="N994" s="251" t="n"/>
      <c r="O994" s="251" t="n"/>
      <c r="P994" s="251" t="n"/>
      <c r="Q994" s="251" t="n"/>
      <c r="R994" s="251">
        <f>J994+M994+Q994</f>
        <v/>
      </c>
      <c r="S994" s="251">
        <f>IF(OR(C994="CEDULAS DE IDENTIDAD",C994="CÉDULA DE IDENTIDAD DS4924"),(J994*17),0)</f>
        <v/>
      </c>
      <c r="T994" s="283">
        <f>IF(N994="ERROR HUMANO",(M994*3),0)</f>
        <v/>
      </c>
    </row>
    <row r="995">
      <c r="A995" s="282" t="n">
        <v>7</v>
      </c>
      <c r="B995" s="251" t="inlineStr">
        <is>
          <t>BOLIVIA MAR PALMERO TILILA</t>
        </is>
      </c>
      <c r="C995" s="251" t="inlineStr">
        <is>
          <t>LAMINAS PLASTICAS TIPO FUNDA -POUCHE</t>
        </is>
      </c>
      <c r="D995" s="251" t="inlineStr">
        <is>
          <t>H5-P1</t>
        </is>
      </c>
      <c r="E995" s="251" t="n">
        <v>1561133</v>
      </c>
      <c r="F995" s="251" t="n">
        <v>1561166</v>
      </c>
      <c r="G995" s="251" t="n">
        <v>34</v>
      </c>
      <c r="H995" s="251" t="n"/>
      <c r="I995" s="251" t="n"/>
      <c r="J995" s="251" t="n"/>
      <c r="K995" s="251" t="n"/>
      <c r="L995" s="251" t="n"/>
      <c r="M995" s="251" t="n"/>
      <c r="N995" s="251" t="n"/>
      <c r="O995" s="251" t="n">
        <v>1561133</v>
      </c>
      <c r="P995" s="251" t="n">
        <v>1561166</v>
      </c>
      <c r="Q995" s="251" t="n">
        <v>34</v>
      </c>
      <c r="R995" s="251">
        <f>J995+M995+Q995</f>
        <v/>
      </c>
      <c r="S995" s="251">
        <f>IF(OR(C995="CEDULAS DE IDENTIDAD",C995="CÉDULA DE IDENTIDAD DS4924"),(J995*17),0)</f>
        <v/>
      </c>
      <c r="T995" s="283">
        <f>IF(N995="ERROR HUMANO",(M995*3),0)</f>
        <v/>
      </c>
    </row>
    <row r="996">
      <c r="A996" s="280" t="n">
        <v>5</v>
      </c>
      <c r="B996" s="250" t="inlineStr">
        <is>
          <t>CARMEN DEL PILAR ANTELO PAZ</t>
        </is>
      </c>
      <c r="C996" s="250" t="inlineStr">
        <is>
          <t>LAMINAS PLASTICAS TIPO FUNDA -POUCHE</t>
        </is>
      </c>
      <c r="D996" s="250" t="inlineStr">
        <is>
          <t>H5-P1</t>
        </is>
      </c>
      <c r="E996" s="250" t="n">
        <v>1130683</v>
      </c>
      <c r="F996" s="250" t="n">
        <v>1130686</v>
      </c>
      <c r="G996" s="250" t="n">
        <v>4</v>
      </c>
      <c r="H996" s="250" t="n">
        <v>1130683</v>
      </c>
      <c r="I996" s="250" t="n">
        <v>1130686</v>
      </c>
      <c r="J996" s="250" t="n">
        <v>4</v>
      </c>
      <c r="K996" s="250" t="n"/>
      <c r="L996" s="250" t="n"/>
      <c r="M996" s="250" t="n"/>
      <c r="N996" s="250" t="n"/>
      <c r="O996" s="250" t="n"/>
      <c r="P996" s="250" t="n"/>
      <c r="Q996" s="250" t="n"/>
      <c r="R996" s="250">
        <f>J996+M996+Q996</f>
        <v/>
      </c>
      <c r="S996" s="250">
        <f>IF(OR(C996="CEDULAS DE IDENTIDAD",C996="CÉDULA DE IDENTIDAD DS4924"),(J996*17),0)</f>
        <v/>
      </c>
      <c r="T996" s="281">
        <f>IF(N996="ERROR HUMANO",(M996*3),0)</f>
        <v/>
      </c>
    </row>
    <row r="997">
      <c r="A997" s="280" t="n">
        <v>5</v>
      </c>
      <c r="B997" s="250" t="inlineStr">
        <is>
          <t>CARMEN DEL PILAR ANTELO PAZ</t>
        </is>
      </c>
      <c r="C997" s="250" t="inlineStr">
        <is>
          <t>LAMINAS PLASTICAS TIPO FUNDA -POUCHE</t>
        </is>
      </c>
      <c r="D997" s="250" t="inlineStr">
        <is>
          <t>H5-P1</t>
        </is>
      </c>
      <c r="E997" s="250" t="n">
        <v>1560821</v>
      </c>
      <c r="F997" s="250" t="n">
        <v>1560839</v>
      </c>
      <c r="G997" s="250" t="n">
        <v>19</v>
      </c>
      <c r="H997" s="250" t="n">
        <v>1560821</v>
      </c>
      <c r="I997" s="250" t="n">
        <v>1560839</v>
      </c>
      <c r="J997" s="250" t="n">
        <v>19</v>
      </c>
      <c r="K997" s="250" t="n"/>
      <c r="L997" s="250" t="n"/>
      <c r="M997" s="250" t="n"/>
      <c r="N997" s="250" t="n"/>
      <c r="O997" s="250" t="n"/>
      <c r="P997" s="250" t="n"/>
      <c r="Q997" s="250" t="n"/>
      <c r="R997" s="250">
        <f>J997+M997+Q997</f>
        <v/>
      </c>
      <c r="S997" s="250">
        <f>IF(OR(C997="CEDULAS DE IDENTIDAD",C997="CÉDULA DE IDENTIDAD DS4924"),(J997*17),0)</f>
        <v/>
      </c>
      <c r="T997" s="281">
        <f>IF(N997="ERROR HUMANO",(M997*3),0)</f>
        <v/>
      </c>
    </row>
    <row r="998">
      <c r="A998" s="280" t="n">
        <v>5</v>
      </c>
      <c r="B998" s="250" t="inlineStr">
        <is>
          <t>CARMEN DEL PILAR ANTELO PAZ</t>
        </is>
      </c>
      <c r="C998" s="250" t="inlineStr">
        <is>
          <t>LAMINAS PLASTICAS TIPO FUNDA -POUCHE</t>
        </is>
      </c>
      <c r="D998" s="250" t="inlineStr">
        <is>
          <t>H5-P1</t>
        </is>
      </c>
      <c r="E998" s="250" t="n">
        <v>1561108</v>
      </c>
      <c r="F998" s="250" t="n">
        <v>1561118</v>
      </c>
      <c r="G998" s="250" t="n">
        <v>11</v>
      </c>
      <c r="H998" s="250" t="n"/>
      <c r="I998" s="250" t="n"/>
      <c r="J998" s="250" t="n"/>
      <c r="K998" s="250" t="n"/>
      <c r="L998" s="250" t="n"/>
      <c r="M998" s="250" t="n"/>
      <c r="N998" s="250" t="n"/>
      <c r="O998" s="250" t="n">
        <v>1561108</v>
      </c>
      <c r="P998" s="250" t="n">
        <v>1561118</v>
      </c>
      <c r="Q998" s="250" t="n">
        <v>11</v>
      </c>
      <c r="R998" s="250">
        <f>J998+M998+Q998</f>
        <v/>
      </c>
      <c r="S998" s="250">
        <f>IF(OR(C998="CEDULAS DE IDENTIDAD",C998="CÉDULA DE IDENTIDAD DS4924"),(J998*17),0)</f>
        <v/>
      </c>
      <c r="T998" s="281">
        <f>IF(N998="ERROR HUMANO",(M998*3),0)</f>
        <v/>
      </c>
    </row>
    <row r="999">
      <c r="A999" s="280" t="n">
        <v>5</v>
      </c>
      <c r="B999" s="250" t="inlineStr">
        <is>
          <t>CARMEN DEL PILAR ANTELO PAZ</t>
        </is>
      </c>
      <c r="C999" s="250" t="inlineStr">
        <is>
          <t>LAMINAS PLASTICAS TIPO FUNDA -POUCHE</t>
        </is>
      </c>
      <c r="D999" s="250" t="inlineStr">
        <is>
          <t>H5-P1</t>
        </is>
      </c>
      <c r="E999" s="250" t="n">
        <v>1561119</v>
      </c>
      <c r="F999" s="250" t="n">
        <v>1561122</v>
      </c>
      <c r="G999" s="250" t="n">
        <v>4</v>
      </c>
      <c r="H999" s="250" t="n">
        <v>1561119</v>
      </c>
      <c r="I999" s="250" t="n">
        <v>1561122</v>
      </c>
      <c r="J999" s="250" t="n">
        <v>4</v>
      </c>
      <c r="K999" s="250" t="n"/>
      <c r="L999" s="250" t="n"/>
      <c r="M999" s="250" t="n"/>
      <c r="N999" s="250" t="n"/>
      <c r="O999" s="250" t="n"/>
      <c r="P999" s="250" t="n"/>
      <c r="Q999" s="250" t="n"/>
      <c r="R999" s="250">
        <f>J999+M999+Q999</f>
        <v/>
      </c>
      <c r="S999" s="250">
        <f>IF(OR(C999="CEDULAS DE IDENTIDAD",C999="CÉDULA DE IDENTIDAD DS4924"),(J999*17),0)</f>
        <v/>
      </c>
      <c r="T999" s="281">
        <f>IF(N999="ERROR HUMANO",(M999*3),0)</f>
        <v/>
      </c>
    </row>
    <row r="1000">
      <c r="A1000" s="280" t="n">
        <v>5</v>
      </c>
      <c r="B1000" s="250" t="inlineStr">
        <is>
          <t>CARMEN DEL PILAR ANTELO PAZ</t>
        </is>
      </c>
      <c r="C1000" s="250" t="inlineStr">
        <is>
          <t>LAMINAS PLASTICAS TIPO FUNDA -POUCHE</t>
        </is>
      </c>
      <c r="D1000" s="250" t="inlineStr">
        <is>
          <t>H5-P1</t>
        </is>
      </c>
      <c r="E1000" s="250" t="n">
        <v>1561123</v>
      </c>
      <c r="F1000" s="250" t="n">
        <v>1561127</v>
      </c>
      <c r="G1000" s="250" t="n">
        <v>5</v>
      </c>
      <c r="H1000" s="250" t="n"/>
      <c r="I1000" s="250" t="n"/>
      <c r="J1000" s="250" t="n"/>
      <c r="K1000" s="250" t="n"/>
      <c r="L1000" s="250" t="n"/>
      <c r="M1000" s="250" t="n"/>
      <c r="N1000" s="250" t="n"/>
      <c r="O1000" s="250" t="n">
        <v>1561123</v>
      </c>
      <c r="P1000" s="250" t="n">
        <v>1561127</v>
      </c>
      <c r="Q1000" s="250" t="n">
        <v>5</v>
      </c>
      <c r="R1000" s="250">
        <f>J1000+M1000+Q1000</f>
        <v/>
      </c>
      <c r="S1000" s="250">
        <f>IF(OR(C1000="CEDULAS DE IDENTIDAD",C1000="CÉDULA DE IDENTIDAD DS4924"),(J1000*17),0)</f>
        <v/>
      </c>
      <c r="T1000" s="281">
        <f>IF(N1000="ERROR HUMANO",(M1000*3),0)</f>
        <v/>
      </c>
    </row>
    <row r="1001">
      <c r="A1001" s="280" t="n">
        <v>5</v>
      </c>
      <c r="B1001" s="250" t="inlineStr">
        <is>
          <t>CARMEN DEL PILAR ANTELO PAZ</t>
        </is>
      </c>
      <c r="C1001" s="250" t="inlineStr">
        <is>
          <t>CÉDULA DE IDENTIDAD DS4924</t>
        </is>
      </c>
      <c r="D1001" s="250" t="inlineStr">
        <is>
          <t>LA</t>
        </is>
      </c>
      <c r="E1001" s="250" t="n">
        <v>587770</v>
      </c>
      <c r="F1001" s="250" t="n">
        <v>587788</v>
      </c>
      <c r="G1001" s="250" t="n">
        <v>19</v>
      </c>
      <c r="H1001" s="250" t="n">
        <v>587770</v>
      </c>
      <c r="I1001" s="250" t="n">
        <v>587788</v>
      </c>
      <c r="J1001" s="250" t="n">
        <v>19</v>
      </c>
      <c r="K1001" s="250" t="n"/>
      <c r="L1001" s="250" t="n"/>
      <c r="M1001" s="250" t="n"/>
      <c r="N1001" s="250" t="n"/>
      <c r="O1001" s="250" t="n"/>
      <c r="P1001" s="250" t="n"/>
      <c r="Q1001" s="250" t="n"/>
      <c r="R1001" s="250">
        <f>J1001+M1001+Q1001</f>
        <v/>
      </c>
      <c r="S1001" s="250">
        <f>IF(OR(C1001="CEDULAS DE IDENTIDAD",C1001="CÉDULA DE IDENTIDAD DS4924"),(J1001*17),0)</f>
        <v/>
      </c>
      <c r="T1001" s="281">
        <f>IF(N1001="ERROR HUMANO",(M1001*3),0)</f>
        <v/>
      </c>
    </row>
    <row r="1002">
      <c r="A1002" s="280" t="n">
        <v>5</v>
      </c>
      <c r="B1002" s="250" t="inlineStr">
        <is>
          <t>CARMEN DEL PILAR ANTELO PAZ</t>
        </is>
      </c>
      <c r="C1002" s="250" t="inlineStr">
        <is>
          <t>CÉDULA DE IDENTIDAD DS4924</t>
        </is>
      </c>
      <c r="D1002" s="250" t="inlineStr">
        <is>
          <t>LA</t>
        </is>
      </c>
      <c r="E1002" s="250" t="n">
        <v>635177</v>
      </c>
      <c r="F1002" s="250" t="n">
        <v>635184</v>
      </c>
      <c r="G1002" s="250" t="n">
        <v>8</v>
      </c>
      <c r="H1002" s="250" t="n">
        <v>635177</v>
      </c>
      <c r="I1002" s="250" t="n">
        <v>635184</v>
      </c>
      <c r="J1002" s="250" t="n">
        <v>8</v>
      </c>
      <c r="K1002" s="250" t="n"/>
      <c r="L1002" s="250" t="n"/>
      <c r="M1002" s="250" t="n"/>
      <c r="N1002" s="250" t="n"/>
      <c r="O1002" s="250" t="n"/>
      <c r="P1002" s="250" t="n"/>
      <c r="Q1002" s="250" t="n"/>
      <c r="R1002" s="250">
        <f>J1002+M1002+Q1002</f>
        <v/>
      </c>
      <c r="S1002" s="250">
        <f>IF(OR(C1002="CEDULAS DE IDENTIDAD",C1002="CÉDULA DE IDENTIDAD DS4924"),(J1002*17),0)</f>
        <v/>
      </c>
      <c r="T1002" s="281">
        <f>IF(N1002="ERROR HUMANO",(M1002*3),0)</f>
        <v/>
      </c>
    </row>
    <row r="1003">
      <c r="A1003" s="280" t="n">
        <v>5</v>
      </c>
      <c r="B1003" s="250" t="inlineStr">
        <is>
          <t>CARMEN DEL PILAR ANTELO PAZ</t>
        </is>
      </c>
      <c r="C1003" s="250" t="inlineStr">
        <is>
          <t>CÉDULA DE IDENTIDAD DS4924</t>
        </is>
      </c>
      <c r="D1003" s="250" t="inlineStr">
        <is>
          <t>LA</t>
        </is>
      </c>
      <c r="E1003" s="250" t="n">
        <v>635185</v>
      </c>
      <c r="F1003" s="250" t="n">
        <v>635200</v>
      </c>
      <c r="G1003" s="250" t="n">
        <v>16</v>
      </c>
      <c r="H1003" s="250" t="n"/>
      <c r="I1003" s="250" t="n"/>
      <c r="J1003" s="250" t="n"/>
      <c r="K1003" s="250" t="n"/>
      <c r="L1003" s="250" t="n"/>
      <c r="M1003" s="250" t="n"/>
      <c r="N1003" s="250" t="n"/>
      <c r="O1003" s="250" t="n">
        <v>635185</v>
      </c>
      <c r="P1003" s="250" t="n">
        <v>635200</v>
      </c>
      <c r="Q1003" s="250" t="n">
        <v>16</v>
      </c>
      <c r="R1003" s="250">
        <f>J1003+M1003+Q1003</f>
        <v/>
      </c>
      <c r="S1003" s="250">
        <f>IF(OR(C1003="CEDULAS DE IDENTIDAD",C1003="CÉDULA DE IDENTIDAD DS4924"),(J1003*17),0)</f>
        <v/>
      </c>
      <c r="T1003" s="281">
        <f>IF(N1003="ERROR HUMANO",(M1003*3),0)</f>
        <v/>
      </c>
    </row>
    <row r="1004">
      <c r="A1004" s="282" t="n">
        <v>3</v>
      </c>
      <c r="B1004" s="251" t="inlineStr">
        <is>
          <t>IVAR LIMBERT FLORES AYAVIRI</t>
        </is>
      </c>
      <c r="C1004" s="251" t="inlineStr">
        <is>
          <t>CEDULAS DE IDENTIDAD</t>
        </is>
      </c>
      <c r="D1004" s="251" t="inlineStr">
        <is>
          <t>H5-P1</t>
        </is>
      </c>
      <c r="E1004" s="251" t="n">
        <v>2980264</v>
      </c>
      <c r="F1004" s="251" t="n">
        <v>2980288</v>
      </c>
      <c r="G1004" s="251" t="n">
        <v>25</v>
      </c>
      <c r="H1004" s="251" t="n">
        <v>2980264</v>
      </c>
      <c r="I1004" s="251" t="n">
        <v>2980288</v>
      </c>
      <c r="J1004" s="251" t="n">
        <v>25</v>
      </c>
      <c r="K1004" s="251" t="n"/>
      <c r="L1004" s="251" t="n"/>
      <c r="M1004" s="251" t="n"/>
      <c r="N1004" s="251" t="n"/>
      <c r="O1004" s="251" t="n"/>
      <c r="P1004" s="251" t="n"/>
      <c r="Q1004" s="251" t="n"/>
      <c r="R1004" s="251">
        <f>J1004+M1004+Q1004</f>
        <v/>
      </c>
      <c r="S1004" s="251">
        <f>IF(OR(C1004="CEDULAS DE IDENTIDAD",C1004="CÉDULA DE IDENTIDAD DS4924"),(J1004*17),0)</f>
        <v/>
      </c>
      <c r="T1004" s="283">
        <f>IF(N1004="ERROR HUMANO",(M1004*3),0)</f>
        <v/>
      </c>
    </row>
    <row r="1005">
      <c r="A1005" s="282" t="n">
        <v>3</v>
      </c>
      <c r="B1005" s="251" t="inlineStr">
        <is>
          <t>IVAR LIMBERT FLORES AYAVIRI</t>
        </is>
      </c>
      <c r="C1005" s="251" t="inlineStr">
        <is>
          <t>CEDULAS DE IDENTIDAD</t>
        </is>
      </c>
      <c r="D1005" s="251" t="inlineStr">
        <is>
          <t>H5-P1</t>
        </is>
      </c>
      <c r="E1005" s="251" t="n">
        <v>2980309</v>
      </c>
      <c r="F1005" s="251" t="n">
        <v>2980317</v>
      </c>
      <c r="G1005" s="251" t="n">
        <v>9</v>
      </c>
      <c r="H1005" s="251" t="n">
        <v>2980309</v>
      </c>
      <c r="I1005" s="251" t="n">
        <v>2980317</v>
      </c>
      <c r="J1005" s="251" t="n">
        <v>9</v>
      </c>
      <c r="K1005" s="251" t="n"/>
      <c r="L1005" s="251" t="n"/>
      <c r="M1005" s="251" t="n"/>
      <c r="N1005" s="251" t="n"/>
      <c r="O1005" s="251" t="n"/>
      <c r="P1005" s="251" t="n"/>
      <c r="Q1005" s="251" t="n"/>
      <c r="R1005" s="251">
        <f>J1005+M1005+Q1005</f>
        <v/>
      </c>
      <c r="S1005" s="251">
        <f>IF(OR(C1005="CEDULAS DE IDENTIDAD",C1005="CÉDULA DE IDENTIDAD DS4924"),(J1005*17),0)</f>
        <v/>
      </c>
      <c r="T1005" s="283">
        <f>IF(N1005="ERROR HUMANO",(M1005*3),0)</f>
        <v/>
      </c>
    </row>
    <row r="1006">
      <c r="A1006" s="282" t="n">
        <v>3</v>
      </c>
      <c r="B1006" s="251" t="inlineStr">
        <is>
          <t>IVAR LIMBERT FLORES AYAVIRI</t>
        </is>
      </c>
      <c r="C1006" s="251" t="inlineStr">
        <is>
          <t>CEDULAS DE IDENTIDAD</t>
        </is>
      </c>
      <c r="D1006" s="251" t="inlineStr">
        <is>
          <t>H5-P1</t>
        </is>
      </c>
      <c r="E1006" s="251" t="n">
        <v>2980318</v>
      </c>
      <c r="F1006" s="251" t="n">
        <v>2980348</v>
      </c>
      <c r="G1006" s="251" t="n">
        <v>31</v>
      </c>
      <c r="H1006" s="251" t="n"/>
      <c r="I1006" s="251" t="n"/>
      <c r="J1006" s="251" t="n"/>
      <c r="K1006" s="251" t="n"/>
      <c r="L1006" s="251" t="n"/>
      <c r="M1006" s="251" t="n"/>
      <c r="N1006" s="251" t="n"/>
      <c r="O1006" s="251" t="n">
        <v>2980318</v>
      </c>
      <c r="P1006" s="251" t="n">
        <v>2980348</v>
      </c>
      <c r="Q1006" s="251" t="n">
        <v>31</v>
      </c>
      <c r="R1006" s="251">
        <f>J1006+M1006+Q1006</f>
        <v/>
      </c>
      <c r="S1006" s="251">
        <f>IF(OR(C1006="CEDULAS DE IDENTIDAD",C1006="CÉDULA DE IDENTIDAD DS4924"),(J1006*17),0)</f>
        <v/>
      </c>
      <c r="T1006" s="283">
        <f>IF(N1006="ERROR HUMANO",(M1006*3),0)</f>
        <v/>
      </c>
    </row>
    <row r="1007">
      <c r="A1007" s="282" t="n">
        <v>3</v>
      </c>
      <c r="B1007" s="251" t="inlineStr">
        <is>
          <t>IVAR LIMBERT FLORES AYAVIRI</t>
        </is>
      </c>
      <c r="C1007" s="251" t="inlineStr">
        <is>
          <t>LAMINAS PLASTICAS TIPO FUNDA -POUCHE</t>
        </is>
      </c>
      <c r="D1007" s="251" t="inlineStr">
        <is>
          <t>H5-P1</t>
        </is>
      </c>
      <c r="E1007" s="251" t="n">
        <v>1560756</v>
      </c>
      <c r="F1007" s="251" t="n">
        <v>1560780</v>
      </c>
      <c r="G1007" s="251" t="n">
        <v>25</v>
      </c>
      <c r="H1007" s="251" t="n">
        <v>1560756</v>
      </c>
      <c r="I1007" s="251" t="n">
        <v>1560780</v>
      </c>
      <c r="J1007" s="251" t="n">
        <v>25</v>
      </c>
      <c r="K1007" s="251" t="n"/>
      <c r="L1007" s="251" t="n"/>
      <c r="M1007" s="251" t="n"/>
      <c r="N1007" s="251" t="n"/>
      <c r="O1007" s="251" t="n"/>
      <c r="P1007" s="251" t="n"/>
      <c r="Q1007" s="251" t="n"/>
      <c r="R1007" s="251">
        <f>J1007+M1007+Q1007</f>
        <v/>
      </c>
      <c r="S1007" s="251">
        <f>IF(OR(C1007="CEDULAS DE IDENTIDAD",C1007="CÉDULA DE IDENTIDAD DS4924"),(J1007*17),0)</f>
        <v/>
      </c>
      <c r="T1007" s="283">
        <f>IF(N1007="ERROR HUMANO",(M1007*3),0)</f>
        <v/>
      </c>
    </row>
    <row r="1008">
      <c r="A1008" s="282" t="n">
        <v>3</v>
      </c>
      <c r="B1008" s="251" t="inlineStr">
        <is>
          <t>IVAR LIMBERT FLORES AYAVIRI</t>
        </is>
      </c>
      <c r="C1008" s="251" t="inlineStr">
        <is>
          <t>LAMINAS PLASTICAS TIPO FUNDA -POUCHE</t>
        </is>
      </c>
      <c r="D1008" s="251" t="inlineStr">
        <is>
          <t>H5-P1</t>
        </is>
      </c>
      <c r="E1008" s="251" t="n">
        <v>1561028</v>
      </c>
      <c r="F1008" s="251" t="n">
        <v>1561036</v>
      </c>
      <c r="G1008" s="251" t="n">
        <v>9</v>
      </c>
      <c r="H1008" s="251" t="n">
        <v>1561028</v>
      </c>
      <c r="I1008" s="251" t="n">
        <v>1561036</v>
      </c>
      <c r="J1008" s="251" t="n">
        <v>9</v>
      </c>
      <c r="K1008" s="251" t="n"/>
      <c r="L1008" s="251" t="n"/>
      <c r="M1008" s="251" t="n"/>
      <c r="N1008" s="251" t="n"/>
      <c r="O1008" s="251" t="n"/>
      <c r="P1008" s="251" t="n"/>
      <c r="Q1008" s="251" t="n"/>
      <c r="R1008" s="251">
        <f>J1008+M1008+Q1008</f>
        <v/>
      </c>
      <c r="S1008" s="251">
        <f>IF(OR(C1008="CEDULAS DE IDENTIDAD",C1008="CÉDULA DE IDENTIDAD DS4924"),(J1008*17),0)</f>
        <v/>
      </c>
      <c r="T1008" s="283">
        <f>IF(N1008="ERROR HUMANO",(M1008*3),0)</f>
        <v/>
      </c>
    </row>
    <row r="1009">
      <c r="A1009" s="282" t="n">
        <v>3</v>
      </c>
      <c r="B1009" s="251" t="inlineStr">
        <is>
          <t>IVAR LIMBERT FLORES AYAVIRI</t>
        </is>
      </c>
      <c r="C1009" s="251" t="inlineStr">
        <is>
          <t>LAMINAS PLASTICAS TIPO FUNDA -POUCHE</t>
        </is>
      </c>
      <c r="D1009" s="251" t="inlineStr">
        <is>
          <t>H5-P1</t>
        </is>
      </c>
      <c r="E1009" s="251" t="n">
        <v>1561037</v>
      </c>
      <c r="F1009" s="251" t="n">
        <v>1561067</v>
      </c>
      <c r="G1009" s="251" t="n">
        <v>31</v>
      </c>
      <c r="H1009" s="251" t="n"/>
      <c r="I1009" s="251" t="n"/>
      <c r="J1009" s="251" t="n"/>
      <c r="K1009" s="251" t="n"/>
      <c r="L1009" s="251" t="n"/>
      <c r="M1009" s="251" t="n"/>
      <c r="N1009" s="251" t="n"/>
      <c r="O1009" s="251" t="n">
        <v>1561037</v>
      </c>
      <c r="P1009" s="251" t="n">
        <v>1561067</v>
      </c>
      <c r="Q1009" s="251" t="n">
        <v>31</v>
      </c>
      <c r="R1009" s="251">
        <f>J1009+M1009+Q1009</f>
        <v/>
      </c>
      <c r="S1009" s="251">
        <f>IF(OR(C1009="CEDULAS DE IDENTIDAD",C1009="CÉDULA DE IDENTIDAD DS4924"),(J1009*17),0)</f>
        <v/>
      </c>
      <c r="T1009" s="283">
        <f>IF(N1009="ERROR HUMANO",(M1009*3),0)</f>
        <v/>
      </c>
    </row>
    <row r="1010">
      <c r="A1010" s="280" t="n">
        <v>4</v>
      </c>
      <c r="B1010" s="250" t="inlineStr">
        <is>
          <t>MIGUEL VILLARPANDO MIRANDA</t>
        </is>
      </c>
      <c r="C1010" s="250" t="inlineStr">
        <is>
          <t>LAMINAS PLASTICAS TIPO FUNDA -POUCHE</t>
        </is>
      </c>
      <c r="D1010" s="250" t="inlineStr">
        <is>
          <t>H5-P1</t>
        </is>
      </c>
      <c r="E1010" s="250" t="n">
        <v>1560798</v>
      </c>
      <c r="F1010" s="250" t="n">
        <v>1560820</v>
      </c>
      <c r="G1010" s="250" t="n">
        <v>23</v>
      </c>
      <c r="H1010" s="250" t="n">
        <v>1560798</v>
      </c>
      <c r="I1010" s="250" t="n">
        <v>1560820</v>
      </c>
      <c r="J1010" s="250" t="n">
        <v>23</v>
      </c>
      <c r="K1010" s="250" t="n"/>
      <c r="L1010" s="250" t="n"/>
      <c r="M1010" s="250" t="n"/>
      <c r="N1010" s="250" t="n"/>
      <c r="O1010" s="250" t="n"/>
      <c r="P1010" s="250" t="n"/>
      <c r="Q1010" s="250" t="n"/>
      <c r="R1010" s="250">
        <f>J1010+M1010+Q1010</f>
        <v/>
      </c>
      <c r="S1010" s="250">
        <f>IF(OR(C1010="CEDULAS DE IDENTIDAD",C1010="CÉDULA DE IDENTIDAD DS4924"),(J1010*17),0)</f>
        <v/>
      </c>
      <c r="T1010" s="281">
        <f>IF(N1010="ERROR HUMANO",(M1010*3),0)</f>
        <v/>
      </c>
    </row>
    <row r="1011">
      <c r="A1011" s="280" t="n">
        <v>4</v>
      </c>
      <c r="B1011" s="250" t="inlineStr">
        <is>
          <t>MIGUEL VILLARPANDO MIRANDA</t>
        </is>
      </c>
      <c r="C1011" s="250" t="inlineStr">
        <is>
          <t>LAMINAS PLASTICAS TIPO FUNDA -POUCHE</t>
        </is>
      </c>
      <c r="D1011" s="250" t="inlineStr">
        <is>
          <t>H5-P1</t>
        </is>
      </c>
      <c r="E1011" s="250" t="n">
        <v>1561068</v>
      </c>
      <c r="F1011" s="250" t="n">
        <v>1561080</v>
      </c>
      <c r="G1011" s="250" t="n">
        <v>13</v>
      </c>
      <c r="H1011" s="250" t="n">
        <v>1561068</v>
      </c>
      <c r="I1011" s="250" t="n">
        <v>1561080</v>
      </c>
      <c r="J1011" s="250" t="n">
        <v>13</v>
      </c>
      <c r="K1011" s="250" t="n"/>
      <c r="L1011" s="250" t="n"/>
      <c r="M1011" s="250" t="n"/>
      <c r="N1011" s="250" t="n"/>
      <c r="O1011" s="250" t="n"/>
      <c r="P1011" s="250" t="n"/>
      <c r="Q1011" s="250" t="n"/>
      <c r="R1011" s="250">
        <f>J1011+M1011+Q1011</f>
        <v/>
      </c>
      <c r="S1011" s="250">
        <f>IF(OR(C1011="CEDULAS DE IDENTIDAD",C1011="CÉDULA DE IDENTIDAD DS4924"),(J1011*17),0)</f>
        <v/>
      </c>
      <c r="T1011" s="281">
        <f>IF(N1011="ERROR HUMANO",(M1011*3),0)</f>
        <v/>
      </c>
    </row>
    <row r="1012">
      <c r="A1012" s="280" t="n">
        <v>4</v>
      </c>
      <c r="B1012" s="250" t="inlineStr">
        <is>
          <t>MIGUEL VILLARPANDO MIRANDA</t>
        </is>
      </c>
      <c r="C1012" s="250" t="inlineStr">
        <is>
          <t>LAMINAS PLASTICAS TIPO FUNDA -POUCHE</t>
        </is>
      </c>
      <c r="D1012" s="250" t="inlineStr">
        <is>
          <t>H5-P1</t>
        </is>
      </c>
      <c r="E1012" s="250" t="n">
        <v>1561081</v>
      </c>
      <c r="F1012" s="250" t="n">
        <v>1561107</v>
      </c>
      <c r="G1012" s="250" t="n">
        <v>27</v>
      </c>
      <c r="H1012" s="250" t="n"/>
      <c r="I1012" s="250" t="n"/>
      <c r="J1012" s="250" t="n"/>
      <c r="K1012" s="250" t="n"/>
      <c r="L1012" s="250" t="n"/>
      <c r="M1012" s="250" t="n"/>
      <c r="N1012" s="250" t="n"/>
      <c r="O1012" s="250" t="n">
        <v>1561081</v>
      </c>
      <c r="P1012" s="250" t="n">
        <v>1561107</v>
      </c>
      <c r="Q1012" s="250" t="n">
        <v>27</v>
      </c>
      <c r="R1012" s="250">
        <f>J1012+M1012+Q1012</f>
        <v/>
      </c>
      <c r="S1012" s="250">
        <f>IF(OR(C1012="CEDULAS DE IDENTIDAD",C1012="CÉDULA DE IDENTIDAD DS4924"),(J1012*17),0)</f>
        <v/>
      </c>
      <c r="T1012" s="281">
        <f>IF(N1012="ERROR HUMANO",(M1012*3),0)</f>
        <v/>
      </c>
    </row>
    <row r="1013">
      <c r="A1013" s="280" t="n">
        <v>4</v>
      </c>
      <c r="B1013" s="250" t="inlineStr">
        <is>
          <t>MIGUEL VILLARPANDO MIRANDA</t>
        </is>
      </c>
      <c r="C1013" s="250" t="inlineStr">
        <is>
          <t>CÉDULA DE IDENTIDAD DS4924</t>
        </is>
      </c>
      <c r="D1013" s="250" t="inlineStr">
        <is>
          <t>LA</t>
        </is>
      </c>
      <c r="E1013" s="250" t="n">
        <v>587926</v>
      </c>
      <c r="F1013" s="250" t="n">
        <v>587948</v>
      </c>
      <c r="G1013" s="250" t="n">
        <v>23</v>
      </c>
      <c r="H1013" s="250" t="n">
        <v>587926</v>
      </c>
      <c r="I1013" s="250" t="n">
        <v>587948</v>
      </c>
      <c r="J1013" s="250" t="n">
        <v>23</v>
      </c>
      <c r="K1013" s="250" t="n"/>
      <c r="L1013" s="250" t="n"/>
      <c r="M1013" s="250" t="n"/>
      <c r="N1013" s="250" t="n"/>
      <c r="O1013" s="250" t="n"/>
      <c r="P1013" s="250" t="n"/>
      <c r="Q1013" s="250" t="n"/>
      <c r="R1013" s="250">
        <f>J1013+M1013+Q1013</f>
        <v/>
      </c>
      <c r="S1013" s="250">
        <f>IF(OR(C1013="CEDULAS DE IDENTIDAD",C1013="CÉDULA DE IDENTIDAD DS4924"),(J1013*17),0)</f>
        <v/>
      </c>
      <c r="T1013" s="281">
        <f>IF(N1013="ERROR HUMANO",(M1013*3),0)</f>
        <v/>
      </c>
    </row>
    <row r="1014">
      <c r="A1014" s="280" t="n">
        <v>4</v>
      </c>
      <c r="B1014" s="250" t="inlineStr">
        <is>
          <t>MIGUEL VILLARPANDO MIRANDA</t>
        </is>
      </c>
      <c r="C1014" s="250" t="inlineStr">
        <is>
          <t>CÉDULA DE IDENTIDAD DS4924</t>
        </is>
      </c>
      <c r="D1014" s="250" t="inlineStr">
        <is>
          <t>LA</t>
        </is>
      </c>
      <c r="E1014" s="250" t="n">
        <v>635137</v>
      </c>
      <c r="F1014" s="250" t="n">
        <v>635149</v>
      </c>
      <c r="G1014" s="250" t="n">
        <v>13</v>
      </c>
      <c r="H1014" s="250" t="n">
        <v>635137</v>
      </c>
      <c r="I1014" s="250" t="n">
        <v>635149</v>
      </c>
      <c r="J1014" s="250" t="n">
        <v>13</v>
      </c>
      <c r="K1014" s="250" t="n"/>
      <c r="L1014" s="250" t="n"/>
      <c r="M1014" s="250" t="n"/>
      <c r="N1014" s="250" t="n"/>
      <c r="O1014" s="250" t="n"/>
      <c r="P1014" s="250" t="n"/>
      <c r="Q1014" s="250" t="n"/>
      <c r="R1014" s="250">
        <f>J1014+M1014+Q1014</f>
        <v/>
      </c>
      <c r="S1014" s="250">
        <f>IF(OR(C1014="CEDULAS DE IDENTIDAD",C1014="CÉDULA DE IDENTIDAD DS4924"),(J1014*17),0)</f>
        <v/>
      </c>
      <c r="T1014" s="281">
        <f>IF(N1014="ERROR HUMANO",(M1014*3),0)</f>
        <v/>
      </c>
    </row>
    <row r="1015">
      <c r="A1015" s="280" t="n">
        <v>4</v>
      </c>
      <c r="B1015" s="250" t="inlineStr">
        <is>
          <t>MIGUEL VILLARPANDO MIRANDA</t>
        </is>
      </c>
      <c r="C1015" s="250" t="inlineStr">
        <is>
          <t>CÉDULA DE IDENTIDAD DS4924</t>
        </is>
      </c>
      <c r="D1015" s="250" t="inlineStr">
        <is>
          <t>LA</t>
        </is>
      </c>
      <c r="E1015" s="250" t="n">
        <v>635150</v>
      </c>
      <c r="F1015" s="250" t="n">
        <v>635176</v>
      </c>
      <c r="G1015" s="250" t="n">
        <v>27</v>
      </c>
      <c r="H1015" s="250" t="n"/>
      <c r="I1015" s="250" t="n"/>
      <c r="J1015" s="250" t="n"/>
      <c r="K1015" s="250" t="n"/>
      <c r="L1015" s="250" t="n"/>
      <c r="M1015" s="250" t="n"/>
      <c r="N1015" s="250" t="n"/>
      <c r="O1015" s="250" t="n">
        <v>635150</v>
      </c>
      <c r="P1015" s="250" t="n">
        <v>635176</v>
      </c>
      <c r="Q1015" s="250" t="n">
        <v>27</v>
      </c>
      <c r="R1015" s="250">
        <f>J1015+M1015+Q1015</f>
        <v/>
      </c>
      <c r="S1015" s="250">
        <f>IF(OR(C1015="CEDULAS DE IDENTIDAD",C1015="CÉDULA DE IDENTIDAD DS4924"),(J1015*17),0)</f>
        <v/>
      </c>
      <c r="T1015" s="281">
        <f>IF(N1015="ERROR HUMANO",(M1015*3),0)</f>
        <v/>
      </c>
    </row>
    <row r="1016">
      <c r="A1016" s="282" t="n">
        <v>1</v>
      </c>
      <c r="B1016" s="251" t="inlineStr">
        <is>
          <t>VERONICA MEDRANO ARIAS</t>
        </is>
      </c>
      <c r="C1016" s="251" t="inlineStr">
        <is>
          <t>LAMINAS PLASTICAS TIPO FUNDA -POUCHE</t>
        </is>
      </c>
      <c r="D1016" s="251" t="inlineStr">
        <is>
          <t>H5-P1</t>
        </is>
      </c>
      <c r="E1016" s="251" t="n">
        <v>1560651</v>
      </c>
      <c r="F1016" s="251" t="n">
        <v>1560660</v>
      </c>
      <c r="G1016" s="251" t="n">
        <v>10</v>
      </c>
      <c r="H1016" s="251" t="n">
        <v>1560651</v>
      </c>
      <c r="I1016" s="251" t="n">
        <v>1560660</v>
      </c>
      <c r="J1016" s="251" t="n">
        <v>10</v>
      </c>
      <c r="K1016" s="251" t="n"/>
      <c r="L1016" s="251" t="n"/>
      <c r="M1016" s="251" t="n"/>
      <c r="N1016" s="251" t="n"/>
      <c r="O1016" s="251" t="n"/>
      <c r="P1016" s="251" t="n"/>
      <c r="Q1016" s="251" t="n"/>
      <c r="R1016" s="251">
        <f>J1016+M1016+Q1016</f>
        <v/>
      </c>
      <c r="S1016" s="251">
        <f>IF(OR(C1016="CEDULAS DE IDENTIDAD",C1016="CÉDULA DE IDENTIDAD DS4924"),(J1016*17),0)</f>
        <v/>
      </c>
      <c r="T1016" s="283">
        <f>IF(N1016="ERROR HUMANO",(M1016*3),0)</f>
        <v/>
      </c>
    </row>
    <row r="1017">
      <c r="A1017" s="282" t="n">
        <v>1</v>
      </c>
      <c r="B1017" s="251" t="inlineStr">
        <is>
          <t>VERONICA MEDRANO ARIAS</t>
        </is>
      </c>
      <c r="C1017" s="251" t="inlineStr">
        <is>
          <t>LAMINAS PLASTICAS TIPO FUNDA -POUCHE</t>
        </is>
      </c>
      <c r="D1017" s="251" t="inlineStr">
        <is>
          <t>H5-P1</t>
        </is>
      </c>
      <c r="E1017" s="251" t="n">
        <v>1560920</v>
      </c>
      <c r="F1017" s="251" t="n">
        <v>1560923</v>
      </c>
      <c r="G1017" s="251" t="n">
        <v>4</v>
      </c>
      <c r="H1017" s="251" t="n">
        <v>1560920</v>
      </c>
      <c r="I1017" s="251" t="n">
        <v>1560923</v>
      </c>
      <c r="J1017" s="251" t="n">
        <v>4</v>
      </c>
      <c r="K1017" s="251" t="n"/>
      <c r="L1017" s="251" t="n"/>
      <c r="M1017" s="251" t="n"/>
      <c r="N1017" s="251" t="n"/>
      <c r="O1017" s="251" t="n"/>
      <c r="P1017" s="251" t="n"/>
      <c r="Q1017" s="251" t="n"/>
      <c r="R1017" s="251">
        <f>J1017+M1017+Q1017</f>
        <v/>
      </c>
      <c r="S1017" s="251">
        <f>IF(OR(C1017="CEDULAS DE IDENTIDAD",C1017="CÉDULA DE IDENTIDAD DS4924"),(J1017*17),0)</f>
        <v/>
      </c>
      <c r="T1017" s="283">
        <f>IF(N1017="ERROR HUMANO",(M1017*3),0)</f>
        <v/>
      </c>
    </row>
    <row r="1018">
      <c r="A1018" s="282" t="n">
        <v>1</v>
      </c>
      <c r="B1018" s="251" t="inlineStr">
        <is>
          <t>VERONICA MEDRANO ARIAS</t>
        </is>
      </c>
      <c r="C1018" s="251" t="inlineStr">
        <is>
          <t>LAMINAS PLASTICAS TIPO FUNDA -POUCHE</t>
        </is>
      </c>
      <c r="D1018" s="251" t="inlineStr">
        <is>
          <t>H5-P1</t>
        </is>
      </c>
      <c r="E1018" s="251" t="n">
        <v>1560924</v>
      </c>
      <c r="F1018" s="251" t="n">
        <v>1560924</v>
      </c>
      <c r="G1018" s="251" t="n">
        <v>1</v>
      </c>
      <c r="H1018" s="251" t="n"/>
      <c r="I1018" s="251" t="n"/>
      <c r="J1018" s="251" t="n"/>
      <c r="K1018" s="251" t="n">
        <v>1560924</v>
      </c>
      <c r="L1018" s="251" t="n">
        <v>1560924</v>
      </c>
      <c r="M1018" s="251" t="n">
        <v>1</v>
      </c>
      <c r="N1018" s="251" t="inlineStr">
        <is>
          <t>ERROR DE SISTEMA</t>
        </is>
      </c>
      <c r="O1018" s="251" t="n"/>
      <c r="P1018" s="251" t="n"/>
      <c r="Q1018" s="251" t="n"/>
      <c r="R1018" s="251">
        <f>J1018+M1018+Q1018</f>
        <v/>
      </c>
      <c r="S1018" s="251">
        <f>IF(OR(C1018="CEDULAS DE IDENTIDAD",C1018="CÉDULA DE IDENTIDAD DS4924"),(J1018*17),0)</f>
        <v/>
      </c>
      <c r="T1018" s="283">
        <f>IF(N1018="ERROR HUMANO",(M1018*3),0)</f>
        <v/>
      </c>
    </row>
    <row r="1019">
      <c r="A1019" s="282" t="n">
        <v>1</v>
      </c>
      <c r="B1019" s="251" t="inlineStr">
        <is>
          <t>VERONICA MEDRANO ARIAS</t>
        </is>
      </c>
      <c r="C1019" s="251" t="inlineStr">
        <is>
          <t>LAMINAS PLASTICAS TIPO FUNDA -POUCHE</t>
        </is>
      </c>
      <c r="D1019" s="251" t="inlineStr">
        <is>
          <t>H5-P1</t>
        </is>
      </c>
      <c r="E1019" s="251" t="n">
        <v>1560925</v>
      </c>
      <c r="F1019" s="251" t="n">
        <v>1560954</v>
      </c>
      <c r="G1019" s="251" t="n">
        <v>30</v>
      </c>
      <c r="H1019" s="251" t="n">
        <v>1560925</v>
      </c>
      <c r="I1019" s="251" t="n">
        <v>1560954</v>
      </c>
      <c r="J1019" s="251" t="n">
        <v>30</v>
      </c>
      <c r="K1019" s="251" t="n"/>
      <c r="L1019" s="251" t="n"/>
      <c r="M1019" s="251" t="n"/>
      <c r="N1019" s="251" t="n"/>
      <c r="O1019" s="251" t="n"/>
      <c r="P1019" s="251" t="n"/>
      <c r="Q1019" s="251" t="n"/>
      <c r="R1019" s="251">
        <f>J1019+M1019+Q1019</f>
        <v/>
      </c>
      <c r="S1019" s="251">
        <f>IF(OR(C1019="CEDULAS DE IDENTIDAD",C1019="CÉDULA DE IDENTIDAD DS4924"),(J1019*17),0)</f>
        <v/>
      </c>
      <c r="T1019" s="283">
        <f>IF(N1019="ERROR HUMANO",(M1019*3),0)</f>
        <v/>
      </c>
    </row>
    <row r="1020">
      <c r="A1020" s="282" t="n">
        <v>1</v>
      </c>
      <c r="B1020" s="251" t="inlineStr">
        <is>
          <t>VERONICA MEDRANO ARIAS</t>
        </is>
      </c>
      <c r="C1020" s="251" t="inlineStr">
        <is>
          <t>LAMINAS PLASTICAS TIPO FUNDA -POUCHE</t>
        </is>
      </c>
      <c r="D1020" s="251" t="inlineStr">
        <is>
          <t>H5-P1</t>
        </is>
      </c>
      <c r="E1020" s="251" t="n">
        <v>1560955</v>
      </c>
      <c r="F1020" s="251" t="n">
        <v>1560979</v>
      </c>
      <c r="G1020" s="251" t="n">
        <v>25</v>
      </c>
      <c r="H1020" s="251" t="n"/>
      <c r="I1020" s="251" t="n"/>
      <c r="J1020" s="251" t="n"/>
      <c r="K1020" s="251" t="n"/>
      <c r="L1020" s="251" t="n"/>
      <c r="M1020" s="251" t="n"/>
      <c r="N1020" s="251" t="n"/>
      <c r="O1020" s="251" t="n">
        <v>1560955</v>
      </c>
      <c r="P1020" s="251" t="n">
        <v>1560979</v>
      </c>
      <c r="Q1020" s="251" t="n">
        <v>25</v>
      </c>
      <c r="R1020" s="251">
        <f>J1020+M1020+Q1020</f>
        <v/>
      </c>
      <c r="S1020" s="251">
        <f>IF(OR(C1020="CEDULAS DE IDENTIDAD",C1020="CÉDULA DE IDENTIDAD DS4924"),(J1020*17),0)</f>
        <v/>
      </c>
      <c r="T1020" s="283">
        <f>IF(N1020="ERROR HUMANO",(M1020*3),0)</f>
        <v/>
      </c>
    </row>
    <row r="1021">
      <c r="A1021" s="282" t="n">
        <v>1</v>
      </c>
      <c r="B1021" s="251" t="inlineStr">
        <is>
          <t>VERONICA MEDRANO ARIAS</t>
        </is>
      </c>
      <c r="C1021" s="251" t="inlineStr">
        <is>
          <t>CÉDULA DE IDENTIDAD DS4924</t>
        </is>
      </c>
      <c r="D1021" s="251" t="inlineStr">
        <is>
          <t>LA</t>
        </is>
      </c>
      <c r="E1021" s="251" t="n">
        <v>587839</v>
      </c>
      <c r="F1021" s="251" t="n">
        <v>587848</v>
      </c>
      <c r="G1021" s="251" t="n">
        <v>10</v>
      </c>
      <c r="H1021" s="251" t="n">
        <v>587839</v>
      </c>
      <c r="I1021" s="251" t="n">
        <v>587848</v>
      </c>
      <c r="J1021" s="251" t="n">
        <v>10</v>
      </c>
      <c r="K1021" s="251" t="n"/>
      <c r="L1021" s="251" t="n"/>
      <c r="M1021" s="251" t="n"/>
      <c r="N1021" s="251" t="n"/>
      <c r="O1021" s="251" t="n"/>
      <c r="P1021" s="251" t="n"/>
      <c r="Q1021" s="251" t="n"/>
      <c r="R1021" s="251">
        <f>J1021+M1021+Q1021</f>
        <v/>
      </c>
      <c r="S1021" s="251">
        <f>IF(OR(C1021="CEDULAS DE IDENTIDAD",C1021="CÉDULA DE IDENTIDAD DS4924"),(J1021*17),0)</f>
        <v/>
      </c>
      <c r="T1021" s="283">
        <f>IF(N1021="ERROR HUMANO",(M1021*3),0)</f>
        <v/>
      </c>
    </row>
    <row r="1022">
      <c r="A1022" s="282" t="n">
        <v>1</v>
      </c>
      <c r="B1022" s="251" t="inlineStr">
        <is>
          <t>VERONICA MEDRANO ARIAS</t>
        </is>
      </c>
      <c r="C1022" s="251" t="inlineStr">
        <is>
          <t>CÉDULA DE IDENTIDAD DS4924</t>
        </is>
      </c>
      <c r="D1022" s="251" t="inlineStr">
        <is>
          <t>LA</t>
        </is>
      </c>
      <c r="E1022" s="251" t="n">
        <v>635029</v>
      </c>
      <c r="F1022" s="251" t="n">
        <v>635032</v>
      </c>
      <c r="G1022" s="251" t="n">
        <v>4</v>
      </c>
      <c r="H1022" s="251" t="n">
        <v>635029</v>
      </c>
      <c r="I1022" s="251" t="n">
        <v>635032</v>
      </c>
      <c r="J1022" s="251" t="n">
        <v>4</v>
      </c>
      <c r="K1022" s="251" t="n"/>
      <c r="L1022" s="251" t="n"/>
      <c r="M1022" s="251" t="n"/>
      <c r="N1022" s="251" t="n"/>
      <c r="O1022" s="251" t="n"/>
      <c r="P1022" s="251" t="n"/>
      <c r="Q1022" s="251" t="n"/>
      <c r="R1022" s="251">
        <f>J1022+M1022+Q1022</f>
        <v/>
      </c>
      <c r="S1022" s="251">
        <f>IF(OR(C1022="CEDULAS DE IDENTIDAD",C1022="CÉDULA DE IDENTIDAD DS4924"),(J1022*17),0)</f>
        <v/>
      </c>
      <c r="T1022" s="283">
        <f>IF(N1022="ERROR HUMANO",(M1022*3),0)</f>
        <v/>
      </c>
    </row>
    <row r="1023">
      <c r="A1023" s="282" t="n">
        <v>1</v>
      </c>
      <c r="B1023" s="251" t="inlineStr">
        <is>
          <t>VERONICA MEDRANO ARIAS</t>
        </is>
      </c>
      <c r="C1023" s="251" t="inlineStr">
        <is>
          <t>CÉDULA DE IDENTIDAD DS4924</t>
        </is>
      </c>
      <c r="D1023" s="251" t="inlineStr">
        <is>
          <t>LA</t>
        </is>
      </c>
      <c r="E1023" s="251" t="n">
        <v>635033</v>
      </c>
      <c r="F1023" s="251" t="n">
        <v>635033</v>
      </c>
      <c r="G1023" s="251" t="n">
        <v>1</v>
      </c>
      <c r="H1023" s="251" t="n"/>
      <c r="I1023" s="251" t="n"/>
      <c r="J1023" s="251" t="n"/>
      <c r="K1023" s="251" t="n">
        <v>635033</v>
      </c>
      <c r="L1023" s="251" t="n">
        <v>635033</v>
      </c>
      <c r="M1023" s="251" t="n">
        <v>1</v>
      </c>
      <c r="N1023" s="251" t="inlineStr">
        <is>
          <t>ERROR DE SISTEMA</t>
        </is>
      </c>
      <c r="O1023" s="251" t="n"/>
      <c r="P1023" s="251" t="n"/>
      <c r="Q1023" s="251" t="n"/>
      <c r="R1023" s="251">
        <f>J1023+M1023+Q1023</f>
        <v/>
      </c>
      <c r="S1023" s="251">
        <f>IF(OR(C1023="CEDULAS DE IDENTIDAD",C1023="CÉDULA DE IDENTIDAD DS4924"),(J1023*17),0)</f>
        <v/>
      </c>
      <c r="T1023" s="283">
        <f>IF(N1023="ERROR HUMANO",(M1023*3),0)</f>
        <v/>
      </c>
    </row>
    <row r="1024">
      <c r="A1024" s="282" t="n">
        <v>1</v>
      </c>
      <c r="B1024" s="251" t="inlineStr">
        <is>
          <t>VERONICA MEDRANO ARIAS</t>
        </is>
      </c>
      <c r="C1024" s="251" t="inlineStr">
        <is>
          <t>CÉDULA DE IDENTIDAD DS4924</t>
        </is>
      </c>
      <c r="D1024" s="251" t="inlineStr">
        <is>
          <t>LA</t>
        </is>
      </c>
      <c r="E1024" s="251" t="n">
        <v>635034</v>
      </c>
      <c r="F1024" s="251" t="n">
        <v>635063</v>
      </c>
      <c r="G1024" s="251" t="n">
        <v>30</v>
      </c>
      <c r="H1024" s="251" t="n">
        <v>635034</v>
      </c>
      <c r="I1024" s="251" t="n">
        <v>635063</v>
      </c>
      <c r="J1024" s="251" t="n">
        <v>30</v>
      </c>
      <c r="K1024" s="251" t="n"/>
      <c r="L1024" s="251" t="n"/>
      <c r="M1024" s="251" t="n"/>
      <c r="N1024" s="251" t="n"/>
      <c r="O1024" s="251" t="n"/>
      <c r="P1024" s="251" t="n"/>
      <c r="Q1024" s="251" t="n"/>
      <c r="R1024" s="251">
        <f>J1024+M1024+Q1024</f>
        <v/>
      </c>
      <c r="S1024" s="251">
        <f>IF(OR(C1024="CEDULAS DE IDENTIDAD",C1024="CÉDULA DE IDENTIDAD DS4924"),(J1024*17),0)</f>
        <v/>
      </c>
      <c r="T1024" s="283">
        <f>IF(N1024="ERROR HUMANO",(M1024*3),0)</f>
        <v/>
      </c>
    </row>
    <row r="1025">
      <c r="A1025" s="282" t="n">
        <v>1</v>
      </c>
      <c r="B1025" s="251" t="inlineStr">
        <is>
          <t>VERONICA MEDRANO ARIAS</t>
        </is>
      </c>
      <c r="C1025" s="251" t="inlineStr">
        <is>
          <t>CÉDULA DE IDENTIDAD DS4924</t>
        </is>
      </c>
      <c r="D1025" s="251" t="inlineStr">
        <is>
          <t>LA</t>
        </is>
      </c>
      <c r="E1025" s="251" t="n">
        <v>635064</v>
      </c>
      <c r="F1025" s="251" t="n">
        <v>635088</v>
      </c>
      <c r="G1025" s="251" t="n">
        <v>25</v>
      </c>
      <c r="H1025" s="251" t="n"/>
      <c r="I1025" s="251" t="n"/>
      <c r="J1025" s="251" t="n"/>
      <c r="K1025" s="251" t="n"/>
      <c r="L1025" s="251" t="n"/>
      <c r="M1025" s="251" t="n"/>
      <c r="N1025" s="251" t="n"/>
      <c r="O1025" s="251" t="n">
        <v>635064</v>
      </c>
      <c r="P1025" s="251" t="n">
        <v>635088</v>
      </c>
      <c r="Q1025" s="251" t="n">
        <v>25</v>
      </c>
      <c r="R1025" s="251">
        <f>J1025+M1025+Q1025</f>
        <v/>
      </c>
      <c r="S1025" s="251">
        <f>IF(OR(C1025="CEDULAS DE IDENTIDAD",C1025="CÉDULA DE IDENTIDAD DS4924"),(J1025*17),0)</f>
        <v/>
      </c>
      <c r="T1025" s="283">
        <f>IF(N1025="ERROR HUMANO",(M1025*3),0)</f>
        <v/>
      </c>
    </row>
    <row r="1026">
      <c r="A1026" s="280" t="n">
        <v>8</v>
      </c>
      <c r="B1026" s="250" t="inlineStr">
        <is>
          <t>WILSON SOLETO LAVAIN</t>
        </is>
      </c>
      <c r="C1026" s="250" t="inlineStr">
        <is>
          <t>LAMINAS PLASTICAS TIPO FUNDA -POUCHE</t>
        </is>
      </c>
      <c r="D1026" s="250" t="inlineStr">
        <is>
          <t>H5-P1</t>
        </is>
      </c>
      <c r="E1026" s="250" t="n">
        <v>1560895</v>
      </c>
      <c r="F1026" s="250" t="n">
        <v>1560919</v>
      </c>
      <c r="G1026" s="250" t="n">
        <v>25</v>
      </c>
      <c r="H1026" s="250" t="n">
        <v>1560895</v>
      </c>
      <c r="I1026" s="250" t="n">
        <v>1560919</v>
      </c>
      <c r="J1026" s="250" t="n">
        <v>25</v>
      </c>
      <c r="K1026" s="250" t="n"/>
      <c r="L1026" s="250" t="n"/>
      <c r="M1026" s="250" t="n"/>
      <c r="N1026" s="250" t="n"/>
      <c r="O1026" s="250" t="n"/>
      <c r="P1026" s="250" t="n"/>
      <c r="Q1026" s="250" t="n"/>
      <c r="R1026" s="250">
        <f>J1026+M1026+Q1026</f>
        <v/>
      </c>
      <c r="S1026" s="250">
        <f>IF(OR(C1026="CEDULAS DE IDENTIDAD",C1026="CÉDULA DE IDENTIDAD DS4924"),(J1026*17),0)</f>
        <v/>
      </c>
      <c r="T1026" s="281">
        <f>IF(N1026="ERROR HUMANO",(M1026*3),0)</f>
        <v/>
      </c>
    </row>
    <row r="1027">
      <c r="A1027" s="280" t="n">
        <v>8</v>
      </c>
      <c r="B1027" s="250" t="inlineStr">
        <is>
          <t>WILSON SOLETO LAVAIN</t>
        </is>
      </c>
      <c r="C1027" s="250" t="inlineStr">
        <is>
          <t>LAMINAS PLASTICAS TIPO FUNDA -POUCHE</t>
        </is>
      </c>
      <c r="D1027" s="250" t="inlineStr">
        <is>
          <t>H5-P1</t>
        </is>
      </c>
      <c r="E1027" s="250" t="n">
        <v>1561167</v>
      </c>
      <c r="F1027" s="250" t="n">
        <v>1561177</v>
      </c>
      <c r="G1027" s="250" t="n">
        <v>11</v>
      </c>
      <c r="H1027" s="250" t="n">
        <v>1561167</v>
      </c>
      <c r="I1027" s="250" t="n">
        <v>1561177</v>
      </c>
      <c r="J1027" s="250" t="n">
        <v>11</v>
      </c>
      <c r="K1027" s="250" t="n"/>
      <c r="L1027" s="250" t="n"/>
      <c r="M1027" s="250" t="n"/>
      <c r="N1027" s="250" t="n"/>
      <c r="O1027" s="250" t="n"/>
      <c r="P1027" s="250" t="n"/>
      <c r="Q1027" s="250" t="n"/>
      <c r="R1027" s="250">
        <f>J1027+M1027+Q1027</f>
        <v/>
      </c>
      <c r="S1027" s="250">
        <f>IF(OR(C1027="CEDULAS DE IDENTIDAD",C1027="CÉDULA DE IDENTIDAD DS4924"),(J1027*17),0)</f>
        <v/>
      </c>
      <c r="T1027" s="281">
        <f>IF(N1027="ERROR HUMANO",(M1027*3),0)</f>
        <v/>
      </c>
    </row>
    <row r="1028">
      <c r="A1028" s="280" t="n">
        <v>8</v>
      </c>
      <c r="B1028" s="250" t="inlineStr">
        <is>
          <t>WILSON SOLETO LAVAIN</t>
        </is>
      </c>
      <c r="C1028" s="250" t="inlineStr">
        <is>
          <t>LAMINAS PLASTICAS TIPO FUNDA -POUCHE</t>
        </is>
      </c>
      <c r="D1028" s="250" t="inlineStr">
        <is>
          <t>H5-P1</t>
        </is>
      </c>
      <c r="E1028" s="250" t="n">
        <v>1561178</v>
      </c>
      <c r="F1028" s="250" t="n">
        <v>1561206</v>
      </c>
      <c r="G1028" s="250" t="n">
        <v>29</v>
      </c>
      <c r="H1028" s="250" t="n"/>
      <c r="I1028" s="250" t="n"/>
      <c r="J1028" s="250" t="n"/>
      <c r="K1028" s="250" t="n"/>
      <c r="L1028" s="250" t="n"/>
      <c r="M1028" s="250" t="n"/>
      <c r="N1028" s="250" t="n"/>
      <c r="O1028" s="250" t="n">
        <v>1561178</v>
      </c>
      <c r="P1028" s="250" t="n">
        <v>1561206</v>
      </c>
      <c r="Q1028" s="250" t="n">
        <v>29</v>
      </c>
      <c r="R1028" s="250">
        <f>J1028+M1028+Q1028</f>
        <v/>
      </c>
      <c r="S1028" s="250">
        <f>IF(OR(C1028="CEDULAS DE IDENTIDAD",C1028="CÉDULA DE IDENTIDAD DS4924"),(J1028*17),0)</f>
        <v/>
      </c>
      <c r="T1028" s="281">
        <f>IF(N1028="ERROR HUMANO",(M1028*3),0)</f>
        <v/>
      </c>
    </row>
    <row r="1029">
      <c r="A1029" s="280" t="n">
        <v>8</v>
      </c>
      <c r="B1029" s="250" t="inlineStr">
        <is>
          <t>WILSON SOLETO LAVAIN</t>
        </is>
      </c>
      <c r="C1029" s="250" t="inlineStr">
        <is>
          <t>CÉDULA DE IDENTIDAD DS4924</t>
        </is>
      </c>
      <c r="D1029" s="250" t="inlineStr">
        <is>
          <t>LA</t>
        </is>
      </c>
      <c r="E1029" s="250" t="n">
        <v>635004</v>
      </c>
      <c r="F1029" s="250" t="n">
        <v>635028</v>
      </c>
      <c r="G1029" s="250" t="n">
        <v>25</v>
      </c>
      <c r="H1029" s="250" t="n">
        <v>635004</v>
      </c>
      <c r="I1029" s="250" t="n">
        <v>635028</v>
      </c>
      <c r="J1029" s="250" t="n">
        <v>25</v>
      </c>
      <c r="K1029" s="250" t="n"/>
      <c r="L1029" s="250" t="n"/>
      <c r="M1029" s="250" t="n"/>
      <c r="N1029" s="250" t="n"/>
      <c r="O1029" s="250" t="n"/>
      <c r="P1029" s="250" t="n"/>
      <c r="Q1029" s="250" t="n"/>
      <c r="R1029" s="250">
        <f>J1029+M1029+Q1029</f>
        <v/>
      </c>
      <c r="S1029" s="250">
        <f>IF(OR(C1029="CEDULAS DE IDENTIDAD",C1029="CÉDULA DE IDENTIDAD DS4924"),(J1029*17),0)</f>
        <v/>
      </c>
      <c r="T1029" s="281">
        <f>IF(N1029="ERROR HUMANO",(M1029*3),0)</f>
        <v/>
      </c>
    </row>
    <row r="1030">
      <c r="A1030" s="280" t="n">
        <v>8</v>
      </c>
      <c r="B1030" s="250" t="inlineStr">
        <is>
          <t>WILSON SOLETO LAVAIN</t>
        </is>
      </c>
      <c r="C1030" s="250" t="inlineStr">
        <is>
          <t>CÉDULA DE IDENTIDAD DS4924</t>
        </is>
      </c>
      <c r="D1030" s="250" t="inlineStr">
        <is>
          <t>LA</t>
        </is>
      </c>
      <c r="E1030" s="250" t="n">
        <v>635201</v>
      </c>
      <c r="F1030" s="250" t="n">
        <v>635211</v>
      </c>
      <c r="G1030" s="250" t="n">
        <v>11</v>
      </c>
      <c r="H1030" s="250" t="n">
        <v>635201</v>
      </c>
      <c r="I1030" s="250" t="n">
        <v>635211</v>
      </c>
      <c r="J1030" s="250" t="n">
        <v>11</v>
      </c>
      <c r="K1030" s="250" t="n"/>
      <c r="L1030" s="250" t="n"/>
      <c r="M1030" s="250" t="n"/>
      <c r="N1030" s="250" t="n"/>
      <c r="O1030" s="250" t="n"/>
      <c r="P1030" s="250" t="n"/>
      <c r="Q1030" s="250" t="n"/>
      <c r="R1030" s="250">
        <f>J1030+M1030+Q1030</f>
        <v/>
      </c>
      <c r="S1030" s="250">
        <f>IF(OR(C1030="CEDULAS DE IDENTIDAD",C1030="CÉDULA DE IDENTIDAD DS4924"),(J1030*17),0)</f>
        <v/>
      </c>
      <c r="T1030" s="281">
        <f>IF(N1030="ERROR HUMANO",(M1030*3),0)</f>
        <v/>
      </c>
    </row>
    <row r="1031">
      <c r="A1031" s="280" t="n">
        <v>8</v>
      </c>
      <c r="B1031" s="250" t="inlineStr">
        <is>
          <t>WILSON SOLETO LAVAIN</t>
        </is>
      </c>
      <c r="C1031" s="250" t="inlineStr">
        <is>
          <t>CÉDULA DE IDENTIDAD DS4924</t>
        </is>
      </c>
      <c r="D1031" s="250" t="inlineStr">
        <is>
          <t>LA</t>
        </is>
      </c>
      <c r="E1031" s="250" t="n">
        <v>635212</v>
      </c>
      <c r="F1031" s="250" t="n">
        <v>635240</v>
      </c>
      <c r="G1031" s="250" t="n">
        <v>29</v>
      </c>
      <c r="H1031" s="250" t="n"/>
      <c r="I1031" s="250" t="n"/>
      <c r="J1031" s="250" t="n"/>
      <c r="K1031" s="250" t="n"/>
      <c r="L1031" s="250" t="n"/>
      <c r="M1031" s="250" t="n"/>
      <c r="N1031" s="250" t="n"/>
      <c r="O1031" s="250" t="n">
        <v>635212</v>
      </c>
      <c r="P1031" s="250" t="n">
        <v>635240</v>
      </c>
      <c r="Q1031" s="250" t="n">
        <v>29</v>
      </c>
      <c r="R1031" s="250">
        <f>J1031+M1031+Q1031</f>
        <v/>
      </c>
      <c r="S1031" s="250">
        <f>IF(OR(C1031="CEDULAS DE IDENTIDAD",C1031="CÉDULA DE IDENTIDAD DS4924"),(J1031*17),0)</f>
        <v/>
      </c>
      <c r="T1031" s="281">
        <f>IF(N1031="ERROR HUMANO",(M1031*3),0)</f>
        <v/>
      </c>
    </row>
    <row r="1032" ht="15" customHeight="1" s="335">
      <c r="A1032" s="417" t="inlineStr">
        <is>
          <t>TOTALES:</t>
        </is>
      </c>
      <c r="B1032" s="408" t="n"/>
      <c r="C1032" s="408" t="n"/>
      <c r="D1032" s="408" t="n"/>
      <c r="E1032" s="162" t="n"/>
      <c r="F1032" s="163" t="n"/>
      <c r="G1032" s="164">
        <f>SUM(G984:G1031)</f>
        <v/>
      </c>
      <c r="H1032" s="162" t="n"/>
      <c r="I1032" s="163" t="n"/>
      <c r="J1032" s="165">
        <f>SUM(J984:J1031)</f>
        <v/>
      </c>
      <c r="K1032" s="162" t="n"/>
      <c r="L1032" s="163" t="n"/>
      <c r="M1032" s="165">
        <f>SUM(M984:M1031)</f>
        <v/>
      </c>
      <c r="N1032" s="166" t="n"/>
      <c r="O1032" s="162" t="n"/>
      <c r="P1032" s="163" t="n"/>
      <c r="Q1032" s="165">
        <f>SUM(Q984:Q1031)</f>
        <v/>
      </c>
      <c r="R1032" s="167">
        <f>SUM(R984:R1031)</f>
        <v/>
      </c>
      <c r="S1032" s="168">
        <f>SUM(S984:S1031)</f>
        <v/>
      </c>
      <c r="T1032" s="165">
        <f>SUM(T984:T1031)</f>
        <v/>
      </c>
    </row>
    <row r="1033" ht="15.75" customHeight="1" s="335">
      <c r="A1033" s="409" t="inlineStr">
        <is>
          <t>TOTAL BOLETAS DE DEPOSITO BANCARIO</t>
        </is>
      </c>
      <c r="B1033" s="408" t="n"/>
      <c r="C1033" s="408" t="n"/>
      <c r="D1033" s="408" t="n"/>
      <c r="E1033" s="408" t="n"/>
      <c r="F1033" s="408" t="n"/>
      <c r="G1033" s="408" t="n"/>
      <c r="H1033" s="337" t="n"/>
      <c r="I1033" s="416">
        <f>J1032/2</f>
        <v/>
      </c>
      <c r="J1033" s="337" t="n"/>
      <c r="K1033" s="409" t="inlineStr">
        <is>
          <t>INGRESO TOTAL BOLIVIANOS</t>
        </is>
      </c>
      <c r="L1033" s="408" t="n"/>
      <c r="M1033" s="408" t="n"/>
      <c r="N1033" s="408" t="n"/>
      <c r="O1033" s="408" t="n"/>
      <c r="P1033" s="408" t="n"/>
      <c r="Q1033" s="337" t="n"/>
      <c r="R1033" s="416">
        <f>S1032+T1032</f>
        <v/>
      </c>
      <c r="S1033" s="408" t="n"/>
      <c r="T1033" s="337" t="n"/>
    </row>
    <row r="1035" ht="15" customHeight="1" s="335">
      <c r="A1035" s="275" t="n"/>
      <c r="B1035" s="276" t="n"/>
      <c r="C1035" s="276" t="n"/>
      <c r="D1035" s="276" t="n"/>
      <c r="E1035" s="276" t="n"/>
      <c r="F1035" s="276" t="n"/>
      <c r="G1035" s="276" t="n"/>
      <c r="H1035" s="276" t="n"/>
      <c r="I1035" s="276" t="n"/>
      <c r="J1035" s="276" t="n"/>
      <c r="K1035" s="276" t="n"/>
      <c r="L1035" s="276" t="n"/>
      <c r="M1035" s="276" t="n"/>
      <c r="N1035" s="276" t="n"/>
      <c r="O1035" s="418" t="inlineStr">
        <is>
          <t>Correlativo-Form.:   SEGIP/DDSC/MONT/020/2024</t>
        </is>
      </c>
      <c r="P1035" s="411" t="n"/>
      <c r="Q1035" s="411" t="n"/>
      <c r="R1035" s="411" t="n"/>
      <c r="S1035" s="411" t="n"/>
      <c r="T1035" s="412" t="n"/>
    </row>
    <row r="1036" ht="22.5" customHeight="1" s="335">
      <c r="A1036" s="433" t="inlineStr">
        <is>
          <t xml:space="preserve">SERVICIO GENERAL DE IDENTIFICACION PERSONAL </t>
        </is>
      </c>
      <c r="T1036" s="422" t="n"/>
    </row>
    <row r="1037" ht="15" customHeight="1" s="335">
      <c r="A1037" s="432" t="inlineStr">
        <is>
          <t>LEY N° 0145 DEL 27 DE JUNIO DEL 2011</t>
        </is>
      </c>
      <c r="T1037" s="422" t="n"/>
    </row>
    <row r="1038" ht="24.75" customHeight="1" s="335">
      <c r="A1038" s="430" t="inlineStr">
        <is>
          <t xml:space="preserve">FORMULARIO AV-4 (ADMINISTRACION DE MATERIAL VALORADO: CEDULAS Y PLASTICOS) </t>
        </is>
      </c>
      <c r="B1038" s="411" t="n"/>
      <c r="C1038" s="411" t="n"/>
      <c r="D1038" s="411" t="n"/>
      <c r="E1038" s="411" t="n"/>
      <c r="F1038" s="411" t="n"/>
      <c r="G1038" s="411" t="n"/>
      <c r="H1038" s="411" t="n"/>
      <c r="I1038" s="411" t="n"/>
      <c r="J1038" s="411" t="n"/>
      <c r="K1038" s="411" t="n"/>
      <c r="L1038" s="411" t="n"/>
      <c r="M1038" s="411" t="n"/>
      <c r="N1038" s="411" t="n"/>
      <c r="O1038" s="411" t="n"/>
      <c r="P1038" s="411" t="n"/>
      <c r="Q1038" s="411" t="n"/>
      <c r="R1038" s="411" t="n"/>
      <c r="S1038" s="411" t="n"/>
      <c r="T1038" s="412" t="n"/>
    </row>
    <row r="1039" ht="21.75" customHeight="1" s="335" thickBot="1">
      <c r="A1039" s="431" t="inlineStr">
        <is>
          <t xml:space="preserve">OFICINA OPERATIVA: </t>
        </is>
      </c>
      <c r="B1039" s="411" t="n"/>
      <c r="C1039" s="411" t="n"/>
      <c r="D1039" s="411" t="n"/>
      <c r="E1039" s="429" t="inlineStr">
        <is>
          <t>OFICINA REGIONAL MONTERO</t>
        </is>
      </c>
      <c r="F1039" s="408" t="n"/>
      <c r="G1039" s="408" t="n"/>
      <c r="H1039" s="408" t="n"/>
      <c r="I1039" s="408" t="n"/>
      <c r="J1039" s="408" t="n"/>
      <c r="K1039" s="408" t="n"/>
      <c r="L1039" s="408" t="n"/>
      <c r="M1039" s="408" t="n"/>
      <c r="N1039" s="408" t="n"/>
      <c r="O1039" s="408" t="n"/>
      <c r="P1039" s="408" t="n"/>
      <c r="Q1039" s="419" t="inlineStr">
        <is>
          <t xml:space="preserve">FECHA: </t>
        </is>
      </c>
      <c r="R1039" s="412" t="n"/>
      <c r="S1039" s="427" t="inlineStr">
        <is>
          <t>26/01/2024</t>
        </is>
      </c>
      <c r="T1039" s="428" t="n"/>
    </row>
    <row r="1040" ht="15.75" customHeight="1" s="335">
      <c r="A1040" s="277" t="n"/>
      <c r="B1040" s="158" t="n"/>
      <c r="C1040" s="158" t="n"/>
      <c r="D1040" s="158" t="n"/>
      <c r="E1040" s="426" t="inlineStr">
        <is>
          <t>ENTREGA DIARIA</t>
        </is>
      </c>
      <c r="F1040" s="408" t="n"/>
      <c r="G1040" s="337" t="n"/>
      <c r="H1040" s="407" t="inlineStr">
        <is>
          <t>CEDULAS EMITIDAS</t>
        </is>
      </c>
      <c r="I1040" s="408" t="n"/>
      <c r="J1040" s="337" t="n"/>
      <c r="K1040" s="425" t="inlineStr">
        <is>
          <t>CEDULAS ANULADAS</t>
        </is>
      </c>
      <c r="L1040" s="408" t="n"/>
      <c r="M1040" s="408" t="n"/>
      <c r="N1040" s="337" t="n"/>
      <c r="O1040" s="407" t="inlineStr">
        <is>
          <t>CEDULAS DEVUELTAS</t>
        </is>
      </c>
      <c r="P1040" s="408" t="n"/>
      <c r="Q1040" s="337" t="n"/>
      <c r="R1040" s="423" t="inlineStr">
        <is>
          <t>TOTAL  ASIGNAC…</t>
        </is>
      </c>
      <c r="S1040" s="423" t="inlineStr">
        <is>
          <t>TOTAL BS. RECAUDADO (EMISIONES)</t>
        </is>
      </c>
      <c r="T1040" s="423" t="inlineStr">
        <is>
          <t>TOTAL BS. ANULACIONES</t>
        </is>
      </c>
    </row>
    <row r="1041">
      <c r="A1041" s="269" t="inlineStr">
        <is>
          <t>MESA</t>
        </is>
      </c>
      <c r="B1041" s="269" t="inlineStr">
        <is>
          <t>OPERADOR</t>
        </is>
      </c>
      <c r="C1041" s="269" t="inlineStr">
        <is>
          <t>DETALLE</t>
        </is>
      </c>
      <c r="D1041" s="269" t="inlineStr">
        <is>
          <t>SERIE</t>
        </is>
      </c>
      <c r="E1041" s="269" t="inlineStr">
        <is>
          <t>DESDE</t>
        </is>
      </c>
      <c r="F1041" s="269" t="inlineStr">
        <is>
          <t>HASTA</t>
        </is>
      </c>
      <c r="G1041" s="270" t="inlineStr">
        <is>
          <t>CANTIDAD</t>
        </is>
      </c>
      <c r="H1041" s="269" t="inlineStr">
        <is>
          <t>DESDE</t>
        </is>
      </c>
      <c r="I1041" s="269" t="inlineStr">
        <is>
          <t>HASTA</t>
        </is>
      </c>
      <c r="J1041" s="270" t="inlineStr">
        <is>
          <t>CANTIDAD</t>
        </is>
      </c>
      <c r="K1041" s="269" t="inlineStr">
        <is>
          <t>DESDE</t>
        </is>
      </c>
      <c r="L1041" s="269" t="inlineStr">
        <is>
          <t>HASTA</t>
        </is>
      </c>
      <c r="M1041" s="270" t="inlineStr">
        <is>
          <t>CANTIDAD</t>
        </is>
      </c>
      <c r="N1041" s="271" t="inlineStr">
        <is>
          <t>TIPO ANULACION</t>
        </is>
      </c>
      <c r="O1041" s="269" t="inlineStr">
        <is>
          <t>DESDE</t>
        </is>
      </c>
      <c r="P1041" s="269" t="inlineStr">
        <is>
          <t>HASTA</t>
        </is>
      </c>
      <c r="Q1041" s="270" t="inlineStr">
        <is>
          <t>CANTIDAD</t>
        </is>
      </c>
      <c r="R1041" s="424" t="n"/>
      <c r="S1041" s="424" t="n"/>
      <c r="T1041" s="424" t="n"/>
    </row>
    <row r="1042">
      <c r="A1042" s="278" t="n">
        <v>2</v>
      </c>
      <c r="B1042" s="272" t="inlineStr">
        <is>
          <t>ANELY CACERES PECHO</t>
        </is>
      </c>
      <c r="C1042" s="272" t="inlineStr">
        <is>
          <t>LAMINAS PLASTICAS TIPO FUNDA -POUCHE</t>
        </is>
      </c>
      <c r="D1042" s="272" t="inlineStr">
        <is>
          <t>H5-P1</t>
        </is>
      </c>
      <c r="E1042" s="272" t="n">
        <v>1560999</v>
      </c>
      <c r="F1042" s="272" t="n">
        <v>1561027</v>
      </c>
      <c r="G1042" s="272" t="n">
        <v>29</v>
      </c>
      <c r="H1042" s="272" t="n">
        <v>1560999</v>
      </c>
      <c r="I1042" s="272" t="n">
        <v>1561027</v>
      </c>
      <c r="J1042" s="272" t="n">
        <v>29</v>
      </c>
      <c r="K1042" s="272" t="n"/>
      <c r="L1042" s="272" t="n"/>
      <c r="M1042" s="272" t="n"/>
      <c r="N1042" s="272" t="n"/>
      <c r="O1042" s="272" t="n"/>
      <c r="P1042" s="272" t="n"/>
      <c r="Q1042" s="272" t="n"/>
      <c r="R1042" s="272">
        <f>J1042+M1042+Q1042</f>
        <v/>
      </c>
      <c r="S1042" s="272">
        <f>IF(OR(C1042="CEDULAS DE IDENTIDAD",C1042="CÉDULA DE IDENTIDAD DS4924"),(J1042*17),0)</f>
        <v/>
      </c>
      <c r="T1042" s="279">
        <f>IF(N1042="ERROR HUMANO",(M1042*3),0)</f>
        <v/>
      </c>
    </row>
    <row r="1043">
      <c r="A1043" s="280" t="n">
        <v>2</v>
      </c>
      <c r="B1043" s="250" t="inlineStr">
        <is>
          <t>ANELY CACERES PECHO</t>
        </is>
      </c>
      <c r="C1043" s="250" t="inlineStr">
        <is>
          <t>LAMINAS PLASTICAS TIPO FUNDA -POUCHE</t>
        </is>
      </c>
      <c r="D1043" s="250" t="inlineStr">
        <is>
          <t>H5-P1</t>
        </is>
      </c>
      <c r="E1043" s="250" t="n">
        <v>1561247</v>
      </c>
      <c r="F1043" s="250" t="n">
        <v>1561268</v>
      </c>
      <c r="G1043" s="250" t="n">
        <v>22</v>
      </c>
      <c r="H1043" s="250" t="n">
        <v>1561247</v>
      </c>
      <c r="I1043" s="250" t="n">
        <v>1561268</v>
      </c>
      <c r="J1043" s="250" t="n">
        <v>22</v>
      </c>
      <c r="K1043" s="250" t="n"/>
      <c r="L1043" s="250" t="n"/>
      <c r="M1043" s="250" t="n"/>
      <c r="N1043" s="250" t="n"/>
      <c r="O1043" s="250" t="n"/>
      <c r="P1043" s="250" t="n"/>
      <c r="Q1043" s="250" t="n"/>
      <c r="R1043" s="250">
        <f>J1043+M1043+Q1043</f>
        <v/>
      </c>
      <c r="S1043" s="250">
        <f>IF(OR(C1043="CEDULAS DE IDENTIDAD",C1043="CÉDULA DE IDENTIDAD DS4924"),(J1043*17),0)</f>
        <v/>
      </c>
      <c r="T1043" s="281">
        <f>IF(N1043="ERROR HUMANO",(M1043*3),0)</f>
        <v/>
      </c>
    </row>
    <row r="1044">
      <c r="A1044" s="280" t="n">
        <v>2</v>
      </c>
      <c r="B1044" s="250" t="inlineStr">
        <is>
          <t>ANELY CACERES PECHO</t>
        </is>
      </c>
      <c r="C1044" s="250" t="inlineStr">
        <is>
          <t>LAMINAS PLASTICAS TIPO FUNDA -POUCHE</t>
        </is>
      </c>
      <c r="D1044" s="250" t="inlineStr">
        <is>
          <t>H5-P1</t>
        </is>
      </c>
      <c r="E1044" s="250" t="n">
        <v>1561269</v>
      </c>
      <c r="F1044" s="250" t="n">
        <v>1561286</v>
      </c>
      <c r="G1044" s="250" t="n">
        <v>18</v>
      </c>
      <c r="H1044" s="250" t="n"/>
      <c r="I1044" s="250" t="n"/>
      <c r="J1044" s="250" t="n"/>
      <c r="K1044" s="250" t="n"/>
      <c r="L1044" s="250" t="n"/>
      <c r="M1044" s="250" t="n"/>
      <c r="N1044" s="250" t="n"/>
      <c r="O1044" s="250" t="n">
        <v>1561269</v>
      </c>
      <c r="P1044" s="250" t="n">
        <v>1561286</v>
      </c>
      <c r="Q1044" s="250" t="n">
        <v>18</v>
      </c>
      <c r="R1044" s="250">
        <f>J1044+M1044+Q1044</f>
        <v/>
      </c>
      <c r="S1044" s="250">
        <f>IF(OR(C1044="CEDULAS DE IDENTIDAD",C1044="CÉDULA DE IDENTIDAD DS4924"),(J1044*17),0)</f>
        <v/>
      </c>
      <c r="T1044" s="281">
        <f>IF(N1044="ERROR HUMANO",(M1044*3),0)</f>
        <v/>
      </c>
    </row>
    <row r="1045">
      <c r="A1045" s="280" t="n">
        <v>2</v>
      </c>
      <c r="B1045" s="250" t="inlineStr">
        <is>
          <t>ANELY CACERES PECHO</t>
        </is>
      </c>
      <c r="C1045" s="250" t="inlineStr">
        <is>
          <t>CÉDULA DE IDENTIDAD DS4924</t>
        </is>
      </c>
      <c r="D1045" s="250" t="inlineStr">
        <is>
          <t>LA</t>
        </is>
      </c>
      <c r="E1045" s="250" t="n">
        <v>635108</v>
      </c>
      <c r="F1045" s="250" t="n">
        <v>635136</v>
      </c>
      <c r="G1045" s="250" t="n">
        <v>29</v>
      </c>
      <c r="H1045" s="250" t="n">
        <v>635108</v>
      </c>
      <c r="I1045" s="250" t="n">
        <v>635136</v>
      </c>
      <c r="J1045" s="250" t="n">
        <v>29</v>
      </c>
      <c r="K1045" s="250" t="n"/>
      <c r="L1045" s="250" t="n"/>
      <c r="M1045" s="250" t="n"/>
      <c r="N1045" s="250" t="n"/>
      <c r="O1045" s="250" t="n"/>
      <c r="P1045" s="250" t="n"/>
      <c r="Q1045" s="250" t="n"/>
      <c r="R1045" s="250">
        <f>J1045+M1045+Q1045</f>
        <v/>
      </c>
      <c r="S1045" s="250">
        <f>IF(OR(C1045="CEDULAS DE IDENTIDAD",C1045="CÉDULA DE IDENTIDAD DS4924"),(J1045*17),0)</f>
        <v/>
      </c>
      <c r="T1045" s="281">
        <f>IF(N1045="ERROR HUMANO",(M1045*3),0)</f>
        <v/>
      </c>
    </row>
    <row r="1046">
      <c r="A1046" s="280" t="n">
        <v>2</v>
      </c>
      <c r="B1046" s="250" t="inlineStr">
        <is>
          <t>ANELY CACERES PECHO</t>
        </is>
      </c>
      <c r="C1046" s="250" t="inlineStr">
        <is>
          <t>CÉDULA DE IDENTIDAD DS4924</t>
        </is>
      </c>
      <c r="D1046" s="250" t="inlineStr">
        <is>
          <t>LA</t>
        </is>
      </c>
      <c r="E1046" s="250" t="n">
        <v>635281</v>
      </c>
      <c r="F1046" s="250" t="n">
        <v>635302</v>
      </c>
      <c r="G1046" s="250" t="n">
        <v>22</v>
      </c>
      <c r="H1046" s="250" t="n">
        <v>635281</v>
      </c>
      <c r="I1046" s="250" t="n">
        <v>635302</v>
      </c>
      <c r="J1046" s="250" t="n">
        <v>22</v>
      </c>
      <c r="K1046" s="250" t="n"/>
      <c r="L1046" s="250" t="n"/>
      <c r="M1046" s="250" t="n"/>
      <c r="N1046" s="250" t="n"/>
      <c r="O1046" s="250" t="n"/>
      <c r="P1046" s="250" t="n"/>
      <c r="Q1046" s="250" t="n"/>
      <c r="R1046" s="250">
        <f>J1046+M1046+Q1046</f>
        <v/>
      </c>
      <c r="S1046" s="250">
        <f>IF(OR(C1046="CEDULAS DE IDENTIDAD",C1046="CÉDULA DE IDENTIDAD DS4924"),(J1046*17),0)</f>
        <v/>
      </c>
      <c r="T1046" s="281">
        <f>IF(N1046="ERROR HUMANO",(M1046*3),0)</f>
        <v/>
      </c>
    </row>
    <row r="1047">
      <c r="A1047" s="280" t="n">
        <v>2</v>
      </c>
      <c r="B1047" s="250" t="inlineStr">
        <is>
          <t>ANELY CACERES PECHO</t>
        </is>
      </c>
      <c r="C1047" s="250" t="inlineStr">
        <is>
          <t>CÉDULA DE IDENTIDAD DS4924</t>
        </is>
      </c>
      <c r="D1047" s="250" t="inlineStr">
        <is>
          <t>LA</t>
        </is>
      </c>
      <c r="E1047" s="250" t="n">
        <v>635303</v>
      </c>
      <c r="F1047" s="250" t="n">
        <v>635320</v>
      </c>
      <c r="G1047" s="250" t="n">
        <v>18</v>
      </c>
      <c r="H1047" s="250" t="n"/>
      <c r="I1047" s="250" t="n"/>
      <c r="J1047" s="250" t="n"/>
      <c r="K1047" s="250" t="n"/>
      <c r="L1047" s="250" t="n"/>
      <c r="M1047" s="250" t="n"/>
      <c r="N1047" s="250" t="n"/>
      <c r="O1047" s="250" t="n">
        <v>635303</v>
      </c>
      <c r="P1047" s="250" t="n">
        <v>635320</v>
      </c>
      <c r="Q1047" s="250" t="n">
        <v>18</v>
      </c>
      <c r="R1047" s="250">
        <f>J1047+M1047+Q1047</f>
        <v/>
      </c>
      <c r="S1047" s="250">
        <f>IF(OR(C1047="CEDULAS DE IDENTIDAD",C1047="CÉDULA DE IDENTIDAD DS4924"),(J1047*17),0)</f>
        <v/>
      </c>
      <c r="T1047" s="281">
        <f>IF(N1047="ERROR HUMANO",(M1047*3),0)</f>
        <v/>
      </c>
    </row>
    <row r="1048">
      <c r="A1048" s="282" t="n">
        <v>7</v>
      </c>
      <c r="B1048" s="251" t="inlineStr">
        <is>
          <t>BOLIVIA MAR PALMERO TILILA</t>
        </is>
      </c>
      <c r="C1048" s="251" t="inlineStr">
        <is>
          <t>CEDULAS DE IDENTIDAD</t>
        </is>
      </c>
      <c r="D1048" s="251" t="inlineStr">
        <is>
          <t>H5-P1</t>
        </is>
      </c>
      <c r="E1048" s="251" t="n">
        <v>2980355</v>
      </c>
      <c r="F1048" s="251" t="n">
        <v>2980388</v>
      </c>
      <c r="G1048" s="251" t="n">
        <v>34</v>
      </c>
      <c r="H1048" s="251" t="n">
        <v>2980355</v>
      </c>
      <c r="I1048" s="251" t="n">
        <v>2980388</v>
      </c>
      <c r="J1048" s="251" t="n">
        <v>34</v>
      </c>
      <c r="K1048" s="251" t="n"/>
      <c r="L1048" s="251" t="n"/>
      <c r="M1048" s="251" t="n"/>
      <c r="N1048" s="251" t="n"/>
      <c r="O1048" s="251" t="n"/>
      <c r="P1048" s="251" t="n"/>
      <c r="Q1048" s="251" t="n"/>
      <c r="R1048" s="251">
        <f>J1048+M1048+Q1048</f>
        <v/>
      </c>
      <c r="S1048" s="251">
        <f>IF(OR(C1048="CEDULAS DE IDENTIDAD",C1048="CÉDULA DE IDENTIDAD DS4924"),(J1048*17),0)</f>
        <v/>
      </c>
      <c r="T1048" s="283">
        <f>IF(N1048="ERROR HUMANO",(M1048*3),0)</f>
        <v/>
      </c>
    </row>
    <row r="1049">
      <c r="A1049" s="282" t="n">
        <v>7</v>
      </c>
      <c r="B1049" s="251" t="inlineStr">
        <is>
          <t>BOLIVIA MAR PALMERO TILILA</t>
        </is>
      </c>
      <c r="C1049" s="251" t="inlineStr">
        <is>
          <t>CEDULAS DE IDENTIDAD</t>
        </is>
      </c>
      <c r="D1049" s="251" t="inlineStr">
        <is>
          <t>H5-P1</t>
        </is>
      </c>
      <c r="E1049" s="251" t="n">
        <v>2980409</v>
      </c>
      <c r="F1049" s="251" t="n">
        <v>2980421</v>
      </c>
      <c r="G1049" s="251" t="n">
        <v>13</v>
      </c>
      <c r="H1049" s="251" t="n">
        <v>2980409</v>
      </c>
      <c r="I1049" s="251" t="n">
        <v>2980421</v>
      </c>
      <c r="J1049" s="251" t="n">
        <v>13</v>
      </c>
      <c r="K1049" s="251" t="n"/>
      <c r="L1049" s="251" t="n"/>
      <c r="M1049" s="251" t="n"/>
      <c r="N1049" s="251" t="n"/>
      <c r="O1049" s="251" t="n"/>
      <c r="P1049" s="251" t="n"/>
      <c r="Q1049" s="251" t="n"/>
      <c r="R1049" s="251">
        <f>J1049+M1049+Q1049</f>
        <v/>
      </c>
      <c r="S1049" s="251">
        <f>IF(OR(C1049="CEDULAS DE IDENTIDAD",C1049="CÉDULA DE IDENTIDAD DS4924"),(J1049*17),0)</f>
        <v/>
      </c>
      <c r="T1049" s="283">
        <f>IF(N1049="ERROR HUMANO",(M1049*3),0)</f>
        <v/>
      </c>
    </row>
    <row r="1050">
      <c r="A1050" s="282" t="n">
        <v>7</v>
      </c>
      <c r="B1050" s="251" t="inlineStr">
        <is>
          <t>BOLIVIA MAR PALMERO TILILA</t>
        </is>
      </c>
      <c r="C1050" s="251" t="inlineStr">
        <is>
          <t>CEDULAS DE IDENTIDAD</t>
        </is>
      </c>
      <c r="D1050" s="251" t="inlineStr">
        <is>
          <t>H5-P1</t>
        </is>
      </c>
      <c r="E1050" s="251" t="n">
        <v>2980422</v>
      </c>
      <c r="F1050" s="251" t="n">
        <v>2980428</v>
      </c>
      <c r="G1050" s="251" t="n">
        <v>7</v>
      </c>
      <c r="H1050" s="251" t="n"/>
      <c r="I1050" s="251" t="n"/>
      <c r="J1050" s="251" t="n"/>
      <c r="K1050" s="251" t="n"/>
      <c r="L1050" s="251" t="n"/>
      <c r="M1050" s="251" t="n"/>
      <c r="N1050" s="251" t="n"/>
      <c r="O1050" s="251" t="n">
        <v>2980422</v>
      </c>
      <c r="P1050" s="251" t="n">
        <v>2980428</v>
      </c>
      <c r="Q1050" s="251" t="n">
        <v>7</v>
      </c>
      <c r="R1050" s="251">
        <f>J1050+M1050+Q1050</f>
        <v/>
      </c>
      <c r="S1050" s="251">
        <f>IF(OR(C1050="CEDULAS DE IDENTIDAD",C1050="CÉDULA DE IDENTIDAD DS4924"),(J1050*17),0)</f>
        <v/>
      </c>
      <c r="T1050" s="283">
        <f>IF(N1050="ERROR HUMANO",(M1050*3),0)</f>
        <v/>
      </c>
    </row>
    <row r="1051">
      <c r="A1051" s="282" t="n">
        <v>7</v>
      </c>
      <c r="B1051" s="251" t="inlineStr">
        <is>
          <t>BOLIVIA MAR PALMERO TILILA</t>
        </is>
      </c>
      <c r="C1051" s="251" t="inlineStr">
        <is>
          <t>LAMINAS PLASTICAS TIPO FUNDA -POUCHE</t>
        </is>
      </c>
      <c r="D1051" s="251" t="inlineStr">
        <is>
          <t>H5-P1</t>
        </is>
      </c>
      <c r="E1051" s="251" t="n">
        <v>1561133</v>
      </c>
      <c r="F1051" s="251" t="n">
        <v>1561166</v>
      </c>
      <c r="G1051" s="251" t="n">
        <v>34</v>
      </c>
      <c r="H1051" s="251" t="n">
        <v>1561133</v>
      </c>
      <c r="I1051" s="251" t="n">
        <v>1561166</v>
      </c>
      <c r="J1051" s="251" t="n">
        <v>34</v>
      </c>
      <c r="K1051" s="251" t="n"/>
      <c r="L1051" s="251" t="n"/>
      <c r="M1051" s="251" t="n"/>
      <c r="N1051" s="251" t="n"/>
      <c r="O1051" s="251" t="n"/>
      <c r="P1051" s="251" t="n"/>
      <c r="Q1051" s="251" t="n"/>
      <c r="R1051" s="251">
        <f>J1051+M1051+Q1051</f>
        <v/>
      </c>
      <c r="S1051" s="251">
        <f>IF(OR(C1051="CEDULAS DE IDENTIDAD",C1051="CÉDULA DE IDENTIDAD DS4924"),(J1051*17),0)</f>
        <v/>
      </c>
      <c r="T1051" s="283">
        <f>IF(N1051="ERROR HUMANO",(M1051*3),0)</f>
        <v/>
      </c>
    </row>
    <row r="1052">
      <c r="A1052" s="282" t="n">
        <v>7</v>
      </c>
      <c r="B1052" s="251" t="inlineStr">
        <is>
          <t>BOLIVIA MAR PALMERO TILILA</t>
        </is>
      </c>
      <c r="C1052" s="251" t="inlineStr">
        <is>
          <t>LAMINAS PLASTICAS TIPO FUNDA -POUCHE</t>
        </is>
      </c>
      <c r="D1052" s="251" t="inlineStr">
        <is>
          <t>H5-P1</t>
        </is>
      </c>
      <c r="E1052" s="251" t="n">
        <v>1561363</v>
      </c>
      <c r="F1052" s="251" t="n">
        <v>1561375</v>
      </c>
      <c r="G1052" s="251" t="n">
        <v>13</v>
      </c>
      <c r="H1052" s="251" t="n">
        <v>1561363</v>
      </c>
      <c r="I1052" s="251" t="n">
        <v>1561375</v>
      </c>
      <c r="J1052" s="251" t="n">
        <v>13</v>
      </c>
      <c r="K1052" s="251" t="n"/>
      <c r="L1052" s="251" t="n"/>
      <c r="M1052" s="251" t="n"/>
      <c r="N1052" s="251" t="n"/>
      <c r="O1052" s="251" t="n"/>
      <c r="P1052" s="251" t="n"/>
      <c r="Q1052" s="251" t="n"/>
      <c r="R1052" s="251">
        <f>J1052+M1052+Q1052</f>
        <v/>
      </c>
      <c r="S1052" s="251">
        <f>IF(OR(C1052="CEDULAS DE IDENTIDAD",C1052="CÉDULA DE IDENTIDAD DS4924"),(J1052*17),0)</f>
        <v/>
      </c>
      <c r="T1052" s="283">
        <f>IF(N1052="ERROR HUMANO",(M1052*3),0)</f>
        <v/>
      </c>
    </row>
    <row r="1053">
      <c r="A1053" s="282" t="n">
        <v>7</v>
      </c>
      <c r="B1053" s="251" t="inlineStr">
        <is>
          <t>BOLIVIA MAR PALMERO TILILA</t>
        </is>
      </c>
      <c r="C1053" s="251" t="inlineStr">
        <is>
          <t>LAMINAS PLASTICAS TIPO FUNDA -POUCHE</t>
        </is>
      </c>
      <c r="D1053" s="251" t="inlineStr">
        <is>
          <t>H5-P1</t>
        </is>
      </c>
      <c r="E1053" s="251" t="n">
        <v>1561376</v>
      </c>
      <c r="F1053" s="251" t="n">
        <v>1561382</v>
      </c>
      <c r="G1053" s="251" t="n">
        <v>7</v>
      </c>
      <c r="H1053" s="251" t="n"/>
      <c r="I1053" s="251" t="n"/>
      <c r="J1053" s="251" t="n"/>
      <c r="K1053" s="251" t="n"/>
      <c r="L1053" s="251" t="n"/>
      <c r="M1053" s="251" t="n"/>
      <c r="N1053" s="251" t="n"/>
      <c r="O1053" s="251" t="n">
        <v>1561376</v>
      </c>
      <c r="P1053" s="251" t="n">
        <v>1561382</v>
      </c>
      <c r="Q1053" s="251" t="n">
        <v>7</v>
      </c>
      <c r="R1053" s="251">
        <f>J1053+M1053+Q1053</f>
        <v/>
      </c>
      <c r="S1053" s="251">
        <f>IF(OR(C1053="CEDULAS DE IDENTIDAD",C1053="CÉDULA DE IDENTIDAD DS4924"),(J1053*17),0)</f>
        <v/>
      </c>
      <c r="T1053" s="283">
        <f>IF(N1053="ERROR HUMANO",(M1053*3),0)</f>
        <v/>
      </c>
    </row>
    <row r="1054">
      <c r="A1054" s="280" t="n">
        <v>5</v>
      </c>
      <c r="B1054" s="250" t="inlineStr">
        <is>
          <t>CARMEN DEL PILAR ANTELO PAZ</t>
        </is>
      </c>
      <c r="C1054" s="250" t="inlineStr">
        <is>
          <t>LAMINAS PLASTICAS TIPO FUNDA -POUCHE</t>
        </is>
      </c>
      <c r="D1054" s="250" t="inlineStr">
        <is>
          <t>H5-P1</t>
        </is>
      </c>
      <c r="E1054" s="250" t="n">
        <v>1561108</v>
      </c>
      <c r="F1054" s="250" t="n">
        <v>1561118</v>
      </c>
      <c r="G1054" s="250" t="n">
        <v>11</v>
      </c>
      <c r="H1054" s="250" t="n">
        <v>1561108</v>
      </c>
      <c r="I1054" s="250" t="n">
        <v>1561118</v>
      </c>
      <c r="J1054" s="250" t="n">
        <v>11</v>
      </c>
      <c r="K1054" s="250" t="n"/>
      <c r="L1054" s="250" t="n"/>
      <c r="M1054" s="250" t="n"/>
      <c r="N1054" s="250" t="n"/>
      <c r="O1054" s="250" t="n"/>
      <c r="P1054" s="250" t="n"/>
      <c r="Q1054" s="250" t="n"/>
      <c r="R1054" s="250">
        <f>J1054+M1054+Q1054</f>
        <v/>
      </c>
      <c r="S1054" s="250">
        <f>IF(OR(C1054="CEDULAS DE IDENTIDAD",C1054="CÉDULA DE IDENTIDAD DS4924"),(J1054*17),0)</f>
        <v/>
      </c>
      <c r="T1054" s="281">
        <f>IF(N1054="ERROR HUMANO",(M1054*3),0)</f>
        <v/>
      </c>
    </row>
    <row r="1055">
      <c r="A1055" s="280" t="n">
        <v>5</v>
      </c>
      <c r="B1055" s="250" t="inlineStr">
        <is>
          <t>CARMEN DEL PILAR ANTELO PAZ</t>
        </is>
      </c>
      <c r="C1055" s="250" t="inlineStr">
        <is>
          <t>LAMINAS PLASTICAS TIPO FUNDA -POUCHE</t>
        </is>
      </c>
      <c r="D1055" s="250" t="inlineStr">
        <is>
          <t>H5-P1</t>
        </is>
      </c>
      <c r="E1055" s="250" t="n">
        <v>1561123</v>
      </c>
      <c r="F1055" s="250" t="n">
        <v>1561127</v>
      </c>
      <c r="G1055" s="250" t="n">
        <v>5</v>
      </c>
      <c r="H1055" s="250" t="n">
        <v>1561123</v>
      </c>
      <c r="I1055" s="250" t="n">
        <v>1561127</v>
      </c>
      <c r="J1055" s="250" t="n">
        <v>5</v>
      </c>
      <c r="K1055" s="250" t="n"/>
      <c r="L1055" s="250" t="n"/>
      <c r="M1055" s="250" t="n"/>
      <c r="N1055" s="250" t="n"/>
      <c r="O1055" s="250" t="n"/>
      <c r="P1055" s="250" t="n"/>
      <c r="Q1055" s="250" t="n"/>
      <c r="R1055" s="250">
        <f>J1055+M1055+Q1055</f>
        <v/>
      </c>
      <c r="S1055" s="250">
        <f>IF(OR(C1055="CEDULAS DE IDENTIDAD",C1055="CÉDULA DE IDENTIDAD DS4924"),(J1055*17),0)</f>
        <v/>
      </c>
      <c r="T1055" s="281">
        <f>IF(N1055="ERROR HUMANO",(M1055*3),0)</f>
        <v/>
      </c>
    </row>
    <row r="1056">
      <c r="A1056" s="280" t="n">
        <v>5</v>
      </c>
      <c r="B1056" s="250" t="inlineStr">
        <is>
          <t>CARMEN DEL PILAR ANTELO PAZ</t>
        </is>
      </c>
      <c r="C1056" s="250" t="inlineStr">
        <is>
          <t>LAMINAS PLASTICAS TIPO FUNDA -POUCHE</t>
        </is>
      </c>
      <c r="D1056" s="250" t="inlineStr">
        <is>
          <t>H5-P1</t>
        </is>
      </c>
      <c r="E1056" s="250" t="n">
        <v>1561335</v>
      </c>
      <c r="F1056" s="250" t="n">
        <v>1561353</v>
      </c>
      <c r="G1056" s="250" t="n">
        <v>19</v>
      </c>
      <c r="H1056" s="250" t="n">
        <v>1561335</v>
      </c>
      <c r="I1056" s="250" t="n">
        <v>1561353</v>
      </c>
      <c r="J1056" s="250" t="n">
        <v>19</v>
      </c>
      <c r="K1056" s="250" t="n"/>
      <c r="L1056" s="250" t="n"/>
      <c r="M1056" s="250" t="n"/>
      <c r="N1056" s="250" t="n"/>
      <c r="O1056" s="250" t="n"/>
      <c r="P1056" s="250" t="n"/>
      <c r="Q1056" s="250" t="n"/>
      <c r="R1056" s="250">
        <f>J1056+M1056+Q1056</f>
        <v/>
      </c>
      <c r="S1056" s="250">
        <f>IF(OR(C1056="CEDULAS DE IDENTIDAD",C1056="CÉDULA DE IDENTIDAD DS4924"),(J1056*17),0)</f>
        <v/>
      </c>
      <c r="T1056" s="281">
        <f>IF(N1056="ERROR HUMANO",(M1056*3),0)</f>
        <v/>
      </c>
    </row>
    <row r="1057">
      <c r="A1057" s="280" t="n">
        <v>5</v>
      </c>
      <c r="B1057" s="250" t="inlineStr">
        <is>
          <t>CARMEN DEL PILAR ANTELO PAZ</t>
        </is>
      </c>
      <c r="C1057" s="250" t="inlineStr">
        <is>
          <t>LAMINAS PLASTICAS TIPO FUNDA -POUCHE</t>
        </is>
      </c>
      <c r="D1057" s="250" t="inlineStr">
        <is>
          <t>H5-P1</t>
        </is>
      </c>
      <c r="E1057" s="250" t="n">
        <v>1561354</v>
      </c>
      <c r="F1057" s="250" t="n">
        <v>1561362</v>
      </c>
      <c r="G1057" s="250" t="n">
        <v>9</v>
      </c>
      <c r="H1057" s="250" t="n"/>
      <c r="I1057" s="250" t="n"/>
      <c r="J1057" s="250" t="n"/>
      <c r="K1057" s="250" t="n"/>
      <c r="L1057" s="250" t="n"/>
      <c r="M1057" s="250" t="n"/>
      <c r="N1057" s="250" t="n"/>
      <c r="O1057" s="250" t="n">
        <v>1561354</v>
      </c>
      <c r="P1057" s="250" t="n">
        <v>1561362</v>
      </c>
      <c r="Q1057" s="250" t="n">
        <v>9</v>
      </c>
      <c r="R1057" s="250">
        <f>J1057+M1057+Q1057</f>
        <v/>
      </c>
      <c r="S1057" s="250">
        <f>IF(OR(C1057="CEDULAS DE IDENTIDAD",C1057="CÉDULA DE IDENTIDAD DS4924"),(J1057*17),0)</f>
        <v/>
      </c>
      <c r="T1057" s="281">
        <f>IF(N1057="ERROR HUMANO",(M1057*3),0)</f>
        <v/>
      </c>
    </row>
    <row r="1058">
      <c r="A1058" s="280" t="n">
        <v>5</v>
      </c>
      <c r="B1058" s="250" t="inlineStr">
        <is>
          <t>CARMEN DEL PILAR ANTELO PAZ</t>
        </is>
      </c>
      <c r="C1058" s="250" t="inlineStr">
        <is>
          <t>CÉDULA DE IDENTIDAD DS4924</t>
        </is>
      </c>
      <c r="D1058" s="250" t="inlineStr">
        <is>
          <t>LA</t>
        </is>
      </c>
      <c r="E1058" s="250" t="n">
        <v>635185</v>
      </c>
      <c r="F1058" s="250" t="n">
        <v>635192</v>
      </c>
      <c r="G1058" s="250" t="n">
        <v>8</v>
      </c>
      <c r="H1058" s="250" t="n">
        <v>635185</v>
      </c>
      <c r="I1058" s="250" t="n">
        <v>635192</v>
      </c>
      <c r="J1058" s="250" t="n">
        <v>8</v>
      </c>
      <c r="K1058" s="250" t="n"/>
      <c r="L1058" s="250" t="n"/>
      <c r="M1058" s="250" t="n"/>
      <c r="N1058" s="250" t="n"/>
      <c r="O1058" s="250" t="n"/>
      <c r="P1058" s="250" t="n"/>
      <c r="Q1058" s="250" t="n"/>
      <c r="R1058" s="250">
        <f>J1058+M1058+Q1058</f>
        <v/>
      </c>
      <c r="S1058" s="250">
        <f>IF(OR(C1058="CEDULAS DE IDENTIDAD",C1058="CÉDULA DE IDENTIDAD DS4924"),(J1058*17),0)</f>
        <v/>
      </c>
      <c r="T1058" s="281">
        <f>IF(N1058="ERROR HUMANO",(M1058*3),0)</f>
        <v/>
      </c>
    </row>
    <row r="1059">
      <c r="A1059" s="280" t="n">
        <v>5</v>
      </c>
      <c r="B1059" s="250" t="inlineStr">
        <is>
          <t>CARMEN DEL PILAR ANTELO PAZ</t>
        </is>
      </c>
      <c r="C1059" s="250" t="inlineStr">
        <is>
          <t>CÉDULA DE IDENTIDAD DS4924</t>
        </is>
      </c>
      <c r="D1059" s="250" t="inlineStr">
        <is>
          <t>LA</t>
        </is>
      </c>
      <c r="E1059" s="250" t="n">
        <v>635193</v>
      </c>
      <c r="F1059" s="250" t="n">
        <v>635194</v>
      </c>
      <c r="G1059" s="250" t="n">
        <v>2</v>
      </c>
      <c r="H1059" s="250" t="n"/>
      <c r="I1059" s="250" t="n"/>
      <c r="J1059" s="250" t="n"/>
      <c r="K1059" s="250" t="n">
        <v>635193</v>
      </c>
      <c r="L1059" s="250" t="n">
        <v>635193</v>
      </c>
      <c r="M1059" s="250" t="n">
        <v>1</v>
      </c>
      <c r="N1059" s="250" t="inlineStr">
        <is>
          <t>ERROR DE IMPRESIÓN</t>
        </is>
      </c>
      <c r="O1059" s="250" t="n"/>
      <c r="P1059" s="250" t="n"/>
      <c r="Q1059" s="250" t="n"/>
      <c r="R1059" s="250">
        <f>J1059+M1059+Q1059</f>
        <v/>
      </c>
      <c r="S1059" s="250">
        <f>IF(OR(C1059="CEDULAS DE IDENTIDAD",C1059="CÉDULA DE IDENTIDAD DS4924"),(J1059*17),0)</f>
        <v/>
      </c>
      <c r="T1059" s="281">
        <f>IF(N1059="ERROR HUMANO",(M1059*3),0)</f>
        <v/>
      </c>
    </row>
    <row r="1060">
      <c r="A1060" s="280" t="n">
        <v>5</v>
      </c>
      <c r="B1060" s="250" t="inlineStr">
        <is>
          <t>CARMEN DEL PILAR ANTELO PAZ</t>
        </is>
      </c>
      <c r="C1060" s="250" t="inlineStr">
        <is>
          <t>CÉDULA DE IDENTIDAD DS4924</t>
        </is>
      </c>
      <c r="D1060" s="250" t="n"/>
      <c r="E1060" s="250" t="n"/>
      <c r="F1060" s="250" t="n"/>
      <c r="G1060" s="250" t="n"/>
      <c r="H1060" s="250" t="n"/>
      <c r="I1060" s="250" t="n"/>
      <c r="J1060" s="250" t="n"/>
      <c r="K1060" s="250" t="n">
        <v>635194</v>
      </c>
      <c r="L1060" s="250" t="n">
        <v>635194</v>
      </c>
      <c r="M1060" s="250" t="n">
        <v>1</v>
      </c>
      <c r="N1060" s="250" t="inlineStr">
        <is>
          <t>ERROR DE IMPRESIÓN</t>
        </is>
      </c>
      <c r="O1060" s="250" t="n"/>
      <c r="P1060" s="250" t="n"/>
      <c r="Q1060" s="250" t="n"/>
      <c r="R1060" s="250">
        <f>J1060+M1060+Q1060</f>
        <v/>
      </c>
      <c r="S1060" s="250">
        <f>IF(OR(C1060="CEDULAS DE IDENTIDAD",C1060="CÉDULA DE IDENTIDAD DS4924"),(J1060*17),0)</f>
        <v/>
      </c>
      <c r="T1060" s="281">
        <f>IF(N1060="ERROR HUMANO",(M1060*3),0)</f>
        <v/>
      </c>
    </row>
    <row r="1061">
      <c r="A1061" s="280" t="n">
        <v>5</v>
      </c>
      <c r="B1061" s="250" t="inlineStr">
        <is>
          <t>CARMEN DEL PILAR ANTELO PAZ</t>
        </is>
      </c>
      <c r="C1061" s="250" t="inlineStr">
        <is>
          <t>CÉDULA DE IDENTIDAD DS4924</t>
        </is>
      </c>
      <c r="D1061" s="250" t="inlineStr">
        <is>
          <t>LA</t>
        </is>
      </c>
      <c r="E1061" s="250" t="n">
        <v>635195</v>
      </c>
      <c r="F1061" s="250" t="n">
        <v>635200</v>
      </c>
      <c r="G1061" s="250" t="n">
        <v>6</v>
      </c>
      <c r="H1061" s="250" t="n">
        <v>635195</v>
      </c>
      <c r="I1061" s="250" t="n">
        <v>635200</v>
      </c>
      <c r="J1061" s="250" t="n">
        <v>6</v>
      </c>
      <c r="K1061" s="250" t="n"/>
      <c r="L1061" s="250" t="n"/>
      <c r="M1061" s="250" t="n"/>
      <c r="N1061" s="250" t="n"/>
      <c r="O1061" s="250" t="n"/>
      <c r="P1061" s="250" t="n"/>
      <c r="Q1061" s="250" t="n"/>
      <c r="R1061" s="250">
        <f>J1061+M1061+Q1061</f>
        <v/>
      </c>
      <c r="S1061" s="250">
        <f>IF(OR(C1061="CEDULAS DE IDENTIDAD",C1061="CÉDULA DE IDENTIDAD DS4924"),(J1061*17),0)</f>
        <v/>
      </c>
      <c r="T1061" s="281">
        <f>IF(N1061="ERROR HUMANO",(M1061*3),0)</f>
        <v/>
      </c>
    </row>
    <row r="1062">
      <c r="A1062" s="280" t="n">
        <v>5</v>
      </c>
      <c r="B1062" s="250" t="inlineStr">
        <is>
          <t>CARMEN DEL PILAR ANTELO PAZ</t>
        </is>
      </c>
      <c r="C1062" s="250" t="inlineStr">
        <is>
          <t>CÉDULA DE IDENTIDAD DS4924</t>
        </is>
      </c>
      <c r="D1062" s="250" t="inlineStr">
        <is>
          <t>LA</t>
        </is>
      </c>
      <c r="E1062" s="250" t="n">
        <v>635349</v>
      </c>
      <c r="F1062" s="250" t="n">
        <v>635369</v>
      </c>
      <c r="G1062" s="250" t="n">
        <v>21</v>
      </c>
      <c r="H1062" s="250" t="n">
        <v>635349</v>
      </c>
      <c r="I1062" s="250" t="n">
        <v>635369</v>
      </c>
      <c r="J1062" s="250" t="n">
        <v>21</v>
      </c>
      <c r="K1062" s="250" t="n"/>
      <c r="L1062" s="250" t="n"/>
      <c r="M1062" s="250" t="n"/>
      <c r="N1062" s="250" t="n"/>
      <c r="O1062" s="250" t="n"/>
      <c r="P1062" s="250" t="n"/>
      <c r="Q1062" s="250" t="n"/>
      <c r="R1062" s="250">
        <f>J1062+M1062+Q1062</f>
        <v/>
      </c>
      <c r="S1062" s="250">
        <f>IF(OR(C1062="CEDULAS DE IDENTIDAD",C1062="CÉDULA DE IDENTIDAD DS4924"),(J1062*17),0)</f>
        <v/>
      </c>
      <c r="T1062" s="281">
        <f>IF(N1062="ERROR HUMANO",(M1062*3),0)</f>
        <v/>
      </c>
    </row>
    <row r="1063">
      <c r="A1063" s="280" t="n">
        <v>5</v>
      </c>
      <c r="B1063" s="250" t="inlineStr">
        <is>
          <t>CARMEN DEL PILAR ANTELO PAZ</t>
        </is>
      </c>
      <c r="C1063" s="250" t="inlineStr">
        <is>
          <t>CÉDULA DE IDENTIDAD DS4924</t>
        </is>
      </c>
      <c r="D1063" s="250" t="inlineStr">
        <is>
          <t>LA</t>
        </is>
      </c>
      <c r="E1063" s="250" t="n">
        <v>635370</v>
      </c>
      <c r="F1063" s="250" t="n">
        <v>635376</v>
      </c>
      <c r="G1063" s="250" t="n">
        <v>7</v>
      </c>
      <c r="H1063" s="250" t="n"/>
      <c r="I1063" s="250" t="n"/>
      <c r="J1063" s="250" t="n"/>
      <c r="K1063" s="250" t="n"/>
      <c r="L1063" s="250" t="n"/>
      <c r="M1063" s="250" t="n"/>
      <c r="N1063" s="250" t="n"/>
      <c r="O1063" s="250" t="n">
        <v>635370</v>
      </c>
      <c r="P1063" s="250" t="n">
        <v>635376</v>
      </c>
      <c r="Q1063" s="250" t="n">
        <v>7</v>
      </c>
      <c r="R1063" s="250">
        <f>J1063+M1063+Q1063</f>
        <v/>
      </c>
      <c r="S1063" s="250">
        <f>IF(OR(C1063="CEDULAS DE IDENTIDAD",C1063="CÉDULA DE IDENTIDAD DS4924"),(J1063*17),0)</f>
        <v/>
      </c>
      <c r="T1063" s="281">
        <f>IF(N1063="ERROR HUMANO",(M1063*3),0)</f>
        <v/>
      </c>
    </row>
    <row r="1064">
      <c r="A1064" s="282" t="n">
        <v>3</v>
      </c>
      <c r="B1064" s="251" t="inlineStr">
        <is>
          <t>IVAR LIMBERT FLORES AYAVIRI</t>
        </is>
      </c>
      <c r="C1064" s="251" t="inlineStr">
        <is>
          <t>CEDULAS DE IDENTIDAD</t>
        </is>
      </c>
      <c r="D1064" s="251" t="inlineStr">
        <is>
          <t>H5-P1</t>
        </is>
      </c>
      <c r="E1064" s="251" t="n">
        <v>2980318</v>
      </c>
      <c r="F1064" s="251" t="n">
        <v>2980348</v>
      </c>
      <c r="G1064" s="251" t="n">
        <v>31</v>
      </c>
      <c r="H1064" s="251" t="n">
        <v>2980318</v>
      </c>
      <c r="I1064" s="251" t="n">
        <v>2980348</v>
      </c>
      <c r="J1064" s="251" t="n">
        <v>31</v>
      </c>
      <c r="K1064" s="251" t="n"/>
      <c r="L1064" s="251" t="n"/>
      <c r="M1064" s="251" t="n"/>
      <c r="N1064" s="251" t="n"/>
      <c r="O1064" s="251" t="n"/>
      <c r="P1064" s="251" t="n"/>
      <c r="Q1064" s="251" t="n"/>
      <c r="R1064" s="251">
        <f>J1064+M1064+Q1064</f>
        <v/>
      </c>
      <c r="S1064" s="251">
        <f>IF(OR(C1064="CEDULAS DE IDENTIDAD",C1064="CÉDULA DE IDENTIDAD DS4924"),(J1064*17),0)</f>
        <v/>
      </c>
      <c r="T1064" s="283">
        <f>IF(N1064="ERROR HUMANO",(M1064*3),0)</f>
        <v/>
      </c>
    </row>
    <row r="1065">
      <c r="A1065" s="282" t="n">
        <v>3</v>
      </c>
      <c r="B1065" s="251" t="inlineStr">
        <is>
          <t>IVAR LIMBERT FLORES AYAVIRI</t>
        </is>
      </c>
      <c r="C1065" s="251" t="inlineStr">
        <is>
          <t>CEDULAS DE IDENTIDAD</t>
        </is>
      </c>
      <c r="D1065" s="251" t="inlineStr">
        <is>
          <t>H5-P1</t>
        </is>
      </c>
      <c r="E1065" s="251" t="n">
        <v>2980389</v>
      </c>
      <c r="F1065" s="251" t="n">
        <v>2980389</v>
      </c>
      <c r="G1065" s="251" t="n">
        <v>1</v>
      </c>
      <c r="H1065" s="251" t="n">
        <v>2980389</v>
      </c>
      <c r="I1065" s="251" t="n">
        <v>2980389</v>
      </c>
      <c r="J1065" s="251" t="n">
        <v>1</v>
      </c>
      <c r="K1065" s="251" t="n"/>
      <c r="L1065" s="251" t="n"/>
      <c r="M1065" s="251" t="n"/>
      <c r="N1065" s="251" t="n"/>
      <c r="O1065" s="251" t="n"/>
      <c r="P1065" s="251" t="n"/>
      <c r="Q1065" s="251" t="n"/>
      <c r="R1065" s="251">
        <f>J1065+M1065+Q1065</f>
        <v/>
      </c>
      <c r="S1065" s="251">
        <f>IF(OR(C1065="CEDULAS DE IDENTIDAD",C1065="CÉDULA DE IDENTIDAD DS4924"),(J1065*17),0)</f>
        <v/>
      </c>
      <c r="T1065" s="283">
        <f>IF(N1065="ERROR HUMANO",(M1065*3),0)</f>
        <v/>
      </c>
    </row>
    <row r="1066">
      <c r="A1066" s="282" t="n">
        <v>3</v>
      </c>
      <c r="B1066" s="251" t="inlineStr">
        <is>
          <t>IVAR LIMBERT FLORES AYAVIRI</t>
        </is>
      </c>
      <c r="C1066" s="251" t="inlineStr">
        <is>
          <t>CEDULAS DE IDENTIDAD</t>
        </is>
      </c>
      <c r="D1066" s="251" t="inlineStr">
        <is>
          <t>H5-P1</t>
        </is>
      </c>
      <c r="E1066" s="251" t="n">
        <v>2980390</v>
      </c>
      <c r="F1066" s="251" t="n">
        <v>2980408</v>
      </c>
      <c r="G1066" s="251" t="n">
        <v>19</v>
      </c>
      <c r="H1066" s="251" t="n"/>
      <c r="I1066" s="251" t="n"/>
      <c r="J1066" s="251" t="n"/>
      <c r="K1066" s="251" t="n"/>
      <c r="L1066" s="251" t="n"/>
      <c r="M1066" s="251" t="n"/>
      <c r="N1066" s="251" t="n"/>
      <c r="O1066" s="251" t="n">
        <v>2980390</v>
      </c>
      <c r="P1066" s="251" t="n">
        <v>2980408</v>
      </c>
      <c r="Q1066" s="251" t="n">
        <v>19</v>
      </c>
      <c r="R1066" s="251">
        <f>J1066+M1066+Q1066</f>
        <v/>
      </c>
      <c r="S1066" s="251">
        <f>IF(OR(C1066="CEDULAS DE IDENTIDAD",C1066="CÉDULA DE IDENTIDAD DS4924"),(J1066*17),0)</f>
        <v/>
      </c>
      <c r="T1066" s="283">
        <f>IF(N1066="ERROR HUMANO",(M1066*3),0)</f>
        <v/>
      </c>
    </row>
    <row r="1067">
      <c r="A1067" s="282" t="n">
        <v>3</v>
      </c>
      <c r="B1067" s="251" t="inlineStr">
        <is>
          <t>IVAR LIMBERT FLORES AYAVIRI</t>
        </is>
      </c>
      <c r="C1067" s="251" t="inlineStr">
        <is>
          <t>LAMINAS PLASTICAS TIPO FUNDA -POUCHE</t>
        </is>
      </c>
      <c r="D1067" s="251" t="inlineStr">
        <is>
          <t>H5-P1</t>
        </is>
      </c>
      <c r="E1067" s="251" t="n">
        <v>1561037</v>
      </c>
      <c r="F1067" s="251" t="n">
        <v>1561067</v>
      </c>
      <c r="G1067" s="251" t="n">
        <v>31</v>
      </c>
      <c r="H1067" s="251" t="n">
        <v>1561037</v>
      </c>
      <c r="I1067" s="251" t="n">
        <v>1561067</v>
      </c>
      <c r="J1067" s="251" t="n">
        <v>31</v>
      </c>
      <c r="K1067" s="251" t="n"/>
      <c r="L1067" s="251" t="n"/>
      <c r="M1067" s="251" t="n"/>
      <c r="N1067" s="251" t="n"/>
      <c r="O1067" s="251" t="n"/>
      <c r="P1067" s="251" t="n"/>
      <c r="Q1067" s="251" t="n"/>
      <c r="R1067" s="251">
        <f>J1067+M1067+Q1067</f>
        <v/>
      </c>
      <c r="S1067" s="251">
        <f>IF(OR(C1067="CEDULAS DE IDENTIDAD",C1067="CÉDULA DE IDENTIDAD DS4924"),(J1067*17),0)</f>
        <v/>
      </c>
      <c r="T1067" s="283">
        <f>IF(N1067="ERROR HUMANO",(M1067*3),0)</f>
        <v/>
      </c>
    </row>
    <row r="1068">
      <c r="A1068" s="282" t="n">
        <v>3</v>
      </c>
      <c r="B1068" s="251" t="inlineStr">
        <is>
          <t>IVAR LIMBERT FLORES AYAVIRI</t>
        </is>
      </c>
      <c r="C1068" s="251" t="inlineStr">
        <is>
          <t>LAMINAS PLASTICAS TIPO FUNDA -POUCHE</t>
        </is>
      </c>
      <c r="D1068" s="251" t="inlineStr">
        <is>
          <t>H5-P1</t>
        </is>
      </c>
      <c r="E1068" s="251" t="n">
        <v>1561287</v>
      </c>
      <c r="F1068" s="251" t="n">
        <v>1561287</v>
      </c>
      <c r="G1068" s="251" t="n">
        <v>1</v>
      </c>
      <c r="H1068" s="251" t="n">
        <v>1561287</v>
      </c>
      <c r="I1068" s="251" t="n">
        <v>1561287</v>
      </c>
      <c r="J1068" s="251" t="n">
        <v>1</v>
      </c>
      <c r="K1068" s="251" t="n"/>
      <c r="L1068" s="251" t="n"/>
      <c r="M1068" s="251" t="n"/>
      <c r="N1068" s="251" t="n"/>
      <c r="O1068" s="251" t="n"/>
      <c r="P1068" s="251" t="n"/>
      <c r="Q1068" s="251" t="n"/>
      <c r="R1068" s="251">
        <f>J1068+M1068+Q1068</f>
        <v/>
      </c>
      <c r="S1068" s="251">
        <f>IF(OR(C1068="CEDULAS DE IDENTIDAD",C1068="CÉDULA DE IDENTIDAD DS4924"),(J1068*17),0)</f>
        <v/>
      </c>
      <c r="T1068" s="283">
        <f>IF(N1068="ERROR HUMANO",(M1068*3),0)</f>
        <v/>
      </c>
    </row>
    <row r="1069">
      <c r="A1069" s="282" t="n">
        <v>3</v>
      </c>
      <c r="B1069" s="251" t="inlineStr">
        <is>
          <t>IVAR LIMBERT FLORES AYAVIRI</t>
        </is>
      </c>
      <c r="C1069" s="251" t="inlineStr">
        <is>
          <t>LAMINAS PLASTICAS TIPO FUNDA -POUCHE</t>
        </is>
      </c>
      <c r="D1069" s="251" t="inlineStr">
        <is>
          <t>H5-P1</t>
        </is>
      </c>
      <c r="E1069" s="251" t="n">
        <v>1561288</v>
      </c>
      <c r="F1069" s="251" t="n">
        <v>1561306</v>
      </c>
      <c r="G1069" s="251" t="n">
        <v>19</v>
      </c>
      <c r="H1069" s="251" t="n"/>
      <c r="I1069" s="251" t="n"/>
      <c r="J1069" s="251" t="n"/>
      <c r="K1069" s="251" t="n"/>
      <c r="L1069" s="251" t="n"/>
      <c r="M1069" s="251" t="n"/>
      <c r="N1069" s="251" t="n"/>
      <c r="O1069" s="251" t="n">
        <v>1561288</v>
      </c>
      <c r="P1069" s="251" t="n">
        <v>1561306</v>
      </c>
      <c r="Q1069" s="251" t="n">
        <v>19</v>
      </c>
      <c r="R1069" s="251">
        <f>J1069+M1069+Q1069</f>
        <v/>
      </c>
      <c r="S1069" s="251">
        <f>IF(OR(C1069="CEDULAS DE IDENTIDAD",C1069="CÉDULA DE IDENTIDAD DS4924"),(J1069*17),0)</f>
        <v/>
      </c>
      <c r="T1069" s="283">
        <f>IF(N1069="ERROR HUMANO",(M1069*3),0)</f>
        <v/>
      </c>
    </row>
    <row r="1070">
      <c r="A1070" s="280" t="n">
        <v>4</v>
      </c>
      <c r="B1070" s="250" t="inlineStr">
        <is>
          <t>MIGUEL VILLARPANDO MIRANDA</t>
        </is>
      </c>
      <c r="C1070" s="250" t="inlineStr">
        <is>
          <t>LAMINAS PLASTICAS TIPO FUNDA -POUCHE</t>
        </is>
      </c>
      <c r="D1070" s="250" t="inlineStr">
        <is>
          <t>H5-P1</t>
        </is>
      </c>
      <c r="E1070" s="250" t="n">
        <v>1561081</v>
      </c>
      <c r="F1070" s="250" t="n">
        <v>1561093</v>
      </c>
      <c r="G1070" s="250" t="n">
        <v>13</v>
      </c>
      <c r="H1070" s="250" t="n">
        <v>1561081</v>
      </c>
      <c r="I1070" s="250" t="n">
        <v>1561093</v>
      </c>
      <c r="J1070" s="250" t="n">
        <v>13</v>
      </c>
      <c r="K1070" s="250" t="n"/>
      <c r="L1070" s="250" t="n"/>
      <c r="M1070" s="250" t="n"/>
      <c r="N1070" s="250" t="n"/>
      <c r="O1070" s="250" t="n"/>
      <c r="P1070" s="250" t="n"/>
      <c r="Q1070" s="250" t="n"/>
      <c r="R1070" s="250">
        <f>J1070+M1070+Q1070</f>
        <v/>
      </c>
      <c r="S1070" s="250">
        <f>IF(OR(C1070="CEDULAS DE IDENTIDAD",C1070="CÉDULA DE IDENTIDAD DS4924"),(J1070*17),0)</f>
        <v/>
      </c>
      <c r="T1070" s="281">
        <f>IF(N1070="ERROR HUMANO",(M1070*3),0)</f>
        <v/>
      </c>
    </row>
    <row r="1071">
      <c r="A1071" s="280" t="n">
        <v>4</v>
      </c>
      <c r="B1071" s="250" t="inlineStr">
        <is>
          <t>MIGUEL VILLARPANDO MIRANDA</t>
        </is>
      </c>
      <c r="C1071" s="250" t="inlineStr">
        <is>
          <t>LAMINAS PLASTICAS TIPO FUNDA -POUCHE</t>
        </is>
      </c>
      <c r="D1071" s="250" t="inlineStr">
        <is>
          <t>H5-P1</t>
        </is>
      </c>
      <c r="E1071" s="250" t="n">
        <v>1561094</v>
      </c>
      <c r="F1071" s="250" t="n">
        <v>1561107</v>
      </c>
      <c r="G1071" s="250" t="n">
        <v>14</v>
      </c>
      <c r="H1071" s="250" t="n"/>
      <c r="I1071" s="250" t="n"/>
      <c r="J1071" s="250" t="n"/>
      <c r="K1071" s="250" t="n"/>
      <c r="L1071" s="250" t="n"/>
      <c r="M1071" s="250" t="n"/>
      <c r="N1071" s="250" t="n"/>
      <c r="O1071" s="250" t="n">
        <v>1561094</v>
      </c>
      <c r="P1071" s="250" t="n">
        <v>1561107</v>
      </c>
      <c r="Q1071" s="250" t="n">
        <v>14</v>
      </c>
      <c r="R1071" s="250">
        <f>J1071+M1071+Q1071</f>
        <v/>
      </c>
      <c r="S1071" s="250">
        <f>IF(OR(C1071="CEDULAS DE IDENTIDAD",C1071="CÉDULA DE IDENTIDAD DS4924"),(J1071*17),0)</f>
        <v/>
      </c>
      <c r="T1071" s="281">
        <f>IF(N1071="ERROR HUMANO",(M1071*3),0)</f>
        <v/>
      </c>
    </row>
    <row r="1072">
      <c r="A1072" s="280" t="n">
        <v>4</v>
      </c>
      <c r="B1072" s="250" t="inlineStr">
        <is>
          <t>MIGUEL VILLARPANDO MIRANDA</t>
        </is>
      </c>
      <c r="C1072" s="250" t="inlineStr">
        <is>
          <t>LAMINAS PLASTICAS TIPO FUNDA -POUCHE</t>
        </is>
      </c>
      <c r="D1072" s="250" t="inlineStr">
        <is>
          <t>H5-P1</t>
        </is>
      </c>
      <c r="E1072" s="250" t="n">
        <v>1561307</v>
      </c>
      <c r="F1072" s="250" t="n">
        <v>1561334</v>
      </c>
      <c r="G1072" s="250" t="n">
        <v>28</v>
      </c>
      <c r="H1072" s="250" t="n"/>
      <c r="I1072" s="250" t="n"/>
      <c r="J1072" s="250" t="n"/>
      <c r="K1072" s="250" t="n"/>
      <c r="L1072" s="250" t="n"/>
      <c r="M1072" s="250" t="n"/>
      <c r="N1072" s="250" t="n"/>
      <c r="O1072" s="250" t="n">
        <v>1561307</v>
      </c>
      <c r="P1072" s="250" t="n">
        <v>1561334</v>
      </c>
      <c r="Q1072" s="250" t="n">
        <v>28</v>
      </c>
      <c r="R1072" s="250">
        <f>J1072+M1072+Q1072</f>
        <v/>
      </c>
      <c r="S1072" s="250">
        <f>IF(OR(C1072="CEDULAS DE IDENTIDAD",C1072="CÉDULA DE IDENTIDAD DS4924"),(J1072*17),0)</f>
        <v/>
      </c>
      <c r="T1072" s="281">
        <f>IF(N1072="ERROR HUMANO",(M1072*3),0)</f>
        <v/>
      </c>
    </row>
    <row r="1073">
      <c r="A1073" s="280" t="n">
        <v>4</v>
      </c>
      <c r="B1073" s="250" t="inlineStr">
        <is>
          <t>MIGUEL VILLARPANDO MIRANDA</t>
        </is>
      </c>
      <c r="C1073" s="250" t="inlineStr">
        <is>
          <t>CÉDULA DE IDENTIDAD DS4924</t>
        </is>
      </c>
      <c r="D1073" s="250" t="inlineStr">
        <is>
          <t>LA</t>
        </is>
      </c>
      <c r="E1073" s="250" t="n">
        <v>635150</v>
      </c>
      <c r="F1073" s="250" t="n">
        <v>635162</v>
      </c>
      <c r="G1073" s="250" t="n">
        <v>13</v>
      </c>
      <c r="H1073" s="250" t="n">
        <v>635150</v>
      </c>
      <c r="I1073" s="250" t="n">
        <v>635162</v>
      </c>
      <c r="J1073" s="250" t="n">
        <v>13</v>
      </c>
      <c r="K1073" s="250" t="n"/>
      <c r="L1073" s="250" t="n"/>
      <c r="M1073" s="250" t="n"/>
      <c r="N1073" s="250" t="n"/>
      <c r="O1073" s="250" t="n"/>
      <c r="P1073" s="250" t="n"/>
      <c r="Q1073" s="250" t="n"/>
      <c r="R1073" s="250">
        <f>J1073+M1073+Q1073</f>
        <v/>
      </c>
      <c r="S1073" s="250">
        <f>IF(OR(C1073="CEDULAS DE IDENTIDAD",C1073="CÉDULA DE IDENTIDAD DS4924"),(J1073*17),0)</f>
        <v/>
      </c>
      <c r="T1073" s="281">
        <f>IF(N1073="ERROR HUMANO",(M1073*3),0)</f>
        <v/>
      </c>
    </row>
    <row r="1074">
      <c r="A1074" s="280" t="n">
        <v>4</v>
      </c>
      <c r="B1074" s="250" t="inlineStr">
        <is>
          <t>MIGUEL VILLARPANDO MIRANDA</t>
        </is>
      </c>
      <c r="C1074" s="250" t="inlineStr">
        <is>
          <t>CÉDULA DE IDENTIDAD DS4924</t>
        </is>
      </c>
      <c r="D1074" s="250" t="inlineStr">
        <is>
          <t>LA</t>
        </is>
      </c>
      <c r="E1074" s="250" t="n">
        <v>635163</v>
      </c>
      <c r="F1074" s="250" t="n">
        <v>635176</v>
      </c>
      <c r="G1074" s="250" t="n">
        <v>14</v>
      </c>
      <c r="H1074" s="250" t="n"/>
      <c r="I1074" s="250" t="n"/>
      <c r="J1074" s="250" t="n"/>
      <c r="K1074" s="250" t="n"/>
      <c r="L1074" s="250" t="n"/>
      <c r="M1074" s="250" t="n"/>
      <c r="N1074" s="250" t="n"/>
      <c r="O1074" s="250" t="n">
        <v>635163</v>
      </c>
      <c r="P1074" s="250" t="n">
        <v>635176</v>
      </c>
      <c r="Q1074" s="250" t="n">
        <v>14</v>
      </c>
      <c r="R1074" s="250">
        <f>J1074+M1074+Q1074</f>
        <v/>
      </c>
      <c r="S1074" s="250">
        <f>IF(OR(C1074="CEDULAS DE IDENTIDAD",C1074="CÉDULA DE IDENTIDAD DS4924"),(J1074*17),0)</f>
        <v/>
      </c>
      <c r="T1074" s="281">
        <f>IF(N1074="ERROR HUMANO",(M1074*3),0)</f>
        <v/>
      </c>
    </row>
    <row r="1075">
      <c r="A1075" s="280" t="n">
        <v>4</v>
      </c>
      <c r="B1075" s="250" t="inlineStr">
        <is>
          <t>MIGUEL VILLARPANDO MIRANDA</t>
        </is>
      </c>
      <c r="C1075" s="250" t="inlineStr">
        <is>
          <t>CÉDULA DE IDENTIDAD DS4924</t>
        </is>
      </c>
      <c r="D1075" s="250" t="inlineStr">
        <is>
          <t>LA</t>
        </is>
      </c>
      <c r="E1075" s="250" t="n">
        <v>635321</v>
      </c>
      <c r="F1075" s="250" t="n">
        <v>635348</v>
      </c>
      <c r="G1075" s="250" t="n">
        <v>28</v>
      </c>
      <c r="H1075" s="250" t="n"/>
      <c r="I1075" s="250" t="n"/>
      <c r="J1075" s="250" t="n"/>
      <c r="K1075" s="250" t="n"/>
      <c r="L1075" s="250" t="n"/>
      <c r="M1075" s="250" t="n"/>
      <c r="N1075" s="250" t="n"/>
      <c r="O1075" s="250" t="n">
        <v>635321</v>
      </c>
      <c r="P1075" s="250" t="n">
        <v>635348</v>
      </c>
      <c r="Q1075" s="250" t="n">
        <v>28</v>
      </c>
      <c r="R1075" s="250">
        <f>J1075+M1075+Q1075</f>
        <v/>
      </c>
      <c r="S1075" s="250">
        <f>IF(OR(C1075="CEDULAS DE IDENTIDAD",C1075="CÉDULA DE IDENTIDAD DS4924"),(J1075*17),0)</f>
        <v/>
      </c>
      <c r="T1075" s="281">
        <f>IF(N1075="ERROR HUMANO",(M1075*3),0)</f>
        <v/>
      </c>
    </row>
    <row r="1076">
      <c r="A1076" s="282" t="n">
        <v>1</v>
      </c>
      <c r="B1076" s="251" t="inlineStr">
        <is>
          <t>VERONICA MEDRANO ARIAS</t>
        </is>
      </c>
      <c r="C1076" s="251" t="inlineStr">
        <is>
          <t>LAMINAS PLASTICAS TIPO FUNDA -POUCHE</t>
        </is>
      </c>
      <c r="D1076" s="251" t="inlineStr">
        <is>
          <t>H5-P1</t>
        </is>
      </c>
      <c r="E1076" s="251" t="n">
        <v>1560955</v>
      </c>
      <c r="F1076" s="251" t="n">
        <v>1560979</v>
      </c>
      <c r="G1076" s="251" t="n">
        <v>25</v>
      </c>
      <c r="H1076" s="251" t="n">
        <v>1560955</v>
      </c>
      <c r="I1076" s="251" t="n">
        <v>1560979</v>
      </c>
      <c r="J1076" s="251" t="n">
        <v>25</v>
      </c>
      <c r="K1076" s="251" t="n"/>
      <c r="L1076" s="251" t="n"/>
      <c r="M1076" s="251" t="n"/>
      <c r="N1076" s="251" t="n"/>
      <c r="O1076" s="251" t="n"/>
      <c r="P1076" s="251" t="n"/>
      <c r="Q1076" s="251" t="n"/>
      <c r="R1076" s="251">
        <f>J1076+M1076+Q1076</f>
        <v/>
      </c>
      <c r="S1076" s="251">
        <f>IF(OR(C1076="CEDULAS DE IDENTIDAD",C1076="CÉDULA DE IDENTIDAD DS4924"),(J1076*17),0)</f>
        <v/>
      </c>
      <c r="T1076" s="283">
        <f>IF(N1076="ERROR HUMANO",(M1076*3),0)</f>
        <v/>
      </c>
    </row>
    <row r="1077">
      <c r="A1077" s="282" t="n">
        <v>1</v>
      </c>
      <c r="B1077" s="251" t="inlineStr">
        <is>
          <t>VERONICA MEDRANO ARIAS</t>
        </is>
      </c>
      <c r="C1077" s="251" t="inlineStr">
        <is>
          <t>LAMINAS PLASTICAS TIPO FUNDA -POUCHE</t>
        </is>
      </c>
      <c r="D1077" s="251" t="inlineStr">
        <is>
          <t>H5-P1</t>
        </is>
      </c>
      <c r="E1077" s="251" t="n">
        <v>1561207</v>
      </c>
      <c r="F1077" s="251" t="n">
        <v>1561243</v>
      </c>
      <c r="G1077" s="251" t="n">
        <v>37</v>
      </c>
      <c r="H1077" s="251" t="n">
        <v>1561207</v>
      </c>
      <c r="I1077" s="251" t="n">
        <v>1561243</v>
      </c>
      <c r="J1077" s="251" t="n">
        <v>37</v>
      </c>
      <c r="K1077" s="251" t="n"/>
      <c r="L1077" s="251" t="n"/>
      <c r="M1077" s="251" t="n"/>
      <c r="N1077" s="251" t="n"/>
      <c r="O1077" s="251" t="n"/>
      <c r="P1077" s="251" t="n"/>
      <c r="Q1077" s="251" t="n"/>
      <c r="R1077" s="251">
        <f>J1077+M1077+Q1077</f>
        <v/>
      </c>
      <c r="S1077" s="251">
        <f>IF(OR(C1077="CEDULAS DE IDENTIDAD",C1077="CÉDULA DE IDENTIDAD DS4924"),(J1077*17),0)</f>
        <v/>
      </c>
      <c r="T1077" s="283">
        <f>IF(N1077="ERROR HUMANO",(M1077*3),0)</f>
        <v/>
      </c>
    </row>
    <row r="1078">
      <c r="A1078" s="282" t="n">
        <v>1</v>
      </c>
      <c r="B1078" s="251" t="inlineStr">
        <is>
          <t>VERONICA MEDRANO ARIAS</t>
        </is>
      </c>
      <c r="C1078" s="251" t="inlineStr">
        <is>
          <t>LAMINAS PLASTICAS TIPO FUNDA -POUCHE</t>
        </is>
      </c>
      <c r="D1078" s="251" t="inlineStr">
        <is>
          <t>H5-P1</t>
        </is>
      </c>
      <c r="E1078" s="251" t="n">
        <v>1561244</v>
      </c>
      <c r="F1078" s="251" t="n">
        <v>1561246</v>
      </c>
      <c r="G1078" s="251" t="n">
        <v>3</v>
      </c>
      <c r="H1078" s="251" t="n"/>
      <c r="I1078" s="251" t="n"/>
      <c r="J1078" s="251" t="n"/>
      <c r="K1078" s="251" t="n"/>
      <c r="L1078" s="251" t="n"/>
      <c r="M1078" s="251" t="n"/>
      <c r="N1078" s="251" t="n"/>
      <c r="O1078" s="251" t="n">
        <v>1561244</v>
      </c>
      <c r="P1078" s="251" t="n">
        <v>1561246</v>
      </c>
      <c r="Q1078" s="251" t="n">
        <v>3</v>
      </c>
      <c r="R1078" s="251">
        <f>J1078+M1078+Q1078</f>
        <v/>
      </c>
      <c r="S1078" s="251">
        <f>IF(OR(C1078="CEDULAS DE IDENTIDAD",C1078="CÉDULA DE IDENTIDAD DS4924"),(J1078*17),0)</f>
        <v/>
      </c>
      <c r="T1078" s="283">
        <f>IF(N1078="ERROR HUMANO",(M1078*3),0)</f>
        <v/>
      </c>
    </row>
    <row r="1079">
      <c r="A1079" s="282" t="n">
        <v>1</v>
      </c>
      <c r="B1079" s="251" t="inlineStr">
        <is>
          <t>VERONICA MEDRANO ARIAS</t>
        </is>
      </c>
      <c r="C1079" s="251" t="inlineStr">
        <is>
          <t>CÉDULA DE IDENTIDAD DS4924</t>
        </is>
      </c>
      <c r="D1079" s="251" t="inlineStr">
        <is>
          <t>LA</t>
        </is>
      </c>
      <c r="E1079" s="251" t="n">
        <v>635064</v>
      </c>
      <c r="F1079" s="251" t="n">
        <v>635088</v>
      </c>
      <c r="G1079" s="251" t="n">
        <v>25</v>
      </c>
      <c r="H1079" s="251" t="n">
        <v>635064</v>
      </c>
      <c r="I1079" s="251" t="n">
        <v>635088</v>
      </c>
      <c r="J1079" s="251" t="n">
        <v>25</v>
      </c>
      <c r="K1079" s="251" t="n"/>
      <c r="L1079" s="251" t="n"/>
      <c r="M1079" s="251" t="n"/>
      <c r="N1079" s="251" t="n"/>
      <c r="O1079" s="251" t="n"/>
      <c r="P1079" s="251" t="n"/>
      <c r="Q1079" s="251" t="n"/>
      <c r="R1079" s="251">
        <f>J1079+M1079+Q1079</f>
        <v/>
      </c>
      <c r="S1079" s="251">
        <f>IF(OR(C1079="CEDULAS DE IDENTIDAD",C1079="CÉDULA DE IDENTIDAD DS4924"),(J1079*17),0)</f>
        <v/>
      </c>
      <c r="T1079" s="283">
        <f>IF(N1079="ERROR HUMANO",(M1079*3),0)</f>
        <v/>
      </c>
    </row>
    <row r="1080">
      <c r="A1080" s="282" t="n">
        <v>1</v>
      </c>
      <c r="B1080" s="251" t="inlineStr">
        <is>
          <t>VERONICA MEDRANO ARIAS</t>
        </is>
      </c>
      <c r="C1080" s="251" t="inlineStr">
        <is>
          <t>CÉDULA DE IDENTIDAD DS4924</t>
        </is>
      </c>
      <c r="D1080" s="251" t="inlineStr">
        <is>
          <t>LA</t>
        </is>
      </c>
      <c r="E1080" s="251" t="n">
        <v>635241</v>
      </c>
      <c r="F1080" s="251" t="n">
        <v>635277</v>
      </c>
      <c r="G1080" s="251" t="n">
        <v>37</v>
      </c>
      <c r="H1080" s="251" t="n">
        <v>635241</v>
      </c>
      <c r="I1080" s="251" t="n">
        <v>635277</v>
      </c>
      <c r="J1080" s="251" t="n">
        <v>37</v>
      </c>
      <c r="K1080" s="251" t="n"/>
      <c r="L1080" s="251" t="n"/>
      <c r="M1080" s="251" t="n"/>
      <c r="N1080" s="251" t="n"/>
      <c r="O1080" s="251" t="n"/>
      <c r="P1080" s="251" t="n"/>
      <c r="Q1080" s="251" t="n"/>
      <c r="R1080" s="251">
        <f>J1080+M1080+Q1080</f>
        <v/>
      </c>
      <c r="S1080" s="251">
        <f>IF(OR(C1080="CEDULAS DE IDENTIDAD",C1080="CÉDULA DE IDENTIDAD DS4924"),(J1080*17),0)</f>
        <v/>
      </c>
      <c r="T1080" s="283">
        <f>IF(N1080="ERROR HUMANO",(M1080*3),0)</f>
        <v/>
      </c>
    </row>
    <row r="1081">
      <c r="A1081" s="282" t="n">
        <v>1</v>
      </c>
      <c r="B1081" s="251" t="inlineStr">
        <is>
          <t>VERONICA MEDRANO ARIAS</t>
        </is>
      </c>
      <c r="C1081" s="251" t="inlineStr">
        <is>
          <t>CÉDULA DE IDENTIDAD DS4924</t>
        </is>
      </c>
      <c r="D1081" s="251" t="inlineStr">
        <is>
          <t>LA</t>
        </is>
      </c>
      <c r="E1081" s="251" t="n">
        <v>635278</v>
      </c>
      <c r="F1081" s="251" t="n">
        <v>635280</v>
      </c>
      <c r="G1081" s="251" t="n">
        <v>3</v>
      </c>
      <c r="H1081" s="251" t="n"/>
      <c r="I1081" s="251" t="n"/>
      <c r="J1081" s="251" t="n"/>
      <c r="K1081" s="251" t="n"/>
      <c r="L1081" s="251" t="n"/>
      <c r="M1081" s="251" t="n"/>
      <c r="N1081" s="251" t="n"/>
      <c r="O1081" s="251" t="n">
        <v>635278</v>
      </c>
      <c r="P1081" s="251" t="n">
        <v>635280</v>
      </c>
      <c r="Q1081" s="251" t="n">
        <v>3</v>
      </c>
      <c r="R1081" s="251">
        <f>J1081+M1081+Q1081</f>
        <v/>
      </c>
      <c r="S1081" s="251">
        <f>IF(OR(C1081="CEDULAS DE IDENTIDAD",C1081="CÉDULA DE IDENTIDAD DS4924"),(J1081*17),0)</f>
        <v/>
      </c>
      <c r="T1081" s="283">
        <f>IF(N1081="ERROR HUMANO",(M1081*3),0)</f>
        <v/>
      </c>
    </row>
    <row r="1082">
      <c r="A1082" s="280" t="n">
        <v>8</v>
      </c>
      <c r="B1082" s="250" t="inlineStr">
        <is>
          <t>WILSON SOLETO LAVAIN</t>
        </is>
      </c>
      <c r="C1082" s="250" t="inlineStr">
        <is>
          <t>LAMINAS PLASTICAS TIPO FUNDA -POUCHE</t>
        </is>
      </c>
      <c r="D1082" s="250" t="inlineStr">
        <is>
          <t>H5-P1</t>
        </is>
      </c>
      <c r="E1082" s="250" t="n">
        <v>1561178</v>
      </c>
      <c r="F1082" s="250" t="n">
        <v>1561206</v>
      </c>
      <c r="G1082" s="250" t="n">
        <v>29</v>
      </c>
      <c r="H1082" s="250" t="n">
        <v>1561178</v>
      </c>
      <c r="I1082" s="250" t="n">
        <v>1561206</v>
      </c>
      <c r="J1082" s="250" t="n">
        <v>29</v>
      </c>
      <c r="K1082" s="250" t="n"/>
      <c r="L1082" s="250" t="n"/>
      <c r="M1082" s="250" t="n"/>
      <c r="N1082" s="250" t="n"/>
      <c r="O1082" s="250" t="n"/>
      <c r="P1082" s="250" t="n"/>
      <c r="Q1082" s="250" t="n"/>
      <c r="R1082" s="250">
        <f>J1082+M1082+Q1082</f>
        <v/>
      </c>
      <c r="S1082" s="250">
        <f>IF(OR(C1082="CEDULAS DE IDENTIDAD",C1082="CÉDULA DE IDENTIDAD DS4924"),(J1082*17),0)</f>
        <v/>
      </c>
      <c r="T1082" s="281">
        <f>IF(N1082="ERROR HUMANO",(M1082*3),0)</f>
        <v/>
      </c>
    </row>
    <row r="1083">
      <c r="A1083" s="280" t="n">
        <v>8</v>
      </c>
      <c r="B1083" s="250" t="inlineStr">
        <is>
          <t>WILSON SOLETO LAVAIN</t>
        </is>
      </c>
      <c r="C1083" s="250" t="inlineStr">
        <is>
          <t>LAMINAS PLASTICAS TIPO FUNDA -POUCHE</t>
        </is>
      </c>
      <c r="D1083" s="250" t="inlineStr">
        <is>
          <t>H5-P1</t>
        </is>
      </c>
      <c r="E1083" s="250" t="n">
        <v>1561383</v>
      </c>
      <c r="F1083" s="250" t="n">
        <v>1561401</v>
      </c>
      <c r="G1083" s="250" t="n">
        <v>19</v>
      </c>
      <c r="H1083" s="250" t="n">
        <v>1561383</v>
      </c>
      <c r="I1083" s="250" t="n">
        <v>1561401</v>
      </c>
      <c r="J1083" s="250" t="n">
        <v>19</v>
      </c>
      <c r="K1083" s="250" t="n"/>
      <c r="L1083" s="250" t="n"/>
      <c r="M1083" s="250" t="n"/>
      <c r="N1083" s="250" t="n"/>
      <c r="O1083" s="250" t="n"/>
      <c r="P1083" s="250" t="n"/>
      <c r="Q1083" s="250" t="n"/>
      <c r="R1083" s="250">
        <f>J1083+M1083+Q1083</f>
        <v/>
      </c>
      <c r="S1083" s="250">
        <f>IF(OR(C1083="CEDULAS DE IDENTIDAD",C1083="CÉDULA DE IDENTIDAD DS4924"),(J1083*17),0)</f>
        <v/>
      </c>
      <c r="T1083" s="281">
        <f>IF(N1083="ERROR HUMANO",(M1083*3),0)</f>
        <v/>
      </c>
    </row>
    <row r="1084">
      <c r="A1084" s="280" t="n">
        <v>8</v>
      </c>
      <c r="B1084" s="250" t="inlineStr">
        <is>
          <t>WILSON SOLETO LAVAIN</t>
        </is>
      </c>
      <c r="C1084" s="250" t="inlineStr">
        <is>
          <t>LAMINAS PLASTICAS TIPO FUNDA -POUCHE</t>
        </is>
      </c>
      <c r="D1084" s="250" t="inlineStr">
        <is>
          <t>H5-P1</t>
        </is>
      </c>
      <c r="E1084" s="250" t="n">
        <v>1561402</v>
      </c>
      <c r="F1084" s="250" t="n">
        <v>1561414</v>
      </c>
      <c r="G1084" s="250" t="n">
        <v>13</v>
      </c>
      <c r="H1084" s="250" t="n"/>
      <c r="I1084" s="250" t="n"/>
      <c r="J1084" s="250" t="n"/>
      <c r="K1084" s="250" t="n"/>
      <c r="L1084" s="250" t="n"/>
      <c r="M1084" s="250" t="n"/>
      <c r="N1084" s="250" t="n"/>
      <c r="O1084" s="250" t="n">
        <v>1561402</v>
      </c>
      <c r="P1084" s="250" t="n">
        <v>1561414</v>
      </c>
      <c r="Q1084" s="250" t="n">
        <v>13</v>
      </c>
      <c r="R1084" s="250">
        <f>J1084+M1084+Q1084</f>
        <v/>
      </c>
      <c r="S1084" s="250">
        <f>IF(OR(C1084="CEDULAS DE IDENTIDAD",C1084="CÉDULA DE IDENTIDAD DS4924"),(J1084*17),0)</f>
        <v/>
      </c>
      <c r="T1084" s="281">
        <f>IF(N1084="ERROR HUMANO",(M1084*3),0)</f>
        <v/>
      </c>
    </row>
    <row r="1085">
      <c r="A1085" s="280" t="n">
        <v>8</v>
      </c>
      <c r="B1085" s="250" t="inlineStr">
        <is>
          <t>WILSON SOLETO LAVAIN</t>
        </is>
      </c>
      <c r="C1085" s="250" t="inlineStr">
        <is>
          <t>CÉDULA DE IDENTIDAD DS4924</t>
        </is>
      </c>
      <c r="D1085" s="250" t="inlineStr">
        <is>
          <t>LA</t>
        </is>
      </c>
      <c r="E1085" s="250" t="n">
        <v>635212</v>
      </c>
      <c r="F1085" s="250" t="n">
        <v>635240</v>
      </c>
      <c r="G1085" s="250" t="n">
        <v>29</v>
      </c>
      <c r="H1085" s="250" t="n">
        <v>635212</v>
      </c>
      <c r="I1085" s="250" t="n">
        <v>635240</v>
      </c>
      <c r="J1085" s="250" t="n">
        <v>29</v>
      </c>
      <c r="K1085" s="250" t="n"/>
      <c r="L1085" s="250" t="n"/>
      <c r="M1085" s="250" t="n"/>
      <c r="N1085" s="250" t="n"/>
      <c r="O1085" s="250" t="n"/>
      <c r="P1085" s="250" t="n"/>
      <c r="Q1085" s="250" t="n"/>
      <c r="R1085" s="250">
        <f>J1085+M1085+Q1085</f>
        <v/>
      </c>
      <c r="S1085" s="250">
        <f>IF(OR(C1085="CEDULAS DE IDENTIDAD",C1085="CÉDULA DE IDENTIDAD DS4924"),(J1085*17),0)</f>
        <v/>
      </c>
      <c r="T1085" s="281">
        <f>IF(N1085="ERROR HUMANO",(M1085*3),0)</f>
        <v/>
      </c>
    </row>
    <row r="1086">
      <c r="A1086" s="280" t="n">
        <v>8</v>
      </c>
      <c r="B1086" s="250" t="inlineStr">
        <is>
          <t>WILSON SOLETO LAVAIN</t>
        </is>
      </c>
      <c r="C1086" s="250" t="inlineStr">
        <is>
          <t>CÉDULA DE IDENTIDAD DS4924</t>
        </is>
      </c>
      <c r="D1086" s="250" t="inlineStr">
        <is>
          <t>LA</t>
        </is>
      </c>
      <c r="E1086" s="250" t="n">
        <v>635377</v>
      </c>
      <c r="F1086" s="250" t="n">
        <v>635395</v>
      </c>
      <c r="G1086" s="250" t="n">
        <v>19</v>
      </c>
      <c r="H1086" s="250" t="n">
        <v>635377</v>
      </c>
      <c r="I1086" s="250" t="n">
        <v>635395</v>
      </c>
      <c r="J1086" s="250" t="n">
        <v>19</v>
      </c>
      <c r="K1086" s="250" t="n"/>
      <c r="L1086" s="250" t="n"/>
      <c r="M1086" s="250" t="n"/>
      <c r="N1086" s="250" t="n"/>
      <c r="O1086" s="250" t="n"/>
      <c r="P1086" s="250" t="n"/>
      <c r="Q1086" s="250" t="n"/>
      <c r="R1086" s="250">
        <f>J1086+M1086+Q1086</f>
        <v/>
      </c>
      <c r="S1086" s="250">
        <f>IF(OR(C1086="CEDULAS DE IDENTIDAD",C1086="CÉDULA DE IDENTIDAD DS4924"),(J1086*17),0)</f>
        <v/>
      </c>
      <c r="T1086" s="281">
        <f>IF(N1086="ERROR HUMANO",(M1086*3),0)</f>
        <v/>
      </c>
    </row>
    <row r="1087">
      <c r="A1087" s="280" t="n">
        <v>8</v>
      </c>
      <c r="B1087" s="250" t="inlineStr">
        <is>
          <t>WILSON SOLETO LAVAIN</t>
        </is>
      </c>
      <c r="C1087" s="250" t="inlineStr">
        <is>
          <t>CÉDULA DE IDENTIDAD DS4924</t>
        </is>
      </c>
      <c r="D1087" s="250" t="inlineStr">
        <is>
          <t>LA</t>
        </is>
      </c>
      <c r="E1087" s="250" t="n">
        <v>635396</v>
      </c>
      <c r="F1087" s="250" t="n">
        <v>635408</v>
      </c>
      <c r="G1087" s="250" t="n">
        <v>13</v>
      </c>
      <c r="H1087" s="250" t="n"/>
      <c r="I1087" s="250" t="n"/>
      <c r="J1087" s="250" t="n"/>
      <c r="K1087" s="250" t="n"/>
      <c r="L1087" s="250" t="n"/>
      <c r="M1087" s="250" t="n"/>
      <c r="N1087" s="250" t="n"/>
      <c r="O1087" s="250" t="n">
        <v>635396</v>
      </c>
      <c r="P1087" s="250" t="n">
        <v>635408</v>
      </c>
      <c r="Q1087" s="250" t="n">
        <v>13</v>
      </c>
      <c r="R1087" s="250">
        <f>J1087+M1087+Q1087</f>
        <v/>
      </c>
      <c r="S1087" s="250">
        <f>IF(OR(C1087="CEDULAS DE IDENTIDAD",C1087="CÉDULA DE IDENTIDAD DS4924"),(J1087*17),0)</f>
        <v/>
      </c>
      <c r="T1087" s="281">
        <f>IF(N1087="ERROR HUMANO",(M1087*3),0)</f>
        <v/>
      </c>
    </row>
    <row r="1088" ht="15" customHeight="1" s="335">
      <c r="A1088" s="417" t="inlineStr">
        <is>
          <t>TOTALES:</t>
        </is>
      </c>
      <c r="B1088" s="408" t="n"/>
      <c r="C1088" s="408" t="n"/>
      <c r="D1088" s="408" t="n"/>
      <c r="E1088" s="162" t="n"/>
      <c r="F1088" s="163" t="n"/>
      <c r="G1088" s="164">
        <f>SUM(G1042:G1087)</f>
        <v/>
      </c>
      <c r="H1088" s="162" t="n"/>
      <c r="I1088" s="163" t="n"/>
      <c r="J1088" s="165">
        <f>SUM(J1042:J1087)</f>
        <v/>
      </c>
      <c r="K1088" s="162" t="n"/>
      <c r="L1088" s="163" t="n"/>
      <c r="M1088" s="165">
        <f>SUM(M1042:M1087)</f>
        <v/>
      </c>
      <c r="N1088" s="166" t="n"/>
      <c r="O1088" s="162" t="n"/>
      <c r="P1088" s="163" t="n"/>
      <c r="Q1088" s="165">
        <f>SUM(Q1042:Q1087)</f>
        <v/>
      </c>
      <c r="R1088" s="167">
        <f>SUM(R1042:R1087)</f>
        <v/>
      </c>
      <c r="S1088" s="168">
        <f>SUM(S1042:S1087)</f>
        <v/>
      </c>
      <c r="T1088" s="165">
        <f>SUM(T1042:T1087)</f>
        <v/>
      </c>
    </row>
    <row r="1089" ht="15.75" customHeight="1" s="335">
      <c r="A1089" s="409" t="inlineStr">
        <is>
          <t>TOTAL BOLETAS DE DEPOSITO BANCARIO</t>
        </is>
      </c>
      <c r="B1089" s="408" t="n"/>
      <c r="C1089" s="408" t="n"/>
      <c r="D1089" s="408" t="n"/>
      <c r="E1089" s="408" t="n"/>
      <c r="F1089" s="408" t="n"/>
      <c r="G1089" s="408" t="n"/>
      <c r="H1089" s="337" t="n"/>
      <c r="I1089" s="416">
        <f>J1088/2</f>
        <v/>
      </c>
      <c r="J1089" s="337" t="n"/>
      <c r="K1089" s="409" t="inlineStr">
        <is>
          <t>INGRESO TOTAL BOLIVIANOS</t>
        </is>
      </c>
      <c r="L1089" s="408" t="n"/>
      <c r="M1089" s="408" t="n"/>
      <c r="N1089" s="408" t="n"/>
      <c r="O1089" s="408" t="n"/>
      <c r="P1089" s="408" t="n"/>
      <c r="Q1089" s="337" t="n"/>
      <c r="R1089" s="416">
        <f>S1088+T1088</f>
        <v/>
      </c>
      <c r="S1089" s="408" t="n"/>
      <c r="T1089" s="337" t="n"/>
    </row>
    <row r="1091" ht="15" customHeight="1" s="335">
      <c r="A1091" s="275" t="n"/>
      <c r="B1091" s="276" t="n"/>
      <c r="C1091" s="276" t="n"/>
      <c r="D1091" s="276" t="n"/>
      <c r="E1091" s="276" t="n"/>
      <c r="F1091" s="276" t="n"/>
      <c r="G1091" s="276" t="n"/>
      <c r="H1091" s="276" t="n"/>
      <c r="I1091" s="276" t="n"/>
      <c r="J1091" s="276" t="n"/>
      <c r="K1091" s="276" t="n"/>
      <c r="L1091" s="276" t="n"/>
      <c r="M1091" s="276" t="n"/>
      <c r="N1091" s="276" t="n"/>
      <c r="O1091" s="418" t="inlineStr">
        <is>
          <t>Correlativo-Form.:   SEGIP/DDSC/MONT/021/2024</t>
        </is>
      </c>
      <c r="P1091" s="411" t="n"/>
      <c r="Q1091" s="411" t="n"/>
      <c r="R1091" s="411" t="n"/>
      <c r="S1091" s="411" t="n"/>
      <c r="T1091" s="412" t="n"/>
    </row>
    <row r="1092" ht="22.5" customHeight="1" s="335">
      <c r="A1092" s="433" t="inlineStr">
        <is>
          <t xml:space="preserve">SERVICIO GENERAL DE IDENTIFICACION PERSONAL </t>
        </is>
      </c>
      <c r="T1092" s="422" t="n"/>
    </row>
    <row r="1093" ht="15" customHeight="1" s="335">
      <c r="A1093" s="432" t="inlineStr">
        <is>
          <t>LEY N° 0145 DEL 27 DE JUNIO DEL 2011</t>
        </is>
      </c>
      <c r="T1093" s="422" t="n"/>
    </row>
    <row r="1094" ht="24.75" customHeight="1" s="335">
      <c r="A1094" s="430" t="inlineStr">
        <is>
          <t xml:space="preserve">FORMULARIO AV-4 (ADMINISTRACION DE MATERIAL VALORADO: CEDULAS Y PLASTICOS) </t>
        </is>
      </c>
      <c r="B1094" s="411" t="n"/>
      <c r="C1094" s="411" t="n"/>
      <c r="D1094" s="411" t="n"/>
      <c r="E1094" s="411" t="n"/>
      <c r="F1094" s="411" t="n"/>
      <c r="G1094" s="411" t="n"/>
      <c r="H1094" s="411" t="n"/>
      <c r="I1094" s="411" t="n"/>
      <c r="J1094" s="411" t="n"/>
      <c r="K1094" s="411" t="n"/>
      <c r="L1094" s="411" t="n"/>
      <c r="M1094" s="411" t="n"/>
      <c r="N1094" s="411" t="n"/>
      <c r="O1094" s="411" t="n"/>
      <c r="P1094" s="411" t="n"/>
      <c r="Q1094" s="411" t="n"/>
      <c r="R1094" s="411" t="n"/>
      <c r="S1094" s="411" t="n"/>
      <c r="T1094" s="412" t="n"/>
    </row>
    <row r="1095" ht="21.75" customHeight="1" s="335" thickBot="1">
      <c r="A1095" s="431" t="inlineStr">
        <is>
          <t xml:space="preserve">OFICINA OPERATIVA: </t>
        </is>
      </c>
      <c r="B1095" s="411" t="n"/>
      <c r="C1095" s="411" t="n"/>
      <c r="D1095" s="411" t="n"/>
      <c r="E1095" s="429" t="inlineStr">
        <is>
          <t>OFICINA REGIONAL MONTERO</t>
        </is>
      </c>
      <c r="F1095" s="408" t="n"/>
      <c r="G1095" s="408" t="n"/>
      <c r="H1095" s="408" t="n"/>
      <c r="I1095" s="408" t="n"/>
      <c r="J1095" s="408" t="n"/>
      <c r="K1095" s="408" t="n"/>
      <c r="L1095" s="408" t="n"/>
      <c r="M1095" s="408" t="n"/>
      <c r="N1095" s="408" t="n"/>
      <c r="O1095" s="408" t="n"/>
      <c r="P1095" s="408" t="n"/>
      <c r="Q1095" s="419" t="inlineStr">
        <is>
          <t xml:space="preserve">FECHA: </t>
        </is>
      </c>
      <c r="R1095" s="412" t="n"/>
      <c r="S1095" s="427" t="inlineStr">
        <is>
          <t>29/01/2024</t>
        </is>
      </c>
      <c r="T1095" s="428" t="n"/>
    </row>
    <row r="1096" ht="15.75" customHeight="1" s="335">
      <c r="A1096" s="277" t="n"/>
      <c r="B1096" s="158" t="n"/>
      <c r="C1096" s="158" t="n"/>
      <c r="D1096" s="158" t="n"/>
      <c r="E1096" s="426" t="inlineStr">
        <is>
          <t>ENTREGA DIARIA</t>
        </is>
      </c>
      <c r="F1096" s="408" t="n"/>
      <c r="G1096" s="337" t="n"/>
      <c r="H1096" s="407" t="inlineStr">
        <is>
          <t>CEDULAS EMITIDAS</t>
        </is>
      </c>
      <c r="I1096" s="408" t="n"/>
      <c r="J1096" s="337" t="n"/>
      <c r="K1096" s="425" t="inlineStr">
        <is>
          <t>CEDULAS ANULADAS</t>
        </is>
      </c>
      <c r="L1096" s="408" t="n"/>
      <c r="M1096" s="408" t="n"/>
      <c r="N1096" s="337" t="n"/>
      <c r="O1096" s="407" t="inlineStr">
        <is>
          <t>CEDULAS DEVUELTAS</t>
        </is>
      </c>
      <c r="P1096" s="408" t="n"/>
      <c r="Q1096" s="337" t="n"/>
      <c r="R1096" s="423" t="inlineStr">
        <is>
          <t>TOTAL  ASIGNAC…</t>
        </is>
      </c>
      <c r="S1096" s="423" t="inlineStr">
        <is>
          <t>TOTAL BS. RECAUDADO (EMISIONES)</t>
        </is>
      </c>
      <c r="T1096" s="423" t="inlineStr">
        <is>
          <t>TOTAL BS. ANULACIONES</t>
        </is>
      </c>
    </row>
    <row r="1097">
      <c r="A1097" s="269" t="inlineStr">
        <is>
          <t>MESA</t>
        </is>
      </c>
      <c r="B1097" s="269" t="inlineStr">
        <is>
          <t>OPERADOR</t>
        </is>
      </c>
      <c r="C1097" s="269" t="inlineStr">
        <is>
          <t>DETALLE</t>
        </is>
      </c>
      <c r="D1097" s="269" t="inlineStr">
        <is>
          <t>SERIE</t>
        </is>
      </c>
      <c r="E1097" s="269" t="inlineStr">
        <is>
          <t>DESDE</t>
        </is>
      </c>
      <c r="F1097" s="269" t="inlineStr">
        <is>
          <t>HASTA</t>
        </is>
      </c>
      <c r="G1097" s="270" t="inlineStr">
        <is>
          <t>CANTIDAD</t>
        </is>
      </c>
      <c r="H1097" s="269" t="inlineStr">
        <is>
          <t>DESDE</t>
        </is>
      </c>
      <c r="I1097" s="269" t="inlineStr">
        <is>
          <t>HASTA</t>
        </is>
      </c>
      <c r="J1097" s="270" t="inlineStr">
        <is>
          <t>CANTIDAD</t>
        </is>
      </c>
      <c r="K1097" s="269" t="inlineStr">
        <is>
          <t>DESDE</t>
        </is>
      </c>
      <c r="L1097" s="269" t="inlineStr">
        <is>
          <t>HASTA</t>
        </is>
      </c>
      <c r="M1097" s="270" t="inlineStr">
        <is>
          <t>CANTIDAD</t>
        </is>
      </c>
      <c r="N1097" s="271" t="inlineStr">
        <is>
          <t>TIPO ANULACION</t>
        </is>
      </c>
      <c r="O1097" s="269" t="inlineStr">
        <is>
          <t>DESDE</t>
        </is>
      </c>
      <c r="P1097" s="269" t="inlineStr">
        <is>
          <t>HASTA</t>
        </is>
      </c>
      <c r="Q1097" s="270" t="inlineStr">
        <is>
          <t>CANTIDAD</t>
        </is>
      </c>
      <c r="R1097" s="424" t="n"/>
      <c r="S1097" s="424" t="n"/>
      <c r="T1097" s="424" t="n"/>
    </row>
    <row r="1098">
      <c r="A1098" s="278" t="n">
        <v>2</v>
      </c>
      <c r="B1098" s="272" t="inlineStr">
        <is>
          <t>ANELY CACERES PECHO</t>
        </is>
      </c>
      <c r="C1098" s="272" t="inlineStr">
        <is>
          <t>LAMINAS PLASTICAS TIPO FUNDA -POUCHE</t>
        </is>
      </c>
      <c r="D1098" s="272" t="inlineStr">
        <is>
          <t>H5-P1</t>
        </is>
      </c>
      <c r="E1098" s="272" t="n">
        <v>1561269</v>
      </c>
      <c r="F1098" s="272" t="n">
        <v>1561286</v>
      </c>
      <c r="G1098" s="272" t="n">
        <v>18</v>
      </c>
      <c r="H1098" s="272" t="n">
        <v>1561269</v>
      </c>
      <c r="I1098" s="272" t="n">
        <v>1561286</v>
      </c>
      <c r="J1098" s="272" t="n">
        <v>18</v>
      </c>
      <c r="K1098" s="272" t="n"/>
      <c r="L1098" s="272" t="n"/>
      <c r="M1098" s="272" t="n"/>
      <c r="N1098" s="272" t="n"/>
      <c r="O1098" s="272" t="n"/>
      <c r="P1098" s="272" t="n"/>
      <c r="Q1098" s="272" t="n"/>
      <c r="R1098" s="272">
        <f>J1098+M1098+Q1098</f>
        <v/>
      </c>
      <c r="S1098" s="272">
        <f>IF(OR(C1098="CEDULAS DE IDENTIDAD",C1098="CÉDULA DE IDENTIDAD DS4924"),(J1098*17),0)</f>
        <v/>
      </c>
      <c r="T1098" s="279">
        <f>IF(N1098="ERROR HUMANO",(M1098*3),0)</f>
        <v/>
      </c>
    </row>
    <row r="1099">
      <c r="A1099" s="280" t="n">
        <v>2</v>
      </c>
      <c r="B1099" s="250" t="inlineStr">
        <is>
          <t>ANELY CACERES PECHO</t>
        </is>
      </c>
      <c r="C1099" s="250" t="inlineStr">
        <is>
          <t>LAMINAS PLASTICAS TIPO FUNDA -POUCHE</t>
        </is>
      </c>
      <c r="D1099" s="250" t="inlineStr">
        <is>
          <t>H5-P1</t>
        </is>
      </c>
      <c r="E1099" s="250" t="n">
        <v>1561495</v>
      </c>
      <c r="F1099" s="250" t="n">
        <v>1561546</v>
      </c>
      <c r="G1099" s="250" t="n">
        <v>52</v>
      </c>
      <c r="H1099" s="250" t="n">
        <v>1561495</v>
      </c>
      <c r="I1099" s="250" t="n">
        <v>1561546</v>
      </c>
      <c r="J1099" s="250" t="n">
        <v>52</v>
      </c>
      <c r="K1099" s="250" t="n"/>
      <c r="L1099" s="250" t="n"/>
      <c r="M1099" s="250" t="n"/>
      <c r="N1099" s="250" t="n"/>
      <c r="O1099" s="250" t="n"/>
      <c r="P1099" s="250" t="n"/>
      <c r="Q1099" s="250" t="n"/>
      <c r="R1099" s="250">
        <f>J1099+M1099+Q1099</f>
        <v/>
      </c>
      <c r="S1099" s="250">
        <f>IF(OR(C1099="CEDULAS DE IDENTIDAD",C1099="CÉDULA DE IDENTIDAD DS4924"),(J1099*17),0)</f>
        <v/>
      </c>
      <c r="T1099" s="281">
        <f>IF(N1099="ERROR HUMANO",(M1099*3),0)</f>
        <v/>
      </c>
    </row>
    <row r="1100">
      <c r="A1100" s="280" t="n">
        <v>2</v>
      </c>
      <c r="B1100" s="250" t="inlineStr">
        <is>
          <t>ANELY CACERES PECHO</t>
        </is>
      </c>
      <c r="C1100" s="250" t="inlineStr">
        <is>
          <t>LAMINAS PLASTICAS TIPO FUNDA -POUCHE</t>
        </is>
      </c>
      <c r="D1100" s="250" t="inlineStr">
        <is>
          <t>H5-P1</t>
        </is>
      </c>
      <c r="E1100" s="250" t="n">
        <v>1561547</v>
      </c>
      <c r="F1100" s="250" t="n">
        <v>1561554</v>
      </c>
      <c r="G1100" s="250" t="n">
        <v>8</v>
      </c>
      <c r="H1100" s="250" t="n"/>
      <c r="I1100" s="250" t="n"/>
      <c r="J1100" s="250" t="n"/>
      <c r="K1100" s="250" t="n"/>
      <c r="L1100" s="250" t="n"/>
      <c r="M1100" s="250" t="n"/>
      <c r="N1100" s="250" t="n"/>
      <c r="O1100" s="250" t="n">
        <v>1561547</v>
      </c>
      <c r="P1100" s="250" t="n">
        <v>1561554</v>
      </c>
      <c r="Q1100" s="250" t="n">
        <v>8</v>
      </c>
      <c r="R1100" s="250">
        <f>J1100+M1100+Q1100</f>
        <v/>
      </c>
      <c r="S1100" s="250">
        <f>IF(OR(C1100="CEDULAS DE IDENTIDAD",C1100="CÉDULA DE IDENTIDAD DS4924"),(J1100*17),0)</f>
        <v/>
      </c>
      <c r="T1100" s="281">
        <f>IF(N1100="ERROR HUMANO",(M1100*3),0)</f>
        <v/>
      </c>
    </row>
    <row r="1101">
      <c r="A1101" s="280" t="n">
        <v>2</v>
      </c>
      <c r="B1101" s="250" t="inlineStr">
        <is>
          <t>ANELY CACERES PECHO</t>
        </is>
      </c>
      <c r="C1101" s="250" t="inlineStr">
        <is>
          <t>CÉDULA DE IDENTIDAD DS4924</t>
        </is>
      </c>
      <c r="D1101" s="250" t="inlineStr">
        <is>
          <t>LA</t>
        </is>
      </c>
      <c r="E1101" s="250" t="n">
        <v>635303</v>
      </c>
      <c r="F1101" s="250" t="n">
        <v>635320</v>
      </c>
      <c r="G1101" s="250" t="n">
        <v>18</v>
      </c>
      <c r="H1101" s="250" t="n">
        <v>635303</v>
      </c>
      <c r="I1101" s="250" t="n">
        <v>635320</v>
      </c>
      <c r="J1101" s="250" t="n">
        <v>18</v>
      </c>
      <c r="K1101" s="250" t="n"/>
      <c r="L1101" s="250" t="n"/>
      <c r="M1101" s="250" t="n"/>
      <c r="N1101" s="250" t="n"/>
      <c r="O1101" s="250" t="n"/>
      <c r="P1101" s="250" t="n"/>
      <c r="Q1101" s="250" t="n"/>
      <c r="R1101" s="250">
        <f>J1101+M1101+Q1101</f>
        <v/>
      </c>
      <c r="S1101" s="250">
        <f>IF(OR(C1101="CEDULAS DE IDENTIDAD",C1101="CÉDULA DE IDENTIDAD DS4924"),(J1101*17),0)</f>
        <v/>
      </c>
      <c r="T1101" s="281">
        <f>IF(N1101="ERROR HUMANO",(M1101*3),0)</f>
        <v/>
      </c>
    </row>
    <row r="1102">
      <c r="A1102" s="280" t="n">
        <v>2</v>
      </c>
      <c r="B1102" s="250" t="inlineStr">
        <is>
          <t>ANELY CACERES PECHO</t>
        </is>
      </c>
      <c r="C1102" s="250" t="inlineStr">
        <is>
          <t>CÉDULA DE IDENTIDAD DS4924</t>
        </is>
      </c>
      <c r="D1102" s="250" t="inlineStr">
        <is>
          <t>LA</t>
        </is>
      </c>
      <c r="E1102" s="250" t="n">
        <v>635489</v>
      </c>
      <c r="F1102" s="250" t="n">
        <v>635519</v>
      </c>
      <c r="G1102" s="250" t="n">
        <v>31</v>
      </c>
      <c r="H1102" s="250" t="n">
        <v>635489</v>
      </c>
      <c r="I1102" s="250" t="n">
        <v>635519</v>
      </c>
      <c r="J1102" s="250" t="n">
        <v>31</v>
      </c>
      <c r="K1102" s="250" t="n"/>
      <c r="L1102" s="250" t="n"/>
      <c r="M1102" s="250" t="n"/>
      <c r="N1102" s="250" t="n"/>
      <c r="O1102" s="250" t="n"/>
      <c r="P1102" s="250" t="n"/>
      <c r="Q1102" s="250" t="n"/>
      <c r="R1102" s="250">
        <f>J1102+M1102+Q1102</f>
        <v/>
      </c>
      <c r="S1102" s="250">
        <f>IF(OR(C1102="CEDULAS DE IDENTIDAD",C1102="CÉDULA DE IDENTIDAD DS4924"),(J1102*17),0)</f>
        <v/>
      </c>
      <c r="T1102" s="281">
        <f>IF(N1102="ERROR HUMANO",(M1102*3),0)</f>
        <v/>
      </c>
    </row>
    <row r="1103">
      <c r="A1103" s="280" t="n">
        <v>2</v>
      </c>
      <c r="B1103" s="250" t="inlineStr">
        <is>
          <t>ANELY CACERES PECHO</t>
        </is>
      </c>
      <c r="C1103" s="250" t="inlineStr">
        <is>
          <t>CÉDULA DE IDENTIDAD DS4924</t>
        </is>
      </c>
      <c r="D1103" s="250" t="inlineStr">
        <is>
          <t>LA</t>
        </is>
      </c>
      <c r="E1103" s="250" t="n">
        <v>635520</v>
      </c>
      <c r="F1103" s="250" t="n">
        <v>635520</v>
      </c>
      <c r="G1103" s="250" t="n">
        <v>1</v>
      </c>
      <c r="H1103" s="250" t="n"/>
      <c r="I1103" s="250" t="n"/>
      <c r="J1103" s="250" t="n"/>
      <c r="K1103" s="250" t="n">
        <v>635520</v>
      </c>
      <c r="L1103" s="250" t="n">
        <v>635520</v>
      </c>
      <c r="M1103" s="250" t="n">
        <v>1</v>
      </c>
      <c r="N1103" s="250" t="inlineStr">
        <is>
          <t>ERROR HUMANO</t>
        </is>
      </c>
      <c r="O1103" s="250" t="n"/>
      <c r="P1103" s="250" t="n"/>
      <c r="Q1103" s="250" t="n"/>
      <c r="R1103" s="250">
        <f>J1103+M1103+Q1103</f>
        <v/>
      </c>
      <c r="S1103" s="250">
        <f>IF(OR(C1103="CEDULAS DE IDENTIDAD",C1103="CÉDULA DE IDENTIDAD DS4924"),(J1103*17),0)</f>
        <v/>
      </c>
      <c r="T1103" s="281">
        <f>IF(N1103="ERROR HUMANO",(M1103*3),0)</f>
        <v/>
      </c>
    </row>
    <row r="1104">
      <c r="A1104" s="280" t="n">
        <v>2</v>
      </c>
      <c r="B1104" s="250" t="inlineStr">
        <is>
          <t>ANELY CACERES PECHO</t>
        </is>
      </c>
      <c r="C1104" s="250" t="inlineStr">
        <is>
          <t>CÉDULA DE IDENTIDAD DS4924</t>
        </is>
      </c>
      <c r="D1104" s="250" t="inlineStr">
        <is>
          <t>LA</t>
        </is>
      </c>
      <c r="E1104" s="250" t="n">
        <v>635521</v>
      </c>
      <c r="F1104" s="250" t="n">
        <v>635541</v>
      </c>
      <c r="G1104" s="250" t="n">
        <v>21</v>
      </c>
      <c r="H1104" s="250" t="n">
        <v>635521</v>
      </c>
      <c r="I1104" s="250" t="n">
        <v>635541</v>
      </c>
      <c r="J1104" s="250" t="n">
        <v>21</v>
      </c>
      <c r="K1104" s="250" t="n"/>
      <c r="L1104" s="250" t="n"/>
      <c r="M1104" s="250" t="n"/>
      <c r="N1104" s="250" t="n"/>
      <c r="O1104" s="250" t="n"/>
      <c r="P1104" s="250" t="n"/>
      <c r="Q1104" s="250" t="n"/>
      <c r="R1104" s="250">
        <f>J1104+M1104+Q1104</f>
        <v/>
      </c>
      <c r="S1104" s="250">
        <f>IF(OR(C1104="CEDULAS DE IDENTIDAD",C1104="CÉDULA DE IDENTIDAD DS4924"),(J1104*17),0)</f>
        <v/>
      </c>
      <c r="T1104" s="281">
        <f>IF(N1104="ERROR HUMANO",(M1104*3),0)</f>
        <v/>
      </c>
    </row>
    <row r="1105">
      <c r="A1105" s="280" t="n">
        <v>2</v>
      </c>
      <c r="B1105" s="250" t="inlineStr">
        <is>
          <t>ANELY CACERES PECHO</t>
        </is>
      </c>
      <c r="C1105" s="250" t="inlineStr">
        <is>
          <t>CÉDULA DE IDENTIDAD DS4924</t>
        </is>
      </c>
      <c r="D1105" s="250" t="inlineStr">
        <is>
          <t>LA</t>
        </is>
      </c>
      <c r="E1105" s="250" t="n">
        <v>635542</v>
      </c>
      <c r="F1105" s="250" t="n">
        <v>635548</v>
      </c>
      <c r="G1105" s="250" t="n">
        <v>7</v>
      </c>
      <c r="H1105" s="250" t="n"/>
      <c r="I1105" s="250" t="n"/>
      <c r="J1105" s="250" t="n"/>
      <c r="K1105" s="250" t="n"/>
      <c r="L1105" s="250" t="n"/>
      <c r="M1105" s="250" t="n"/>
      <c r="N1105" s="250" t="n"/>
      <c r="O1105" s="250" t="n">
        <v>635542</v>
      </c>
      <c r="P1105" s="250" t="n">
        <v>635548</v>
      </c>
      <c r="Q1105" s="250" t="n">
        <v>7</v>
      </c>
      <c r="R1105" s="250">
        <f>J1105+M1105+Q1105</f>
        <v/>
      </c>
      <c r="S1105" s="250">
        <f>IF(OR(C1105="CEDULAS DE IDENTIDAD",C1105="CÉDULA DE IDENTIDAD DS4924"),(J1105*17),0)</f>
        <v/>
      </c>
      <c r="T1105" s="281">
        <f>IF(N1105="ERROR HUMANO",(M1105*3),0)</f>
        <v/>
      </c>
    </row>
    <row r="1106">
      <c r="A1106" s="282" t="n">
        <v>7</v>
      </c>
      <c r="B1106" s="251" t="inlineStr">
        <is>
          <t>BOLIVIA MAR PALMERO TILILA</t>
        </is>
      </c>
      <c r="C1106" s="251" t="inlineStr">
        <is>
          <t>CEDULAS DE IDENTIDAD</t>
        </is>
      </c>
      <c r="D1106" s="251" t="inlineStr">
        <is>
          <t>H5-P1</t>
        </is>
      </c>
      <c r="E1106" s="251" t="n">
        <v>2980422</v>
      </c>
      <c r="F1106" s="251" t="n">
        <v>2980428</v>
      </c>
      <c r="G1106" s="251" t="n">
        <v>7</v>
      </c>
      <c r="H1106" s="251" t="n">
        <v>2980422</v>
      </c>
      <c r="I1106" s="251" t="n">
        <v>2980428</v>
      </c>
      <c r="J1106" s="251" t="n">
        <v>7</v>
      </c>
      <c r="K1106" s="251" t="n"/>
      <c r="L1106" s="251" t="n"/>
      <c r="M1106" s="251" t="n"/>
      <c r="N1106" s="251" t="n"/>
      <c r="O1106" s="251" t="n"/>
      <c r="P1106" s="251" t="n"/>
      <c r="Q1106" s="251" t="n"/>
      <c r="R1106" s="251">
        <f>J1106+M1106+Q1106</f>
        <v/>
      </c>
      <c r="S1106" s="251">
        <f>IF(OR(C1106="CEDULAS DE IDENTIDAD",C1106="CÉDULA DE IDENTIDAD DS4924"),(J1106*17),0)</f>
        <v/>
      </c>
      <c r="T1106" s="283">
        <f>IF(N1106="ERROR HUMANO",(M1106*3),0)</f>
        <v/>
      </c>
    </row>
    <row r="1107">
      <c r="A1107" s="282" t="n">
        <v>7</v>
      </c>
      <c r="B1107" s="251" t="inlineStr">
        <is>
          <t>BOLIVIA MAR PALMERO TILILA</t>
        </is>
      </c>
      <c r="C1107" s="251" t="inlineStr">
        <is>
          <t>CEDULAS DE IDENTIDAD</t>
        </is>
      </c>
      <c r="D1107" s="251" t="inlineStr">
        <is>
          <t>H5-P1</t>
        </is>
      </c>
      <c r="E1107" s="251" t="n">
        <v>2980489</v>
      </c>
      <c r="F1107" s="251" t="n">
        <v>2980532</v>
      </c>
      <c r="G1107" s="251" t="n">
        <v>44</v>
      </c>
      <c r="H1107" s="251" t="n">
        <v>2980489</v>
      </c>
      <c r="I1107" s="251" t="n">
        <v>2980532</v>
      </c>
      <c r="J1107" s="251" t="n">
        <v>44</v>
      </c>
      <c r="K1107" s="251" t="n"/>
      <c r="L1107" s="251" t="n"/>
      <c r="M1107" s="251" t="n"/>
      <c r="N1107" s="251" t="n"/>
      <c r="O1107" s="251" t="n"/>
      <c r="P1107" s="251" t="n"/>
      <c r="Q1107" s="251" t="n"/>
      <c r="R1107" s="251">
        <f>J1107+M1107+Q1107</f>
        <v/>
      </c>
      <c r="S1107" s="251">
        <f>IF(OR(C1107="CEDULAS DE IDENTIDAD",C1107="CÉDULA DE IDENTIDAD DS4924"),(J1107*17),0)</f>
        <v/>
      </c>
      <c r="T1107" s="283">
        <f>IF(N1107="ERROR HUMANO",(M1107*3),0)</f>
        <v/>
      </c>
    </row>
    <row r="1108">
      <c r="A1108" s="282" t="n">
        <v>7</v>
      </c>
      <c r="B1108" s="251" t="inlineStr">
        <is>
          <t>BOLIVIA MAR PALMERO TILILA</t>
        </is>
      </c>
      <c r="C1108" s="251" t="inlineStr">
        <is>
          <t>CEDULAS DE IDENTIDAD</t>
        </is>
      </c>
      <c r="D1108" s="251" t="inlineStr">
        <is>
          <t>H5-P1</t>
        </is>
      </c>
      <c r="E1108" s="251" t="n">
        <v>2980533</v>
      </c>
      <c r="F1108" s="251" t="n">
        <v>2980548</v>
      </c>
      <c r="G1108" s="251" t="n">
        <v>16</v>
      </c>
      <c r="H1108" s="251" t="n"/>
      <c r="I1108" s="251" t="n"/>
      <c r="J1108" s="251" t="n"/>
      <c r="K1108" s="251" t="n"/>
      <c r="L1108" s="251" t="n"/>
      <c r="M1108" s="251" t="n"/>
      <c r="N1108" s="251" t="n"/>
      <c r="O1108" s="251" t="n">
        <v>2980533</v>
      </c>
      <c r="P1108" s="251" t="n">
        <v>2980548</v>
      </c>
      <c r="Q1108" s="251" t="n">
        <v>16</v>
      </c>
      <c r="R1108" s="251">
        <f>J1108+M1108+Q1108</f>
        <v/>
      </c>
      <c r="S1108" s="251">
        <f>IF(OR(C1108="CEDULAS DE IDENTIDAD",C1108="CÉDULA DE IDENTIDAD DS4924"),(J1108*17),0)</f>
        <v/>
      </c>
      <c r="T1108" s="283">
        <f>IF(N1108="ERROR HUMANO",(M1108*3),0)</f>
        <v/>
      </c>
    </row>
    <row r="1109">
      <c r="A1109" s="282" t="n">
        <v>7</v>
      </c>
      <c r="B1109" s="251" t="inlineStr">
        <is>
          <t>BOLIVIA MAR PALMERO TILILA</t>
        </is>
      </c>
      <c r="C1109" s="251" t="inlineStr">
        <is>
          <t>LAMINAS PLASTICAS TIPO FUNDA -POUCHE</t>
        </is>
      </c>
      <c r="D1109" s="251" t="inlineStr">
        <is>
          <t>H5-P1</t>
        </is>
      </c>
      <c r="E1109" s="251" t="n">
        <v>1561376</v>
      </c>
      <c r="F1109" s="251" t="n">
        <v>1561382</v>
      </c>
      <c r="G1109" s="251" t="n">
        <v>7</v>
      </c>
      <c r="H1109" s="251" t="n">
        <v>1561376</v>
      </c>
      <c r="I1109" s="251" t="n">
        <v>1561382</v>
      </c>
      <c r="J1109" s="251" t="n">
        <v>7</v>
      </c>
      <c r="K1109" s="251" t="n"/>
      <c r="L1109" s="251" t="n"/>
      <c r="M1109" s="251" t="n"/>
      <c r="N1109" s="251" t="n"/>
      <c r="O1109" s="251" t="n"/>
      <c r="P1109" s="251" t="n"/>
      <c r="Q1109" s="251" t="n"/>
      <c r="R1109" s="251">
        <f>J1109+M1109+Q1109</f>
        <v/>
      </c>
      <c r="S1109" s="251">
        <f>IF(OR(C1109="CEDULAS DE IDENTIDAD",C1109="CÉDULA DE IDENTIDAD DS4924"),(J1109*17),0)</f>
        <v/>
      </c>
      <c r="T1109" s="283">
        <f>IF(N1109="ERROR HUMANO",(M1109*3),0)</f>
        <v/>
      </c>
    </row>
    <row r="1110">
      <c r="A1110" s="282" t="n">
        <v>7</v>
      </c>
      <c r="B1110" s="251" t="inlineStr">
        <is>
          <t>BOLIVIA MAR PALMERO TILILA</t>
        </is>
      </c>
      <c r="C1110" s="251" t="inlineStr">
        <is>
          <t>LAMINAS PLASTICAS TIPO FUNDA -POUCHE</t>
        </is>
      </c>
      <c r="D1110" s="251" t="inlineStr">
        <is>
          <t>H5-P1</t>
        </is>
      </c>
      <c r="E1110" s="251" t="n">
        <v>1561733</v>
      </c>
      <c r="F1110" s="251" t="n">
        <v>1561776</v>
      </c>
      <c r="G1110" s="251" t="n">
        <v>44</v>
      </c>
      <c r="H1110" s="251" t="n">
        <v>1561733</v>
      </c>
      <c r="I1110" s="251" t="n">
        <v>1561776</v>
      </c>
      <c r="J1110" s="251" t="n">
        <v>44</v>
      </c>
      <c r="K1110" s="251" t="n"/>
      <c r="L1110" s="251" t="n"/>
      <c r="M1110" s="251" t="n"/>
      <c r="N1110" s="251" t="n"/>
      <c r="O1110" s="251" t="n"/>
      <c r="P1110" s="251" t="n"/>
      <c r="Q1110" s="251" t="n"/>
      <c r="R1110" s="251">
        <f>J1110+M1110+Q1110</f>
        <v/>
      </c>
      <c r="S1110" s="251">
        <f>IF(OR(C1110="CEDULAS DE IDENTIDAD",C1110="CÉDULA DE IDENTIDAD DS4924"),(J1110*17),0)</f>
        <v/>
      </c>
      <c r="T1110" s="283">
        <f>IF(N1110="ERROR HUMANO",(M1110*3),0)</f>
        <v/>
      </c>
    </row>
    <row r="1111">
      <c r="A1111" s="282" t="n">
        <v>7</v>
      </c>
      <c r="B1111" s="251" t="inlineStr">
        <is>
          <t>BOLIVIA MAR PALMERO TILILA</t>
        </is>
      </c>
      <c r="C1111" s="251" t="inlineStr">
        <is>
          <t>LAMINAS PLASTICAS TIPO FUNDA -POUCHE</t>
        </is>
      </c>
      <c r="D1111" s="251" t="inlineStr">
        <is>
          <t>H5-P1</t>
        </is>
      </c>
      <c r="E1111" s="251" t="n">
        <v>1561777</v>
      </c>
      <c r="F1111" s="251" t="n">
        <v>1561792</v>
      </c>
      <c r="G1111" s="251" t="n">
        <v>16</v>
      </c>
      <c r="H1111" s="251" t="n"/>
      <c r="I1111" s="251" t="n"/>
      <c r="J1111" s="251" t="n"/>
      <c r="K1111" s="251" t="n"/>
      <c r="L1111" s="251" t="n"/>
      <c r="M1111" s="251" t="n"/>
      <c r="N1111" s="251" t="n"/>
      <c r="O1111" s="251" t="n">
        <v>1561777</v>
      </c>
      <c r="P1111" s="251" t="n">
        <v>1561792</v>
      </c>
      <c r="Q1111" s="251" t="n">
        <v>16</v>
      </c>
      <c r="R1111" s="251">
        <f>J1111+M1111+Q1111</f>
        <v/>
      </c>
      <c r="S1111" s="251">
        <f>IF(OR(C1111="CEDULAS DE IDENTIDAD",C1111="CÉDULA DE IDENTIDAD DS4924"),(J1111*17),0)</f>
        <v/>
      </c>
      <c r="T1111" s="283">
        <f>IF(N1111="ERROR HUMANO",(M1111*3),0)</f>
        <v/>
      </c>
    </row>
    <row r="1112">
      <c r="A1112" s="280" t="n">
        <v>5</v>
      </c>
      <c r="B1112" s="250" t="inlineStr">
        <is>
          <t>CARMEN DEL PILAR ANTELO PAZ</t>
        </is>
      </c>
      <c r="C1112" s="250" t="inlineStr">
        <is>
          <t>LAMINAS PLASTICAS TIPO FUNDA -POUCHE</t>
        </is>
      </c>
      <c r="D1112" s="250" t="inlineStr">
        <is>
          <t>H5-P1</t>
        </is>
      </c>
      <c r="E1112" s="250" t="n">
        <v>1561354</v>
      </c>
      <c r="F1112" s="250" t="n">
        <v>1561362</v>
      </c>
      <c r="G1112" s="250" t="n">
        <v>9</v>
      </c>
      <c r="H1112" s="250" t="n">
        <v>1561354</v>
      </c>
      <c r="I1112" s="250" t="n">
        <v>1561362</v>
      </c>
      <c r="J1112" s="250" t="n">
        <v>9</v>
      </c>
      <c r="K1112" s="250" t="n"/>
      <c r="L1112" s="250" t="n"/>
      <c r="M1112" s="250" t="n"/>
      <c r="N1112" s="250" t="n"/>
      <c r="O1112" s="250" t="n"/>
      <c r="P1112" s="250" t="n"/>
      <c r="Q1112" s="250" t="n"/>
      <c r="R1112" s="250">
        <f>J1112+M1112+Q1112</f>
        <v/>
      </c>
      <c r="S1112" s="250">
        <f>IF(OR(C1112="CEDULAS DE IDENTIDAD",C1112="CÉDULA DE IDENTIDAD DS4924"),(J1112*17),0)</f>
        <v/>
      </c>
      <c r="T1112" s="281">
        <f>IF(N1112="ERROR HUMANO",(M1112*3),0)</f>
        <v/>
      </c>
    </row>
    <row r="1113">
      <c r="A1113" s="280" t="n">
        <v>5</v>
      </c>
      <c r="B1113" s="250" t="inlineStr">
        <is>
          <t>CARMEN DEL PILAR ANTELO PAZ</t>
        </is>
      </c>
      <c r="C1113" s="250" t="inlineStr">
        <is>
          <t>LAMINAS PLASTICAS TIPO FUNDA -POUCHE</t>
        </is>
      </c>
      <c r="D1113" s="250" t="inlineStr">
        <is>
          <t>H5-P1</t>
        </is>
      </c>
      <c r="E1113" s="250" t="n">
        <v>1561675</v>
      </c>
      <c r="F1113" s="250" t="n">
        <v>1561705</v>
      </c>
      <c r="G1113" s="250" t="n">
        <v>31</v>
      </c>
      <c r="H1113" s="250" t="n">
        <v>1561675</v>
      </c>
      <c r="I1113" s="250" t="n">
        <v>1561705</v>
      </c>
      <c r="J1113" s="250" t="n">
        <v>31</v>
      </c>
      <c r="K1113" s="250" t="n"/>
      <c r="L1113" s="250" t="n"/>
      <c r="M1113" s="250" t="n"/>
      <c r="N1113" s="250" t="n"/>
      <c r="O1113" s="250" t="n"/>
      <c r="P1113" s="250" t="n"/>
      <c r="Q1113" s="250" t="n"/>
      <c r="R1113" s="250">
        <f>J1113+M1113+Q1113</f>
        <v/>
      </c>
      <c r="S1113" s="250">
        <f>IF(OR(C1113="CEDULAS DE IDENTIDAD",C1113="CÉDULA DE IDENTIDAD DS4924"),(J1113*17),0)</f>
        <v/>
      </c>
      <c r="T1113" s="281">
        <f>IF(N1113="ERROR HUMANO",(M1113*3),0)</f>
        <v/>
      </c>
    </row>
    <row r="1114">
      <c r="A1114" s="280" t="n">
        <v>5</v>
      </c>
      <c r="B1114" s="250" t="inlineStr">
        <is>
          <t>CARMEN DEL PILAR ANTELO PAZ</t>
        </is>
      </c>
      <c r="C1114" s="250" t="inlineStr">
        <is>
          <t>LAMINAS PLASTICAS TIPO FUNDA -POUCHE</t>
        </is>
      </c>
      <c r="D1114" s="250" t="inlineStr">
        <is>
          <t>H5-P1</t>
        </is>
      </c>
      <c r="E1114" s="250" t="n">
        <v>1561706</v>
      </c>
      <c r="F1114" s="250" t="n">
        <v>1561732</v>
      </c>
      <c r="G1114" s="250" t="n">
        <v>27</v>
      </c>
      <c r="H1114" s="250" t="n"/>
      <c r="I1114" s="250" t="n"/>
      <c r="J1114" s="250" t="n"/>
      <c r="K1114" s="250" t="n"/>
      <c r="L1114" s="250" t="n"/>
      <c r="M1114" s="250" t="n"/>
      <c r="N1114" s="250" t="n"/>
      <c r="O1114" s="250" t="n">
        <v>1561706</v>
      </c>
      <c r="P1114" s="250" t="n">
        <v>1561732</v>
      </c>
      <c r="Q1114" s="250" t="n">
        <v>27</v>
      </c>
      <c r="R1114" s="250">
        <f>J1114+M1114+Q1114</f>
        <v/>
      </c>
      <c r="S1114" s="250">
        <f>IF(OR(C1114="CEDULAS DE IDENTIDAD",C1114="CÉDULA DE IDENTIDAD DS4924"),(J1114*17),0)</f>
        <v/>
      </c>
      <c r="T1114" s="281">
        <f>IF(N1114="ERROR HUMANO",(M1114*3),0)</f>
        <v/>
      </c>
    </row>
    <row r="1115">
      <c r="A1115" s="280" t="n">
        <v>5</v>
      </c>
      <c r="B1115" s="250" t="inlineStr">
        <is>
          <t>CARMEN DEL PILAR ANTELO PAZ</t>
        </is>
      </c>
      <c r="C1115" s="250" t="inlineStr">
        <is>
          <t>CÉDULA DE IDENTIDAD DS4924</t>
        </is>
      </c>
      <c r="D1115" s="250" t="inlineStr">
        <is>
          <t>LA</t>
        </is>
      </c>
      <c r="E1115" s="250" t="n">
        <v>635370</v>
      </c>
      <c r="F1115" s="250" t="n">
        <v>635376</v>
      </c>
      <c r="G1115" s="250" t="n">
        <v>7</v>
      </c>
      <c r="H1115" s="250" t="n">
        <v>635370</v>
      </c>
      <c r="I1115" s="250" t="n">
        <v>635376</v>
      </c>
      <c r="J1115" s="250" t="n">
        <v>7</v>
      </c>
      <c r="K1115" s="250" t="n"/>
      <c r="L1115" s="250" t="n"/>
      <c r="M1115" s="250" t="n"/>
      <c r="N1115" s="250" t="n"/>
      <c r="O1115" s="250" t="n"/>
      <c r="P1115" s="250" t="n"/>
      <c r="Q1115" s="250" t="n"/>
      <c r="R1115" s="250">
        <f>J1115+M1115+Q1115</f>
        <v/>
      </c>
      <c r="S1115" s="250">
        <f>IF(OR(C1115="CEDULAS DE IDENTIDAD",C1115="CÉDULA DE IDENTIDAD DS4924"),(J1115*17),0)</f>
        <v/>
      </c>
      <c r="T1115" s="281">
        <f>IF(N1115="ERROR HUMANO",(M1115*3),0)</f>
        <v/>
      </c>
    </row>
    <row r="1116">
      <c r="A1116" s="280" t="n">
        <v>5</v>
      </c>
      <c r="B1116" s="250" t="inlineStr">
        <is>
          <t>CARMEN DEL PILAR ANTELO PAZ</t>
        </is>
      </c>
      <c r="C1116" s="250" t="inlineStr">
        <is>
          <t>CÉDULA DE IDENTIDAD DS4924</t>
        </is>
      </c>
      <c r="D1116" s="250" t="inlineStr">
        <is>
          <t>LA</t>
        </is>
      </c>
      <c r="E1116" s="250" t="n">
        <v>635609</v>
      </c>
      <c r="F1116" s="250" t="n">
        <v>635641</v>
      </c>
      <c r="G1116" s="250" t="n">
        <v>33</v>
      </c>
      <c r="H1116" s="250" t="n">
        <v>635609</v>
      </c>
      <c r="I1116" s="250" t="n">
        <v>635641</v>
      </c>
      <c r="J1116" s="250" t="n">
        <v>33</v>
      </c>
      <c r="K1116" s="250" t="n"/>
      <c r="L1116" s="250" t="n"/>
      <c r="M1116" s="250" t="n"/>
      <c r="N1116" s="250" t="n"/>
      <c r="O1116" s="250" t="n"/>
      <c r="P1116" s="250" t="n"/>
      <c r="Q1116" s="250" t="n"/>
      <c r="R1116" s="250">
        <f>J1116+M1116+Q1116</f>
        <v/>
      </c>
      <c r="S1116" s="250">
        <f>IF(OR(C1116="CEDULAS DE IDENTIDAD",C1116="CÉDULA DE IDENTIDAD DS4924"),(J1116*17),0)</f>
        <v/>
      </c>
      <c r="T1116" s="281">
        <f>IF(N1116="ERROR HUMANO",(M1116*3),0)</f>
        <v/>
      </c>
    </row>
    <row r="1117">
      <c r="A1117" s="280" t="n">
        <v>5</v>
      </c>
      <c r="B1117" s="250" t="inlineStr">
        <is>
          <t>CARMEN DEL PILAR ANTELO PAZ</t>
        </is>
      </c>
      <c r="C1117" s="250" t="inlineStr">
        <is>
          <t>CÉDULA DE IDENTIDAD DS4924</t>
        </is>
      </c>
      <c r="D1117" s="250" t="inlineStr">
        <is>
          <t>LA</t>
        </is>
      </c>
      <c r="E1117" s="250" t="n">
        <v>635642</v>
      </c>
      <c r="F1117" s="250" t="n">
        <v>635668</v>
      </c>
      <c r="G1117" s="250" t="n">
        <v>27</v>
      </c>
      <c r="H1117" s="250" t="n"/>
      <c r="I1117" s="250" t="n"/>
      <c r="J1117" s="250" t="n"/>
      <c r="K1117" s="250" t="n"/>
      <c r="L1117" s="250" t="n"/>
      <c r="M1117" s="250" t="n"/>
      <c r="N1117" s="250" t="n"/>
      <c r="O1117" s="250" t="n">
        <v>635642</v>
      </c>
      <c r="P1117" s="250" t="n">
        <v>635668</v>
      </c>
      <c r="Q1117" s="250" t="n">
        <v>27</v>
      </c>
      <c r="R1117" s="250">
        <f>J1117+M1117+Q1117</f>
        <v/>
      </c>
      <c r="S1117" s="250">
        <f>IF(OR(C1117="CEDULAS DE IDENTIDAD",C1117="CÉDULA DE IDENTIDAD DS4924"),(J1117*17),0)</f>
        <v/>
      </c>
      <c r="T1117" s="281">
        <f>IF(N1117="ERROR HUMANO",(M1117*3),0)</f>
        <v/>
      </c>
    </row>
    <row r="1118">
      <c r="A1118" s="282" t="n">
        <v>3</v>
      </c>
      <c r="B1118" s="251" t="inlineStr">
        <is>
          <t>IVAR LIMBERT FLORES AYAVIRI</t>
        </is>
      </c>
      <c r="C1118" s="251" t="inlineStr">
        <is>
          <t>CEDULAS DE IDENTIDAD</t>
        </is>
      </c>
      <c r="D1118" s="251" t="inlineStr">
        <is>
          <t>H5-P1</t>
        </is>
      </c>
      <c r="E1118" s="251" t="n">
        <v>2980390</v>
      </c>
      <c r="F1118" s="251" t="n">
        <v>2980408</v>
      </c>
      <c r="G1118" s="251" t="n">
        <v>19</v>
      </c>
      <c r="H1118" s="251" t="n">
        <v>2980390</v>
      </c>
      <c r="I1118" s="251" t="n">
        <v>2980408</v>
      </c>
      <c r="J1118" s="251" t="n">
        <v>19</v>
      </c>
      <c r="K1118" s="251" t="n"/>
      <c r="L1118" s="251" t="n"/>
      <c r="M1118" s="251" t="n"/>
      <c r="N1118" s="251" t="n"/>
      <c r="O1118" s="251" t="n"/>
      <c r="P1118" s="251" t="n"/>
      <c r="Q1118" s="251" t="n"/>
      <c r="R1118" s="251">
        <f>J1118+M1118+Q1118</f>
        <v/>
      </c>
      <c r="S1118" s="251">
        <f>IF(OR(C1118="CEDULAS DE IDENTIDAD",C1118="CÉDULA DE IDENTIDAD DS4924"),(J1118*17),0)</f>
        <v/>
      </c>
      <c r="T1118" s="283">
        <f>IF(N1118="ERROR HUMANO",(M1118*3),0)</f>
        <v/>
      </c>
    </row>
    <row r="1119">
      <c r="A1119" s="282" t="n">
        <v>3</v>
      </c>
      <c r="B1119" s="251" t="inlineStr">
        <is>
          <t>IVAR LIMBERT FLORES AYAVIRI</t>
        </is>
      </c>
      <c r="C1119" s="251" t="inlineStr">
        <is>
          <t>CEDULAS DE IDENTIDAD</t>
        </is>
      </c>
      <c r="D1119" s="251" t="inlineStr">
        <is>
          <t>H5-P1</t>
        </is>
      </c>
      <c r="E1119" s="251" t="n">
        <v>2980429</v>
      </c>
      <c r="F1119" s="251" t="n">
        <v>2980468</v>
      </c>
      <c r="G1119" s="251" t="n">
        <v>40</v>
      </c>
      <c r="H1119" s="251" t="n">
        <v>2980429</v>
      </c>
      <c r="I1119" s="251" t="n">
        <v>2980468</v>
      </c>
      <c r="J1119" s="251" t="n">
        <v>40</v>
      </c>
      <c r="K1119" s="251" t="n"/>
      <c r="L1119" s="251" t="n"/>
      <c r="M1119" s="251" t="n"/>
      <c r="N1119" s="251" t="n"/>
      <c r="O1119" s="251" t="n"/>
      <c r="P1119" s="251" t="n"/>
      <c r="Q1119" s="251" t="n"/>
      <c r="R1119" s="251">
        <f>J1119+M1119+Q1119</f>
        <v/>
      </c>
      <c r="S1119" s="251">
        <f>IF(OR(C1119="CEDULAS DE IDENTIDAD",C1119="CÉDULA DE IDENTIDAD DS4924"),(J1119*17),0)</f>
        <v/>
      </c>
      <c r="T1119" s="283">
        <f>IF(N1119="ERROR HUMANO",(M1119*3),0)</f>
        <v/>
      </c>
    </row>
    <row r="1120">
      <c r="A1120" s="282" t="n">
        <v>3</v>
      </c>
      <c r="B1120" s="251" t="inlineStr">
        <is>
          <t>IVAR LIMBERT FLORES AYAVIRI</t>
        </is>
      </c>
      <c r="C1120" s="251" t="inlineStr">
        <is>
          <t>CEDULAS DE IDENTIDAD</t>
        </is>
      </c>
      <c r="D1120" s="251" t="inlineStr">
        <is>
          <t>H5-P1</t>
        </is>
      </c>
      <c r="E1120" s="251" t="n">
        <v>2980469</v>
      </c>
      <c r="F1120" s="251" t="n">
        <v>2980488</v>
      </c>
      <c r="G1120" s="251" t="n">
        <v>20</v>
      </c>
      <c r="H1120" s="251" t="n"/>
      <c r="I1120" s="251" t="n"/>
      <c r="J1120" s="251" t="n"/>
      <c r="K1120" s="251" t="n"/>
      <c r="L1120" s="251" t="n"/>
      <c r="M1120" s="251" t="n"/>
      <c r="N1120" s="251" t="n"/>
      <c r="O1120" s="251" t="n">
        <v>2980469</v>
      </c>
      <c r="P1120" s="251" t="n">
        <v>2980488</v>
      </c>
      <c r="Q1120" s="251" t="n">
        <v>20</v>
      </c>
      <c r="R1120" s="251">
        <f>J1120+M1120+Q1120</f>
        <v/>
      </c>
      <c r="S1120" s="251">
        <f>IF(OR(C1120="CEDULAS DE IDENTIDAD",C1120="CÉDULA DE IDENTIDAD DS4924"),(J1120*17),0)</f>
        <v/>
      </c>
      <c r="T1120" s="283">
        <f>IF(N1120="ERROR HUMANO",(M1120*3),0)</f>
        <v/>
      </c>
    </row>
    <row r="1121">
      <c r="A1121" s="282" t="n">
        <v>3</v>
      </c>
      <c r="B1121" s="251" t="inlineStr">
        <is>
          <t>IVAR LIMBERT FLORES AYAVIRI</t>
        </is>
      </c>
      <c r="C1121" s="251" t="inlineStr">
        <is>
          <t>LAMINAS PLASTICAS TIPO FUNDA -POUCHE</t>
        </is>
      </c>
      <c r="D1121" s="251" t="inlineStr">
        <is>
          <t>H5-P1</t>
        </is>
      </c>
      <c r="E1121" s="251" t="n">
        <v>1561288</v>
      </c>
      <c r="F1121" s="251" t="n">
        <v>1561306</v>
      </c>
      <c r="G1121" s="251" t="n">
        <v>19</v>
      </c>
      <c r="H1121" s="251" t="n">
        <v>1561288</v>
      </c>
      <c r="I1121" s="251" t="n">
        <v>1561306</v>
      </c>
      <c r="J1121" s="251" t="n">
        <v>19</v>
      </c>
      <c r="K1121" s="251" t="n"/>
      <c r="L1121" s="251" t="n"/>
      <c r="M1121" s="251" t="n"/>
      <c r="N1121" s="251" t="n"/>
      <c r="O1121" s="251" t="n"/>
      <c r="P1121" s="251" t="n"/>
      <c r="Q1121" s="251" t="n"/>
      <c r="R1121" s="251">
        <f>J1121+M1121+Q1121</f>
        <v/>
      </c>
      <c r="S1121" s="251">
        <f>IF(OR(C1121="CEDULAS DE IDENTIDAD",C1121="CÉDULA DE IDENTIDAD DS4924"),(J1121*17),0)</f>
        <v/>
      </c>
      <c r="T1121" s="283">
        <f>IF(N1121="ERROR HUMANO",(M1121*3),0)</f>
        <v/>
      </c>
    </row>
    <row r="1122">
      <c r="A1122" s="282" t="n">
        <v>3</v>
      </c>
      <c r="B1122" s="251" t="inlineStr">
        <is>
          <t>IVAR LIMBERT FLORES AYAVIRI</t>
        </is>
      </c>
      <c r="C1122" s="251" t="inlineStr">
        <is>
          <t>LAMINAS PLASTICAS TIPO FUNDA -POUCHE</t>
        </is>
      </c>
      <c r="D1122" s="251" t="inlineStr">
        <is>
          <t>H5-P1</t>
        </is>
      </c>
      <c r="E1122" s="251" t="n">
        <v>1561555</v>
      </c>
      <c r="F1122" s="251" t="n">
        <v>1561594</v>
      </c>
      <c r="G1122" s="251" t="n">
        <v>40</v>
      </c>
      <c r="H1122" s="251" t="n">
        <v>1561555</v>
      </c>
      <c r="I1122" s="251" t="n">
        <v>1561594</v>
      </c>
      <c r="J1122" s="251" t="n">
        <v>40</v>
      </c>
      <c r="K1122" s="251" t="n"/>
      <c r="L1122" s="251" t="n"/>
      <c r="M1122" s="251" t="n"/>
      <c r="N1122" s="251" t="n"/>
      <c r="O1122" s="251" t="n"/>
      <c r="P1122" s="251" t="n"/>
      <c r="Q1122" s="251" t="n"/>
      <c r="R1122" s="251">
        <f>J1122+M1122+Q1122</f>
        <v/>
      </c>
      <c r="S1122" s="251">
        <f>IF(OR(C1122="CEDULAS DE IDENTIDAD",C1122="CÉDULA DE IDENTIDAD DS4924"),(J1122*17),0)</f>
        <v/>
      </c>
      <c r="T1122" s="283">
        <f>IF(N1122="ERROR HUMANO",(M1122*3),0)</f>
        <v/>
      </c>
    </row>
    <row r="1123">
      <c r="A1123" s="282" t="n">
        <v>3</v>
      </c>
      <c r="B1123" s="251" t="inlineStr">
        <is>
          <t>IVAR LIMBERT FLORES AYAVIRI</t>
        </is>
      </c>
      <c r="C1123" s="251" t="inlineStr">
        <is>
          <t>LAMINAS PLASTICAS TIPO FUNDA -POUCHE</t>
        </is>
      </c>
      <c r="D1123" s="251" t="inlineStr">
        <is>
          <t>H5-P1</t>
        </is>
      </c>
      <c r="E1123" s="251" t="n">
        <v>1561595</v>
      </c>
      <c r="F1123" s="251" t="n">
        <v>1561614</v>
      </c>
      <c r="G1123" s="251" t="n">
        <v>20</v>
      </c>
      <c r="H1123" s="251" t="n"/>
      <c r="I1123" s="251" t="n"/>
      <c r="J1123" s="251" t="n"/>
      <c r="K1123" s="251" t="n"/>
      <c r="L1123" s="251" t="n"/>
      <c r="M1123" s="251" t="n"/>
      <c r="N1123" s="251" t="n"/>
      <c r="O1123" s="251" t="n">
        <v>1561595</v>
      </c>
      <c r="P1123" s="251" t="n">
        <v>1561614</v>
      </c>
      <c r="Q1123" s="251" t="n">
        <v>20</v>
      </c>
      <c r="R1123" s="251">
        <f>J1123+M1123+Q1123</f>
        <v/>
      </c>
      <c r="S1123" s="251">
        <f>IF(OR(C1123="CEDULAS DE IDENTIDAD",C1123="CÉDULA DE IDENTIDAD DS4924"),(J1123*17),0)</f>
        <v/>
      </c>
      <c r="T1123" s="283">
        <f>IF(N1123="ERROR HUMANO",(M1123*3),0)</f>
        <v/>
      </c>
    </row>
    <row r="1124">
      <c r="A1124" s="280" t="n">
        <v>4</v>
      </c>
      <c r="B1124" s="250" t="inlineStr">
        <is>
          <t>MIGUEL VILLARPANDO MIRANDA</t>
        </is>
      </c>
      <c r="C1124" s="250" t="inlineStr">
        <is>
          <t>LAMINAS PLASTICAS TIPO FUNDA -POUCHE</t>
        </is>
      </c>
      <c r="D1124" s="250" t="inlineStr">
        <is>
          <t>H5-P1</t>
        </is>
      </c>
      <c r="E1124" s="250" t="n">
        <v>1561094</v>
      </c>
      <c r="F1124" s="250" t="n">
        <v>1561107</v>
      </c>
      <c r="G1124" s="250" t="n">
        <v>14</v>
      </c>
      <c r="H1124" s="250" t="n">
        <v>1561094</v>
      </c>
      <c r="I1124" s="250" t="n">
        <v>1561107</v>
      </c>
      <c r="J1124" s="250" t="n">
        <v>14</v>
      </c>
      <c r="K1124" s="250" t="n"/>
      <c r="L1124" s="250" t="n"/>
      <c r="M1124" s="250" t="n"/>
      <c r="N1124" s="250" t="n"/>
      <c r="O1124" s="250" t="n"/>
      <c r="P1124" s="250" t="n"/>
      <c r="Q1124" s="250" t="n"/>
      <c r="R1124" s="250">
        <f>J1124+M1124+Q1124</f>
        <v/>
      </c>
      <c r="S1124" s="250">
        <f>IF(OR(C1124="CEDULAS DE IDENTIDAD",C1124="CÉDULA DE IDENTIDAD DS4924"),(J1124*17),0)</f>
        <v/>
      </c>
      <c r="T1124" s="281">
        <f>IF(N1124="ERROR HUMANO",(M1124*3),0)</f>
        <v/>
      </c>
    </row>
    <row r="1125">
      <c r="A1125" s="280" t="n">
        <v>4</v>
      </c>
      <c r="B1125" s="250" t="inlineStr">
        <is>
          <t>MIGUEL VILLARPANDO MIRANDA</t>
        </is>
      </c>
      <c r="C1125" s="250" t="inlineStr">
        <is>
          <t>LAMINAS PLASTICAS TIPO FUNDA -POUCHE</t>
        </is>
      </c>
      <c r="D1125" s="250" t="inlineStr">
        <is>
          <t>H5-P1</t>
        </is>
      </c>
      <c r="E1125" s="250" t="n">
        <v>1561307</v>
      </c>
      <c r="F1125" s="250" t="n">
        <v>1561334</v>
      </c>
      <c r="G1125" s="250" t="n">
        <v>28</v>
      </c>
      <c r="H1125" s="250" t="n">
        <v>1561307</v>
      </c>
      <c r="I1125" s="250" t="n">
        <v>1561334</v>
      </c>
      <c r="J1125" s="250" t="n">
        <v>28</v>
      </c>
      <c r="K1125" s="250" t="n"/>
      <c r="L1125" s="250" t="n"/>
      <c r="M1125" s="250" t="n"/>
      <c r="N1125" s="250" t="n"/>
      <c r="O1125" s="250" t="n"/>
      <c r="P1125" s="250" t="n"/>
      <c r="Q1125" s="250" t="n"/>
      <c r="R1125" s="250">
        <f>J1125+M1125+Q1125</f>
        <v/>
      </c>
      <c r="S1125" s="250">
        <f>IF(OR(C1125="CEDULAS DE IDENTIDAD",C1125="CÉDULA DE IDENTIDAD DS4924"),(J1125*17),0)</f>
        <v/>
      </c>
      <c r="T1125" s="281">
        <f>IF(N1125="ERROR HUMANO",(M1125*3),0)</f>
        <v/>
      </c>
    </row>
    <row r="1126">
      <c r="A1126" s="280" t="n">
        <v>4</v>
      </c>
      <c r="B1126" s="250" t="inlineStr">
        <is>
          <t>MIGUEL VILLARPANDO MIRANDA</t>
        </is>
      </c>
      <c r="C1126" s="250" t="inlineStr">
        <is>
          <t>LAMINAS PLASTICAS TIPO FUNDA -POUCHE</t>
        </is>
      </c>
      <c r="D1126" s="250" t="inlineStr">
        <is>
          <t>H5-P1</t>
        </is>
      </c>
      <c r="E1126" s="250" t="n">
        <v>1561615</v>
      </c>
      <c r="F1126" s="250" t="n">
        <v>1561619</v>
      </c>
      <c r="G1126" s="250" t="n">
        <v>5</v>
      </c>
      <c r="H1126" s="250" t="n">
        <v>1561615</v>
      </c>
      <c r="I1126" s="250" t="n">
        <v>1561619</v>
      </c>
      <c r="J1126" s="250" t="n">
        <v>5</v>
      </c>
      <c r="K1126" s="250" t="n"/>
      <c r="L1126" s="250" t="n"/>
      <c r="M1126" s="250" t="n"/>
      <c r="N1126" s="250" t="n"/>
      <c r="O1126" s="250" t="n"/>
      <c r="P1126" s="250" t="n"/>
      <c r="Q1126" s="250" t="n"/>
      <c r="R1126" s="250">
        <f>J1126+M1126+Q1126</f>
        <v/>
      </c>
      <c r="S1126" s="250">
        <f>IF(OR(C1126="CEDULAS DE IDENTIDAD",C1126="CÉDULA DE IDENTIDAD DS4924"),(J1126*17),0)</f>
        <v/>
      </c>
      <c r="T1126" s="281">
        <f>IF(N1126="ERROR HUMANO",(M1126*3),0)</f>
        <v/>
      </c>
    </row>
    <row r="1127">
      <c r="A1127" s="280" t="n">
        <v>4</v>
      </c>
      <c r="B1127" s="250" t="inlineStr">
        <is>
          <t>MIGUEL VILLARPANDO MIRANDA</t>
        </is>
      </c>
      <c r="C1127" s="250" t="inlineStr">
        <is>
          <t>LAMINAS PLASTICAS TIPO FUNDA -POUCHE</t>
        </is>
      </c>
      <c r="D1127" s="250" t="inlineStr">
        <is>
          <t>H5-P1</t>
        </is>
      </c>
      <c r="E1127" s="250" t="n">
        <v>1561620</v>
      </c>
      <c r="F1127" s="250" t="n">
        <v>1561674</v>
      </c>
      <c r="G1127" s="250" t="n">
        <v>55</v>
      </c>
      <c r="H1127" s="250" t="n"/>
      <c r="I1127" s="250" t="n"/>
      <c r="J1127" s="250" t="n"/>
      <c r="K1127" s="250" t="n"/>
      <c r="L1127" s="250" t="n"/>
      <c r="M1127" s="250" t="n"/>
      <c r="N1127" s="250" t="n"/>
      <c r="O1127" s="250" t="n">
        <v>1561620</v>
      </c>
      <c r="P1127" s="250" t="n">
        <v>1561674</v>
      </c>
      <c r="Q1127" s="250" t="n">
        <v>55</v>
      </c>
      <c r="R1127" s="250">
        <f>J1127+M1127+Q1127</f>
        <v/>
      </c>
      <c r="S1127" s="250">
        <f>IF(OR(C1127="CEDULAS DE IDENTIDAD",C1127="CÉDULA DE IDENTIDAD DS4924"),(J1127*17),0)</f>
        <v/>
      </c>
      <c r="T1127" s="281">
        <f>IF(N1127="ERROR HUMANO",(M1127*3),0)</f>
        <v/>
      </c>
    </row>
    <row r="1128">
      <c r="A1128" s="280" t="n">
        <v>4</v>
      </c>
      <c r="B1128" s="250" t="inlineStr">
        <is>
          <t>MIGUEL VILLARPANDO MIRANDA</t>
        </is>
      </c>
      <c r="C1128" s="250" t="inlineStr">
        <is>
          <t>CÉDULA DE IDENTIDAD DS4924</t>
        </is>
      </c>
      <c r="D1128" s="250" t="inlineStr">
        <is>
          <t>LA</t>
        </is>
      </c>
      <c r="E1128" s="250" t="n">
        <v>635163</v>
      </c>
      <c r="F1128" s="250" t="n">
        <v>635176</v>
      </c>
      <c r="G1128" s="250" t="n">
        <v>14</v>
      </c>
      <c r="H1128" s="250" t="n">
        <v>635163</v>
      </c>
      <c r="I1128" s="250" t="n">
        <v>635176</v>
      </c>
      <c r="J1128" s="250" t="n">
        <v>14</v>
      </c>
      <c r="K1128" s="250" t="n"/>
      <c r="L1128" s="250" t="n"/>
      <c r="M1128" s="250" t="n"/>
      <c r="N1128" s="250" t="n"/>
      <c r="O1128" s="250" t="n"/>
      <c r="P1128" s="250" t="n"/>
      <c r="Q1128" s="250" t="n"/>
      <c r="R1128" s="250">
        <f>J1128+M1128+Q1128</f>
        <v/>
      </c>
      <c r="S1128" s="250">
        <f>IF(OR(C1128="CEDULAS DE IDENTIDAD",C1128="CÉDULA DE IDENTIDAD DS4924"),(J1128*17),0)</f>
        <v/>
      </c>
      <c r="T1128" s="281">
        <f>IF(N1128="ERROR HUMANO",(M1128*3),0)</f>
        <v/>
      </c>
    </row>
    <row r="1129">
      <c r="A1129" s="280" t="n">
        <v>4</v>
      </c>
      <c r="B1129" s="250" t="inlineStr">
        <is>
          <t>MIGUEL VILLARPANDO MIRANDA</t>
        </is>
      </c>
      <c r="C1129" s="250" t="inlineStr">
        <is>
          <t>CÉDULA DE IDENTIDAD DS4924</t>
        </is>
      </c>
      <c r="D1129" s="250" t="inlineStr">
        <is>
          <t>LA</t>
        </is>
      </c>
      <c r="E1129" s="250" t="n">
        <v>635321</v>
      </c>
      <c r="F1129" s="250" t="n">
        <v>635348</v>
      </c>
      <c r="G1129" s="250" t="n">
        <v>28</v>
      </c>
      <c r="H1129" s="250" t="n">
        <v>635321</v>
      </c>
      <c r="I1129" s="250" t="n">
        <v>635348</v>
      </c>
      <c r="J1129" s="250" t="n">
        <v>28</v>
      </c>
      <c r="K1129" s="250" t="n"/>
      <c r="L1129" s="250" t="n"/>
      <c r="M1129" s="250" t="n"/>
      <c r="N1129" s="250" t="n"/>
      <c r="O1129" s="250" t="n"/>
      <c r="P1129" s="250" t="n"/>
      <c r="Q1129" s="250" t="n"/>
      <c r="R1129" s="250">
        <f>J1129+M1129+Q1129</f>
        <v/>
      </c>
      <c r="S1129" s="250">
        <f>IF(OR(C1129="CEDULAS DE IDENTIDAD",C1129="CÉDULA DE IDENTIDAD DS4924"),(J1129*17),0)</f>
        <v/>
      </c>
      <c r="T1129" s="281">
        <f>IF(N1129="ERROR HUMANO",(M1129*3),0)</f>
        <v/>
      </c>
    </row>
    <row r="1130">
      <c r="A1130" s="280" t="n">
        <v>4</v>
      </c>
      <c r="B1130" s="250" t="inlineStr">
        <is>
          <t>MIGUEL VILLARPANDO MIRANDA</t>
        </is>
      </c>
      <c r="C1130" s="250" t="inlineStr">
        <is>
          <t>CÉDULA DE IDENTIDAD DS4924</t>
        </is>
      </c>
      <c r="D1130" s="250" t="inlineStr">
        <is>
          <t>LA</t>
        </is>
      </c>
      <c r="E1130" s="250" t="n">
        <v>635549</v>
      </c>
      <c r="F1130" s="250" t="n">
        <v>635553</v>
      </c>
      <c r="G1130" s="250" t="n">
        <v>5</v>
      </c>
      <c r="H1130" s="250" t="n">
        <v>635549</v>
      </c>
      <c r="I1130" s="250" t="n">
        <v>635553</v>
      </c>
      <c r="J1130" s="250" t="n">
        <v>5</v>
      </c>
      <c r="K1130" s="250" t="n"/>
      <c r="L1130" s="250" t="n"/>
      <c r="M1130" s="250" t="n"/>
      <c r="N1130" s="250" t="n"/>
      <c r="O1130" s="250" t="n"/>
      <c r="P1130" s="250" t="n"/>
      <c r="Q1130" s="250" t="n"/>
      <c r="R1130" s="250">
        <f>J1130+M1130+Q1130</f>
        <v/>
      </c>
      <c r="S1130" s="250">
        <f>IF(OR(C1130="CEDULAS DE IDENTIDAD",C1130="CÉDULA DE IDENTIDAD DS4924"),(J1130*17),0)</f>
        <v/>
      </c>
      <c r="T1130" s="281">
        <f>IF(N1130="ERROR HUMANO",(M1130*3),0)</f>
        <v/>
      </c>
    </row>
    <row r="1131">
      <c r="A1131" s="280" t="n">
        <v>4</v>
      </c>
      <c r="B1131" s="250" t="inlineStr">
        <is>
          <t>MIGUEL VILLARPANDO MIRANDA</t>
        </is>
      </c>
      <c r="C1131" s="250" t="inlineStr">
        <is>
          <t>CÉDULA DE IDENTIDAD DS4924</t>
        </is>
      </c>
      <c r="D1131" s="250" t="inlineStr">
        <is>
          <t>LA</t>
        </is>
      </c>
      <c r="E1131" s="250" t="n">
        <v>635554</v>
      </c>
      <c r="F1131" s="250" t="n">
        <v>635554</v>
      </c>
      <c r="G1131" s="250" t="n">
        <v>1</v>
      </c>
      <c r="H1131" s="250" t="n"/>
      <c r="I1131" s="250" t="n"/>
      <c r="J1131" s="250" t="n"/>
      <c r="K1131" s="250" t="n">
        <v>635554</v>
      </c>
      <c r="L1131" s="250" t="n">
        <v>635554</v>
      </c>
      <c r="M1131" s="250" t="n">
        <v>1</v>
      </c>
      <c r="N1131" s="250" t="inlineStr">
        <is>
          <t>ERROR DE SISTEMA</t>
        </is>
      </c>
      <c r="O1131" s="250" t="n"/>
      <c r="P1131" s="250" t="n"/>
      <c r="Q1131" s="250" t="n"/>
      <c r="R1131" s="250">
        <f>J1131+M1131+Q1131</f>
        <v/>
      </c>
      <c r="S1131" s="250">
        <f>IF(OR(C1131="CEDULAS DE IDENTIDAD",C1131="CÉDULA DE IDENTIDAD DS4924"),(J1131*17),0)</f>
        <v/>
      </c>
      <c r="T1131" s="281">
        <f>IF(N1131="ERROR HUMANO",(M1131*3),0)</f>
        <v/>
      </c>
    </row>
    <row r="1132">
      <c r="A1132" s="280" t="n">
        <v>4</v>
      </c>
      <c r="B1132" s="250" t="inlineStr">
        <is>
          <t>MIGUEL VILLARPANDO MIRANDA</t>
        </is>
      </c>
      <c r="C1132" s="250" t="inlineStr">
        <is>
          <t>CÉDULA DE IDENTIDAD DS4924</t>
        </is>
      </c>
      <c r="D1132" s="250" t="inlineStr">
        <is>
          <t>LA</t>
        </is>
      </c>
      <c r="E1132" s="250" t="n">
        <v>635555</v>
      </c>
      <c r="F1132" s="250" t="n">
        <v>635608</v>
      </c>
      <c r="G1132" s="250" t="n">
        <v>54</v>
      </c>
      <c r="H1132" s="250" t="n"/>
      <c r="I1132" s="250" t="n"/>
      <c r="J1132" s="250" t="n"/>
      <c r="K1132" s="250" t="n"/>
      <c r="L1132" s="250" t="n"/>
      <c r="M1132" s="250" t="n"/>
      <c r="N1132" s="250" t="n"/>
      <c r="O1132" s="250" t="n">
        <v>635555</v>
      </c>
      <c r="P1132" s="250" t="n">
        <v>635608</v>
      </c>
      <c r="Q1132" s="250" t="n">
        <v>54</v>
      </c>
      <c r="R1132" s="250">
        <f>J1132+M1132+Q1132</f>
        <v/>
      </c>
      <c r="S1132" s="250">
        <f>IF(OR(C1132="CEDULAS DE IDENTIDAD",C1132="CÉDULA DE IDENTIDAD DS4924"),(J1132*17),0)</f>
        <v/>
      </c>
      <c r="T1132" s="281">
        <f>IF(N1132="ERROR HUMANO",(M1132*3),0)</f>
        <v/>
      </c>
    </row>
    <row r="1133">
      <c r="A1133" s="282" t="n">
        <v>1</v>
      </c>
      <c r="B1133" s="251" t="inlineStr">
        <is>
          <t>VERONICA MEDRANO ARIAS</t>
        </is>
      </c>
      <c r="C1133" s="251" t="inlineStr">
        <is>
          <t>LAMINAS PLASTICAS TIPO FUNDA -POUCHE</t>
        </is>
      </c>
      <c r="D1133" s="251" t="inlineStr">
        <is>
          <t>H5-P1</t>
        </is>
      </c>
      <c r="E1133" s="251" t="n">
        <v>1561244</v>
      </c>
      <c r="F1133" s="251" t="n">
        <v>1561246</v>
      </c>
      <c r="G1133" s="251" t="n">
        <v>3</v>
      </c>
      <c r="H1133" s="251" t="n">
        <v>1561244</v>
      </c>
      <c r="I1133" s="251" t="n">
        <v>1561246</v>
      </c>
      <c r="J1133" s="251" t="n">
        <v>3</v>
      </c>
      <c r="K1133" s="251" t="n"/>
      <c r="L1133" s="251" t="n"/>
      <c r="M1133" s="251" t="n"/>
      <c r="N1133" s="251" t="n"/>
      <c r="O1133" s="251" t="n"/>
      <c r="P1133" s="251" t="n"/>
      <c r="Q1133" s="251" t="n"/>
      <c r="R1133" s="251">
        <f>J1133+M1133+Q1133</f>
        <v/>
      </c>
      <c r="S1133" s="251">
        <f>IF(OR(C1133="CEDULAS DE IDENTIDAD",C1133="CÉDULA DE IDENTIDAD DS4924"),(J1133*17),0)</f>
        <v/>
      </c>
      <c r="T1133" s="283">
        <f>IF(N1133="ERROR HUMANO",(M1133*3),0)</f>
        <v/>
      </c>
    </row>
    <row r="1134">
      <c r="A1134" s="282" t="n">
        <v>1</v>
      </c>
      <c r="B1134" s="251" t="inlineStr">
        <is>
          <t>VERONICA MEDRANO ARIAS</t>
        </is>
      </c>
      <c r="C1134" s="251" t="inlineStr">
        <is>
          <t>LAMINAS PLASTICAS TIPO FUNDA -POUCHE</t>
        </is>
      </c>
      <c r="D1134" s="251" t="inlineStr">
        <is>
          <t>H5-P1</t>
        </is>
      </c>
      <c r="E1134" s="251" t="n">
        <v>1561415</v>
      </c>
      <c r="F1134" s="251" t="n">
        <v>1561476</v>
      </c>
      <c r="G1134" s="251" t="n">
        <v>62</v>
      </c>
      <c r="H1134" s="251" t="n">
        <v>1561415</v>
      </c>
      <c r="I1134" s="251" t="n">
        <v>1561476</v>
      </c>
      <c r="J1134" s="251" t="n">
        <v>62</v>
      </c>
      <c r="K1134" s="251" t="n"/>
      <c r="L1134" s="251" t="n"/>
      <c r="M1134" s="251" t="n"/>
      <c r="N1134" s="251" t="n"/>
      <c r="O1134" s="251" t="n"/>
      <c r="P1134" s="251" t="n"/>
      <c r="Q1134" s="251" t="n"/>
      <c r="R1134" s="251">
        <f>J1134+M1134+Q1134</f>
        <v/>
      </c>
      <c r="S1134" s="251">
        <f>IF(OR(C1134="CEDULAS DE IDENTIDAD",C1134="CÉDULA DE IDENTIDAD DS4924"),(J1134*17),0)</f>
        <v/>
      </c>
      <c r="T1134" s="283">
        <f>IF(N1134="ERROR HUMANO",(M1134*3),0)</f>
        <v/>
      </c>
    </row>
    <row r="1135">
      <c r="A1135" s="282" t="n">
        <v>1</v>
      </c>
      <c r="B1135" s="251" t="inlineStr">
        <is>
          <t>VERONICA MEDRANO ARIAS</t>
        </is>
      </c>
      <c r="C1135" s="251" t="inlineStr">
        <is>
          <t>LAMINAS PLASTICAS TIPO FUNDA -POUCHE</t>
        </is>
      </c>
      <c r="D1135" s="251" t="inlineStr">
        <is>
          <t>H5-P1</t>
        </is>
      </c>
      <c r="E1135" s="251" t="n">
        <v>1561477</v>
      </c>
      <c r="F1135" s="251" t="n">
        <v>1561494</v>
      </c>
      <c r="G1135" s="251" t="n">
        <v>18</v>
      </c>
      <c r="H1135" s="251" t="n"/>
      <c r="I1135" s="251" t="n"/>
      <c r="J1135" s="251" t="n"/>
      <c r="K1135" s="251" t="n"/>
      <c r="L1135" s="251" t="n"/>
      <c r="M1135" s="251" t="n"/>
      <c r="N1135" s="251" t="n"/>
      <c r="O1135" s="251" t="n">
        <v>1561477</v>
      </c>
      <c r="P1135" s="251" t="n">
        <v>1561494</v>
      </c>
      <c r="Q1135" s="251" t="n">
        <v>18</v>
      </c>
      <c r="R1135" s="251">
        <f>J1135+M1135+Q1135</f>
        <v/>
      </c>
      <c r="S1135" s="251">
        <f>IF(OR(C1135="CEDULAS DE IDENTIDAD",C1135="CÉDULA DE IDENTIDAD DS4924"),(J1135*17),0)</f>
        <v/>
      </c>
      <c r="T1135" s="283">
        <f>IF(N1135="ERROR HUMANO",(M1135*3),0)</f>
        <v/>
      </c>
    </row>
    <row r="1136">
      <c r="A1136" s="282" t="n">
        <v>1</v>
      </c>
      <c r="B1136" s="251" t="inlineStr">
        <is>
          <t>VERONICA MEDRANO ARIAS</t>
        </is>
      </c>
      <c r="C1136" s="251" t="inlineStr">
        <is>
          <t>CÉDULA DE IDENTIDAD DS4924</t>
        </is>
      </c>
      <c r="D1136" s="251" t="inlineStr">
        <is>
          <t>LA</t>
        </is>
      </c>
      <c r="E1136" s="251" t="n">
        <v>635278</v>
      </c>
      <c r="F1136" s="251" t="n">
        <v>635280</v>
      </c>
      <c r="G1136" s="251" t="n">
        <v>3</v>
      </c>
      <c r="H1136" s="251" t="n">
        <v>635278</v>
      </c>
      <c r="I1136" s="251" t="n">
        <v>635280</v>
      </c>
      <c r="J1136" s="251" t="n">
        <v>3</v>
      </c>
      <c r="K1136" s="251" t="n"/>
      <c r="L1136" s="251" t="n"/>
      <c r="M1136" s="251" t="n"/>
      <c r="N1136" s="251" t="n"/>
      <c r="O1136" s="251" t="n"/>
      <c r="P1136" s="251" t="n"/>
      <c r="Q1136" s="251" t="n"/>
      <c r="R1136" s="251">
        <f>J1136+M1136+Q1136</f>
        <v/>
      </c>
      <c r="S1136" s="251">
        <f>IF(OR(C1136="CEDULAS DE IDENTIDAD",C1136="CÉDULA DE IDENTIDAD DS4924"),(J1136*17),0)</f>
        <v/>
      </c>
      <c r="T1136" s="283">
        <f>IF(N1136="ERROR HUMANO",(M1136*3),0)</f>
        <v/>
      </c>
    </row>
    <row r="1137">
      <c r="A1137" s="282" t="n">
        <v>1</v>
      </c>
      <c r="B1137" s="251" t="inlineStr">
        <is>
          <t>VERONICA MEDRANO ARIAS</t>
        </is>
      </c>
      <c r="C1137" s="251" t="inlineStr">
        <is>
          <t>CÉDULA DE IDENTIDAD DS4924</t>
        </is>
      </c>
      <c r="D1137" s="251" t="inlineStr">
        <is>
          <t>LA</t>
        </is>
      </c>
      <c r="E1137" s="251" t="n">
        <v>635409</v>
      </c>
      <c r="F1137" s="251" t="n">
        <v>635438</v>
      </c>
      <c r="G1137" s="251" t="n">
        <v>30</v>
      </c>
      <c r="H1137" s="251" t="n">
        <v>635409</v>
      </c>
      <c r="I1137" s="251" t="n">
        <v>635438</v>
      </c>
      <c r="J1137" s="251" t="n">
        <v>30</v>
      </c>
      <c r="K1137" s="251" t="n"/>
      <c r="L1137" s="251" t="n"/>
      <c r="M1137" s="251" t="n"/>
      <c r="N1137" s="251" t="n"/>
      <c r="O1137" s="251" t="n"/>
      <c r="P1137" s="251" t="n"/>
      <c r="Q1137" s="251" t="n"/>
      <c r="R1137" s="251">
        <f>J1137+M1137+Q1137</f>
        <v/>
      </c>
      <c r="S1137" s="251">
        <f>IF(OR(C1137="CEDULAS DE IDENTIDAD",C1137="CÉDULA DE IDENTIDAD DS4924"),(J1137*17),0)</f>
        <v/>
      </c>
      <c r="T1137" s="283">
        <f>IF(N1137="ERROR HUMANO",(M1137*3),0)</f>
        <v/>
      </c>
    </row>
    <row r="1138">
      <c r="A1138" s="282" t="n">
        <v>1</v>
      </c>
      <c r="B1138" s="251" t="inlineStr">
        <is>
          <t>VERONICA MEDRANO ARIAS</t>
        </is>
      </c>
      <c r="C1138" s="251" t="inlineStr">
        <is>
          <t>CÉDULA DE IDENTIDAD DS4924</t>
        </is>
      </c>
      <c r="D1138" s="251" t="inlineStr">
        <is>
          <t>LA</t>
        </is>
      </c>
      <c r="E1138" s="251" t="n">
        <v>635439</v>
      </c>
      <c r="F1138" s="251" t="n">
        <v>635439</v>
      </c>
      <c r="G1138" s="251" t="n">
        <v>1</v>
      </c>
      <c r="H1138" s="251" t="n"/>
      <c r="I1138" s="251" t="n"/>
      <c r="J1138" s="251" t="n"/>
      <c r="K1138" s="251" t="n">
        <v>635439</v>
      </c>
      <c r="L1138" s="251" t="n">
        <v>635439</v>
      </c>
      <c r="M1138" s="251" t="n">
        <v>1</v>
      </c>
      <c r="N1138" s="251" t="inlineStr">
        <is>
          <t>ERROR DE IMPRESIÓN</t>
        </is>
      </c>
      <c r="O1138" s="251" t="n"/>
      <c r="P1138" s="251" t="n"/>
      <c r="Q1138" s="251" t="n"/>
      <c r="R1138" s="251">
        <f>J1138+M1138+Q1138</f>
        <v/>
      </c>
      <c r="S1138" s="251">
        <f>IF(OR(C1138="CEDULAS DE IDENTIDAD",C1138="CÉDULA DE IDENTIDAD DS4924"),(J1138*17),0)</f>
        <v/>
      </c>
      <c r="T1138" s="283">
        <f>IF(N1138="ERROR HUMANO",(M1138*3),0)</f>
        <v/>
      </c>
    </row>
    <row r="1139">
      <c r="A1139" s="282" t="n">
        <v>1</v>
      </c>
      <c r="B1139" s="251" t="inlineStr">
        <is>
          <t>VERONICA MEDRANO ARIAS</t>
        </is>
      </c>
      <c r="C1139" s="251" t="inlineStr">
        <is>
          <t>CÉDULA DE IDENTIDAD DS4924</t>
        </is>
      </c>
      <c r="D1139" s="251" t="inlineStr">
        <is>
          <t>LA</t>
        </is>
      </c>
      <c r="E1139" s="251" t="n">
        <v>635440</v>
      </c>
      <c r="F1139" s="251" t="n">
        <v>635461</v>
      </c>
      <c r="G1139" s="251" t="n">
        <v>22</v>
      </c>
      <c r="H1139" s="251" t="n">
        <v>635440</v>
      </c>
      <c r="I1139" s="251" t="n">
        <v>635461</v>
      </c>
      <c r="J1139" s="251" t="n">
        <v>22</v>
      </c>
      <c r="K1139" s="251" t="n"/>
      <c r="L1139" s="251" t="n"/>
      <c r="M1139" s="251" t="n"/>
      <c r="N1139" s="251" t="n"/>
      <c r="O1139" s="251" t="n"/>
      <c r="P1139" s="251" t="n"/>
      <c r="Q1139" s="251" t="n"/>
      <c r="R1139" s="251">
        <f>J1139+M1139+Q1139</f>
        <v/>
      </c>
      <c r="S1139" s="251">
        <f>IF(OR(C1139="CEDULAS DE IDENTIDAD",C1139="CÉDULA DE IDENTIDAD DS4924"),(J1139*17),0)</f>
        <v/>
      </c>
      <c r="T1139" s="283">
        <f>IF(N1139="ERROR HUMANO",(M1139*3),0)</f>
        <v/>
      </c>
    </row>
    <row r="1140">
      <c r="A1140" s="282" t="n">
        <v>1</v>
      </c>
      <c r="B1140" s="251" t="inlineStr">
        <is>
          <t>VERONICA MEDRANO ARIAS</t>
        </is>
      </c>
      <c r="C1140" s="251" t="inlineStr">
        <is>
          <t>CÉDULA DE IDENTIDAD DS4924</t>
        </is>
      </c>
      <c r="D1140" s="251" t="inlineStr">
        <is>
          <t>LA</t>
        </is>
      </c>
      <c r="E1140" s="251" t="n">
        <v>635462</v>
      </c>
      <c r="F1140" s="251" t="n">
        <v>635462</v>
      </c>
      <c r="G1140" s="251" t="n">
        <v>1</v>
      </c>
      <c r="H1140" s="251" t="n"/>
      <c r="I1140" s="251" t="n"/>
      <c r="J1140" s="251" t="n"/>
      <c r="K1140" s="251" t="n">
        <v>635462</v>
      </c>
      <c r="L1140" s="251" t="n">
        <v>635462</v>
      </c>
      <c r="M1140" s="251" t="n">
        <v>1</v>
      </c>
      <c r="N1140" s="251" t="inlineStr">
        <is>
          <t>ERROR DE IMPRESIÓN</t>
        </is>
      </c>
      <c r="O1140" s="251" t="n"/>
      <c r="P1140" s="251" t="n"/>
      <c r="Q1140" s="251" t="n"/>
      <c r="R1140" s="251">
        <f>J1140+M1140+Q1140</f>
        <v/>
      </c>
      <c r="S1140" s="251">
        <f>IF(OR(C1140="CEDULAS DE IDENTIDAD",C1140="CÉDULA DE IDENTIDAD DS4924"),(J1140*17),0)</f>
        <v/>
      </c>
      <c r="T1140" s="283">
        <f>IF(N1140="ERROR HUMANO",(M1140*3),0)</f>
        <v/>
      </c>
    </row>
    <row r="1141">
      <c r="A1141" s="282" t="n">
        <v>1</v>
      </c>
      <c r="B1141" s="251" t="inlineStr">
        <is>
          <t>VERONICA MEDRANO ARIAS</t>
        </is>
      </c>
      <c r="C1141" s="251" t="inlineStr">
        <is>
          <t>CÉDULA DE IDENTIDAD DS4924</t>
        </is>
      </c>
      <c r="D1141" s="251" t="inlineStr">
        <is>
          <t>LA</t>
        </is>
      </c>
      <c r="E1141" s="251" t="n">
        <v>635463</v>
      </c>
      <c r="F1141" s="251" t="n">
        <v>635472</v>
      </c>
      <c r="G1141" s="251" t="n">
        <v>10</v>
      </c>
      <c r="H1141" s="251" t="n">
        <v>635463</v>
      </c>
      <c r="I1141" s="251" t="n">
        <v>635472</v>
      </c>
      <c r="J1141" s="251" t="n">
        <v>10</v>
      </c>
      <c r="K1141" s="251" t="n"/>
      <c r="L1141" s="251" t="n"/>
      <c r="M1141" s="251" t="n"/>
      <c r="N1141" s="251" t="n"/>
      <c r="O1141" s="251" t="n"/>
      <c r="P1141" s="251" t="n"/>
      <c r="Q1141" s="251" t="n"/>
      <c r="R1141" s="251">
        <f>J1141+M1141+Q1141</f>
        <v/>
      </c>
      <c r="S1141" s="251">
        <f>IF(OR(C1141="CEDULAS DE IDENTIDAD",C1141="CÉDULA DE IDENTIDAD DS4924"),(J1141*17),0)</f>
        <v/>
      </c>
      <c r="T1141" s="283">
        <f>IF(N1141="ERROR HUMANO",(M1141*3),0)</f>
        <v/>
      </c>
    </row>
    <row r="1142">
      <c r="A1142" s="282" t="n">
        <v>1</v>
      </c>
      <c r="B1142" s="251" t="inlineStr">
        <is>
          <t>VERONICA MEDRANO ARIAS</t>
        </is>
      </c>
      <c r="C1142" s="251" t="inlineStr">
        <is>
          <t>CÉDULA DE IDENTIDAD DS4924</t>
        </is>
      </c>
      <c r="D1142" s="251" t="inlineStr">
        <is>
          <t>LA</t>
        </is>
      </c>
      <c r="E1142" s="251" t="n">
        <v>635473</v>
      </c>
      <c r="F1142" s="251" t="n">
        <v>635488</v>
      </c>
      <c r="G1142" s="251" t="n">
        <v>16</v>
      </c>
      <c r="H1142" s="251" t="n"/>
      <c r="I1142" s="251" t="n"/>
      <c r="J1142" s="251" t="n"/>
      <c r="K1142" s="251" t="n"/>
      <c r="L1142" s="251" t="n"/>
      <c r="M1142" s="251" t="n"/>
      <c r="N1142" s="251" t="n"/>
      <c r="O1142" s="251" t="n">
        <v>635473</v>
      </c>
      <c r="P1142" s="251" t="n">
        <v>635488</v>
      </c>
      <c r="Q1142" s="251" t="n">
        <v>16</v>
      </c>
      <c r="R1142" s="251">
        <f>J1142+M1142+Q1142</f>
        <v/>
      </c>
      <c r="S1142" s="251">
        <f>IF(OR(C1142="CEDULAS DE IDENTIDAD",C1142="CÉDULA DE IDENTIDAD DS4924"),(J1142*17),0)</f>
        <v/>
      </c>
      <c r="T1142" s="283">
        <f>IF(N1142="ERROR HUMANO",(M1142*3),0)</f>
        <v/>
      </c>
    </row>
    <row r="1143" ht="15" customHeight="1" s="335">
      <c r="A1143" s="417" t="inlineStr">
        <is>
          <t>TOTALES:</t>
        </is>
      </c>
      <c r="B1143" s="408" t="n"/>
      <c r="C1143" s="408" t="n"/>
      <c r="D1143" s="408" t="n"/>
      <c r="E1143" s="162" t="n"/>
      <c r="F1143" s="163" t="n"/>
      <c r="G1143" s="164">
        <f>SUM(G1098:G1142)</f>
        <v/>
      </c>
      <c r="H1143" s="162" t="n"/>
      <c r="I1143" s="163" t="n"/>
      <c r="J1143" s="165">
        <f>SUM(J1098:J1142)</f>
        <v/>
      </c>
      <c r="K1143" s="162" t="n"/>
      <c r="L1143" s="163" t="n"/>
      <c r="M1143" s="165">
        <f>SUM(M1098:M1142)</f>
        <v/>
      </c>
      <c r="N1143" s="166" t="n"/>
      <c r="O1143" s="162" t="n"/>
      <c r="P1143" s="163" t="n"/>
      <c r="Q1143" s="165">
        <f>SUM(Q1098:Q1142)</f>
        <v/>
      </c>
      <c r="R1143" s="167">
        <f>SUM(R1098:R1142)</f>
        <v/>
      </c>
      <c r="S1143" s="168">
        <f>SUM(S1098:S1142)</f>
        <v/>
      </c>
      <c r="T1143" s="165">
        <f>SUM(T1098:T1142)</f>
        <v/>
      </c>
    </row>
    <row r="1144" ht="15.75" customHeight="1" s="335">
      <c r="A1144" s="409" t="inlineStr">
        <is>
          <t>TOTAL BOLETAS DE DEPOSITO BANCARIO</t>
        </is>
      </c>
      <c r="B1144" s="408" t="n"/>
      <c r="C1144" s="408" t="n"/>
      <c r="D1144" s="408" t="n"/>
      <c r="E1144" s="408" t="n"/>
      <c r="F1144" s="408" t="n"/>
      <c r="G1144" s="408" t="n"/>
      <c r="H1144" s="337" t="n"/>
      <c r="I1144" s="416">
        <f>J1143/2</f>
        <v/>
      </c>
      <c r="J1144" s="337" t="n"/>
      <c r="K1144" s="409" t="inlineStr">
        <is>
          <t>INGRESO TOTAL BOLIVIANOS</t>
        </is>
      </c>
      <c r="L1144" s="408" t="n"/>
      <c r="M1144" s="408" t="n"/>
      <c r="N1144" s="408" t="n"/>
      <c r="O1144" s="408" t="n"/>
      <c r="P1144" s="408" t="n"/>
      <c r="Q1144" s="337" t="n"/>
      <c r="R1144" s="416">
        <f>S1143+T1143</f>
        <v/>
      </c>
      <c r="S1144" s="408" t="n"/>
      <c r="T1144" s="337" t="n"/>
    </row>
    <row r="1146" ht="15" customHeight="1" s="335">
      <c r="A1146" s="275" t="n"/>
      <c r="B1146" s="276" t="n"/>
      <c r="C1146" s="276" t="n"/>
      <c r="D1146" s="276" t="n"/>
      <c r="E1146" s="276" t="n"/>
      <c r="F1146" s="276" t="n"/>
      <c r="G1146" s="276" t="n"/>
      <c r="H1146" s="276" t="n"/>
      <c r="I1146" s="276" t="n"/>
      <c r="J1146" s="276" t="n"/>
      <c r="K1146" s="276" t="n"/>
      <c r="L1146" s="276" t="n"/>
      <c r="M1146" s="276" t="n"/>
      <c r="N1146" s="276" t="n"/>
      <c r="O1146" s="418" t="inlineStr">
        <is>
          <t>Correlativo-Form.:   SEGIP/DDSC/MONT/022/2024</t>
        </is>
      </c>
      <c r="P1146" s="411" t="n"/>
      <c r="Q1146" s="411" t="n"/>
      <c r="R1146" s="411" t="n"/>
      <c r="S1146" s="411" t="n"/>
      <c r="T1146" s="412" t="n"/>
    </row>
    <row r="1147" ht="22.5" customHeight="1" s="335">
      <c r="A1147" s="433" t="inlineStr">
        <is>
          <t xml:space="preserve">SERVICIO GENERAL DE IDENTIFICACION PERSONAL </t>
        </is>
      </c>
      <c r="T1147" s="422" t="n"/>
    </row>
    <row r="1148" ht="15" customHeight="1" s="335">
      <c r="A1148" s="432" t="inlineStr">
        <is>
          <t>LEY N° 0145 DEL 27 DE JUNIO DEL 2011</t>
        </is>
      </c>
      <c r="T1148" s="422" t="n"/>
    </row>
    <row r="1149" ht="24.75" customHeight="1" s="335">
      <c r="A1149" s="430" t="inlineStr">
        <is>
          <t xml:space="preserve">FORMULARIO AV-4 (ADMINISTRACION DE MATERIAL VALORADO: CEDULAS Y PLASTICOS) </t>
        </is>
      </c>
      <c r="B1149" s="411" t="n"/>
      <c r="C1149" s="411" t="n"/>
      <c r="D1149" s="411" t="n"/>
      <c r="E1149" s="411" t="n"/>
      <c r="F1149" s="411" t="n"/>
      <c r="G1149" s="411" t="n"/>
      <c r="H1149" s="411" t="n"/>
      <c r="I1149" s="411" t="n"/>
      <c r="J1149" s="411" t="n"/>
      <c r="K1149" s="411" t="n"/>
      <c r="L1149" s="411" t="n"/>
      <c r="M1149" s="411" t="n"/>
      <c r="N1149" s="411" t="n"/>
      <c r="O1149" s="411" t="n"/>
      <c r="P1149" s="411" t="n"/>
      <c r="Q1149" s="411" t="n"/>
      <c r="R1149" s="411" t="n"/>
      <c r="S1149" s="411" t="n"/>
      <c r="T1149" s="412" t="n"/>
    </row>
    <row r="1150" ht="21.75" customHeight="1" s="335" thickBot="1">
      <c r="A1150" s="431" t="inlineStr">
        <is>
          <t xml:space="preserve">OFICINA OPERATIVA: </t>
        </is>
      </c>
      <c r="B1150" s="411" t="n"/>
      <c r="C1150" s="411" t="n"/>
      <c r="D1150" s="411" t="n"/>
      <c r="E1150" s="429" t="inlineStr">
        <is>
          <t>OFICINA REGIONAL MONTERO</t>
        </is>
      </c>
      <c r="F1150" s="408" t="n"/>
      <c r="G1150" s="408" t="n"/>
      <c r="H1150" s="408" t="n"/>
      <c r="I1150" s="408" t="n"/>
      <c r="J1150" s="408" t="n"/>
      <c r="K1150" s="408" t="n"/>
      <c r="L1150" s="408" t="n"/>
      <c r="M1150" s="408" t="n"/>
      <c r="N1150" s="408" t="n"/>
      <c r="O1150" s="408" t="n"/>
      <c r="P1150" s="408" t="n"/>
      <c r="Q1150" s="419" t="inlineStr">
        <is>
          <t xml:space="preserve">FECHA: </t>
        </is>
      </c>
      <c r="R1150" s="412" t="n"/>
      <c r="S1150" s="427" t="inlineStr">
        <is>
          <t>30/01/2024</t>
        </is>
      </c>
      <c r="T1150" s="428" t="n"/>
    </row>
    <row r="1151" ht="15.75" customHeight="1" s="335">
      <c r="A1151" s="277" t="n"/>
      <c r="B1151" s="158" t="n"/>
      <c r="C1151" s="158" t="n"/>
      <c r="D1151" s="158" t="n"/>
      <c r="E1151" s="426" t="inlineStr">
        <is>
          <t>ENTREGA DIARIA</t>
        </is>
      </c>
      <c r="F1151" s="408" t="n"/>
      <c r="G1151" s="337" t="n"/>
      <c r="H1151" s="407" t="inlineStr">
        <is>
          <t>CEDULAS EMITIDAS</t>
        </is>
      </c>
      <c r="I1151" s="408" t="n"/>
      <c r="J1151" s="337" t="n"/>
      <c r="K1151" s="425" t="inlineStr">
        <is>
          <t>CEDULAS ANULADAS</t>
        </is>
      </c>
      <c r="L1151" s="408" t="n"/>
      <c r="M1151" s="408" t="n"/>
      <c r="N1151" s="337" t="n"/>
      <c r="O1151" s="407" t="inlineStr">
        <is>
          <t>CEDULAS DEVUELTAS</t>
        </is>
      </c>
      <c r="P1151" s="408" t="n"/>
      <c r="Q1151" s="337" t="n"/>
      <c r="R1151" s="423" t="inlineStr">
        <is>
          <t>TOTAL  ASIGNAC…</t>
        </is>
      </c>
      <c r="S1151" s="423" t="inlineStr">
        <is>
          <t>TOTAL BS. RECAUDADO (EMISIONES)</t>
        </is>
      </c>
      <c r="T1151" s="423" t="inlineStr">
        <is>
          <t>TOTAL BS. ANULACIONES</t>
        </is>
      </c>
    </row>
    <row r="1152">
      <c r="A1152" s="269" t="inlineStr">
        <is>
          <t>MESA</t>
        </is>
      </c>
      <c r="B1152" s="269" t="inlineStr">
        <is>
          <t>OPERADOR</t>
        </is>
      </c>
      <c r="C1152" s="269" t="inlineStr">
        <is>
          <t>DETALLE</t>
        </is>
      </c>
      <c r="D1152" s="269" t="inlineStr">
        <is>
          <t>SERIE</t>
        </is>
      </c>
      <c r="E1152" s="269" t="inlineStr">
        <is>
          <t>DESDE</t>
        </is>
      </c>
      <c r="F1152" s="269" t="inlineStr">
        <is>
          <t>HASTA</t>
        </is>
      </c>
      <c r="G1152" s="270" t="inlineStr">
        <is>
          <t>CANTIDAD</t>
        </is>
      </c>
      <c r="H1152" s="269" t="inlineStr">
        <is>
          <t>DESDE</t>
        </is>
      </c>
      <c r="I1152" s="269" t="inlineStr">
        <is>
          <t>HASTA</t>
        </is>
      </c>
      <c r="J1152" s="270" t="inlineStr">
        <is>
          <t>CANTIDAD</t>
        </is>
      </c>
      <c r="K1152" s="269" t="inlineStr">
        <is>
          <t>DESDE</t>
        </is>
      </c>
      <c r="L1152" s="269" t="inlineStr">
        <is>
          <t>HASTA</t>
        </is>
      </c>
      <c r="M1152" s="270" t="inlineStr">
        <is>
          <t>CANTIDAD</t>
        </is>
      </c>
      <c r="N1152" s="271" t="inlineStr">
        <is>
          <t>TIPO ANULACION</t>
        </is>
      </c>
      <c r="O1152" s="269" t="inlineStr">
        <is>
          <t>DESDE</t>
        </is>
      </c>
      <c r="P1152" s="269" t="inlineStr">
        <is>
          <t>HASTA</t>
        </is>
      </c>
      <c r="Q1152" s="270" t="inlineStr">
        <is>
          <t>CANTIDAD</t>
        </is>
      </c>
      <c r="R1152" s="424" t="n"/>
      <c r="S1152" s="424" t="n"/>
      <c r="T1152" s="424" t="n"/>
    </row>
    <row r="1153">
      <c r="A1153" s="278" t="n">
        <v>2</v>
      </c>
      <c r="B1153" s="272" t="inlineStr">
        <is>
          <t>ANELY CACERES PECHO</t>
        </is>
      </c>
      <c r="C1153" s="272" t="inlineStr">
        <is>
          <t>LAMINAS PLASTICAS TIPO FUNDA -POUCHE</t>
        </is>
      </c>
      <c r="D1153" s="272" t="inlineStr">
        <is>
          <t>H5-P1</t>
        </is>
      </c>
      <c r="E1153" s="272" t="n">
        <v>1561547</v>
      </c>
      <c r="F1153" s="272" t="n">
        <v>1561554</v>
      </c>
      <c r="G1153" s="272" t="n">
        <v>8</v>
      </c>
      <c r="H1153" s="272" t="n">
        <v>1561547</v>
      </c>
      <c r="I1153" s="272" t="n">
        <v>1561554</v>
      </c>
      <c r="J1153" s="272" t="n">
        <v>8</v>
      </c>
      <c r="K1153" s="272" t="n"/>
      <c r="L1153" s="272" t="n"/>
      <c r="M1153" s="272" t="n"/>
      <c r="N1153" s="272" t="n"/>
      <c r="O1153" s="272" t="n"/>
      <c r="P1153" s="272" t="n"/>
      <c r="Q1153" s="272" t="n"/>
      <c r="R1153" s="272">
        <f>J1153+M1153+Q1153</f>
        <v/>
      </c>
      <c r="S1153" s="272">
        <f>IF(OR(C1153="CEDULAS DE IDENTIDAD",C1153="CÉDULA DE IDENTIDAD DS4924"),(J1153*17),0)</f>
        <v/>
      </c>
      <c r="T1153" s="279">
        <f>IF(N1153="ERROR HUMANO",(M1153*3),0)</f>
        <v/>
      </c>
    </row>
    <row r="1154">
      <c r="A1154" s="280" t="n">
        <v>2</v>
      </c>
      <c r="B1154" s="250" t="inlineStr">
        <is>
          <t>ANELY CACERES PECHO</t>
        </is>
      </c>
      <c r="C1154" s="250" t="inlineStr">
        <is>
          <t>LAMINAS PLASTICAS TIPO FUNDA -POUCHE</t>
        </is>
      </c>
      <c r="D1154" s="250" t="inlineStr">
        <is>
          <t>H5-P1</t>
        </is>
      </c>
      <c r="E1154" s="250" t="n">
        <v>1561851</v>
      </c>
      <c r="F1154" s="250" t="n">
        <v>1561856</v>
      </c>
      <c r="G1154" s="250" t="n">
        <v>6</v>
      </c>
      <c r="H1154" s="250" t="n">
        <v>1561851</v>
      </c>
      <c r="I1154" s="250" t="n">
        <v>1561856</v>
      </c>
      <c r="J1154" s="250" t="n">
        <v>6</v>
      </c>
      <c r="K1154" s="250" t="n"/>
      <c r="L1154" s="250" t="n"/>
      <c r="M1154" s="250" t="n"/>
      <c r="N1154" s="250" t="n"/>
      <c r="O1154" s="250" t="n"/>
      <c r="P1154" s="250" t="n"/>
      <c r="Q1154" s="250" t="n"/>
      <c r="R1154" s="250">
        <f>J1154+M1154+Q1154</f>
        <v/>
      </c>
      <c r="S1154" s="250">
        <f>IF(OR(C1154="CEDULAS DE IDENTIDAD",C1154="CÉDULA DE IDENTIDAD DS4924"),(J1154*17),0)</f>
        <v/>
      </c>
      <c r="T1154" s="281">
        <f>IF(N1154="ERROR HUMANO",(M1154*3),0)</f>
        <v/>
      </c>
    </row>
    <row r="1155">
      <c r="A1155" s="280" t="n">
        <v>2</v>
      </c>
      <c r="B1155" s="250" t="inlineStr">
        <is>
          <t>ANELY CACERES PECHO</t>
        </is>
      </c>
      <c r="C1155" s="250" t="inlineStr">
        <is>
          <t>LAMINAS PLASTICAS TIPO FUNDA -POUCHE</t>
        </is>
      </c>
      <c r="D1155" s="250" t="inlineStr">
        <is>
          <t>H5-P1</t>
        </is>
      </c>
      <c r="E1155" s="250" t="n">
        <v>1561857</v>
      </c>
      <c r="F1155" s="250" t="n">
        <v>1561857</v>
      </c>
      <c r="G1155" s="250" t="n">
        <v>1</v>
      </c>
      <c r="H1155" s="250" t="n"/>
      <c r="I1155" s="250" t="n"/>
      <c r="J1155" s="250" t="n"/>
      <c r="K1155" s="250" t="n">
        <v>1561857</v>
      </c>
      <c r="L1155" s="250" t="n">
        <v>1561857</v>
      </c>
      <c r="M1155" s="250" t="n">
        <v>1</v>
      </c>
      <c r="N1155" s="250" t="inlineStr">
        <is>
          <t>ERROR DE SISTEMA</t>
        </is>
      </c>
      <c r="O1155" s="250" t="n"/>
      <c r="P1155" s="250" t="n"/>
      <c r="Q1155" s="250" t="n"/>
      <c r="R1155" s="250">
        <f>J1155+M1155+Q1155</f>
        <v/>
      </c>
      <c r="S1155" s="250">
        <f>IF(OR(C1155="CEDULAS DE IDENTIDAD",C1155="CÉDULA DE IDENTIDAD DS4924"),(J1155*17),0)</f>
        <v/>
      </c>
      <c r="T1155" s="281">
        <f>IF(N1155="ERROR HUMANO",(M1155*3),0)</f>
        <v/>
      </c>
    </row>
    <row r="1156">
      <c r="A1156" s="280" t="n">
        <v>2</v>
      </c>
      <c r="B1156" s="250" t="inlineStr">
        <is>
          <t>ANELY CACERES PECHO</t>
        </is>
      </c>
      <c r="C1156" s="250" t="inlineStr">
        <is>
          <t>LAMINAS PLASTICAS TIPO FUNDA -POUCHE</t>
        </is>
      </c>
      <c r="D1156" s="250" t="inlineStr">
        <is>
          <t>H5-P1</t>
        </is>
      </c>
      <c r="E1156" s="250" t="n">
        <v>1561858</v>
      </c>
      <c r="F1156" s="250" t="n">
        <v>1561901</v>
      </c>
      <c r="G1156" s="250" t="n">
        <v>44</v>
      </c>
      <c r="H1156" s="250" t="n">
        <v>1561858</v>
      </c>
      <c r="I1156" s="250" t="n">
        <v>1561901</v>
      </c>
      <c r="J1156" s="250" t="n">
        <v>44</v>
      </c>
      <c r="K1156" s="250" t="n"/>
      <c r="L1156" s="250" t="n"/>
      <c r="M1156" s="250" t="n"/>
      <c r="N1156" s="250" t="n"/>
      <c r="O1156" s="250" t="n"/>
      <c r="P1156" s="250" t="n"/>
      <c r="Q1156" s="250" t="n"/>
      <c r="R1156" s="250">
        <f>J1156+M1156+Q1156</f>
        <v/>
      </c>
      <c r="S1156" s="250">
        <f>IF(OR(C1156="CEDULAS DE IDENTIDAD",C1156="CÉDULA DE IDENTIDAD DS4924"),(J1156*17),0)</f>
        <v/>
      </c>
      <c r="T1156" s="281">
        <f>IF(N1156="ERROR HUMANO",(M1156*3),0)</f>
        <v/>
      </c>
    </row>
    <row r="1157">
      <c r="A1157" s="280" t="n">
        <v>2</v>
      </c>
      <c r="B1157" s="250" t="inlineStr">
        <is>
          <t>ANELY CACERES PECHO</t>
        </is>
      </c>
      <c r="C1157" s="250" t="inlineStr">
        <is>
          <t>LAMINAS PLASTICAS TIPO FUNDA -POUCHE</t>
        </is>
      </c>
      <c r="D1157" s="250" t="inlineStr">
        <is>
          <t>H5-P1</t>
        </is>
      </c>
      <c r="E1157" s="250" t="n">
        <v>1561902</v>
      </c>
      <c r="F1157" s="250" t="n">
        <v>1561929</v>
      </c>
      <c r="G1157" s="250" t="n">
        <v>28</v>
      </c>
      <c r="H1157" s="250" t="n"/>
      <c r="I1157" s="250" t="n"/>
      <c r="J1157" s="250" t="n"/>
      <c r="K1157" s="250" t="n"/>
      <c r="L1157" s="250" t="n"/>
      <c r="M1157" s="250" t="n"/>
      <c r="N1157" s="250" t="n"/>
      <c r="O1157" s="250" t="n">
        <v>1561902</v>
      </c>
      <c r="P1157" s="250" t="n">
        <v>1561929</v>
      </c>
      <c r="Q1157" s="250" t="n">
        <v>28</v>
      </c>
      <c r="R1157" s="250">
        <f>J1157+M1157+Q1157</f>
        <v/>
      </c>
      <c r="S1157" s="250">
        <f>IF(OR(C1157="CEDULAS DE IDENTIDAD",C1157="CÉDULA DE IDENTIDAD DS4924"),(J1157*17),0)</f>
        <v/>
      </c>
      <c r="T1157" s="281">
        <f>IF(N1157="ERROR HUMANO",(M1157*3),0)</f>
        <v/>
      </c>
    </row>
    <row r="1158">
      <c r="A1158" s="280" t="n">
        <v>2</v>
      </c>
      <c r="B1158" s="250" t="inlineStr">
        <is>
          <t>ANELY CACERES PECHO</t>
        </is>
      </c>
      <c r="C1158" s="250" t="inlineStr">
        <is>
          <t>CÉDULA DE IDENTIDAD DS4924</t>
        </is>
      </c>
      <c r="D1158" s="250" t="inlineStr">
        <is>
          <t>LA</t>
        </is>
      </c>
      <c r="E1158" s="250" t="n">
        <v>635542</v>
      </c>
      <c r="F1158" s="250" t="n">
        <v>635548</v>
      </c>
      <c r="G1158" s="250" t="n">
        <v>7</v>
      </c>
      <c r="H1158" s="250" t="n">
        <v>635542</v>
      </c>
      <c r="I1158" s="250" t="n">
        <v>635548</v>
      </c>
      <c r="J1158" s="250" t="n">
        <v>7</v>
      </c>
      <c r="K1158" s="250" t="n"/>
      <c r="L1158" s="250" t="n"/>
      <c r="M1158" s="250" t="n"/>
      <c r="N1158" s="250" t="n"/>
      <c r="O1158" s="250" t="n"/>
      <c r="P1158" s="250" t="n"/>
      <c r="Q1158" s="250" t="n"/>
      <c r="R1158" s="250">
        <f>J1158+M1158+Q1158</f>
        <v/>
      </c>
      <c r="S1158" s="250">
        <f>IF(OR(C1158="CEDULAS DE IDENTIDAD",C1158="CÉDULA DE IDENTIDAD DS4924"),(J1158*17),0)</f>
        <v/>
      </c>
      <c r="T1158" s="281">
        <f>IF(N1158="ERROR HUMANO",(M1158*3),0)</f>
        <v/>
      </c>
    </row>
    <row r="1159">
      <c r="A1159" s="280" t="n">
        <v>2</v>
      </c>
      <c r="B1159" s="250" t="inlineStr">
        <is>
          <t>ANELY CACERES PECHO</t>
        </is>
      </c>
      <c r="C1159" s="250" t="inlineStr">
        <is>
          <t>CÉDULA DE IDENTIDAD DS4924</t>
        </is>
      </c>
      <c r="D1159" s="250" t="inlineStr">
        <is>
          <t>LA</t>
        </is>
      </c>
      <c r="E1159" s="250" t="n">
        <v>635729</v>
      </c>
      <c r="F1159" s="250" t="n">
        <v>635735</v>
      </c>
      <c r="G1159" s="250" t="n">
        <v>7</v>
      </c>
      <c r="H1159" s="250" t="n">
        <v>635729</v>
      </c>
      <c r="I1159" s="250" t="n">
        <v>635735</v>
      </c>
      <c r="J1159" s="250" t="n">
        <v>7</v>
      </c>
      <c r="K1159" s="250" t="n"/>
      <c r="L1159" s="250" t="n"/>
      <c r="M1159" s="250" t="n"/>
      <c r="N1159" s="250" t="n"/>
      <c r="O1159" s="250" t="n"/>
      <c r="P1159" s="250" t="n"/>
      <c r="Q1159" s="250" t="n"/>
      <c r="R1159" s="250">
        <f>J1159+M1159+Q1159</f>
        <v/>
      </c>
      <c r="S1159" s="250">
        <f>IF(OR(C1159="CEDULAS DE IDENTIDAD",C1159="CÉDULA DE IDENTIDAD DS4924"),(J1159*17),0)</f>
        <v/>
      </c>
      <c r="T1159" s="281">
        <f>IF(N1159="ERROR HUMANO",(M1159*3),0)</f>
        <v/>
      </c>
    </row>
    <row r="1160">
      <c r="A1160" s="280" t="n">
        <v>2</v>
      </c>
      <c r="B1160" s="250" t="inlineStr">
        <is>
          <t>ANELY CACERES PECHO</t>
        </is>
      </c>
      <c r="C1160" s="250" t="inlineStr">
        <is>
          <t>CÉDULA DE IDENTIDAD DS4924</t>
        </is>
      </c>
      <c r="D1160" s="250" t="inlineStr">
        <is>
          <t>LA</t>
        </is>
      </c>
      <c r="E1160" s="250" t="n">
        <v>635736</v>
      </c>
      <c r="F1160" s="250" t="n">
        <v>635736</v>
      </c>
      <c r="G1160" s="250" t="n">
        <v>1</v>
      </c>
      <c r="H1160" s="250" t="n"/>
      <c r="I1160" s="250" t="n"/>
      <c r="J1160" s="250" t="n"/>
      <c r="K1160" s="250" t="n">
        <v>635736</v>
      </c>
      <c r="L1160" s="250" t="n">
        <v>635736</v>
      </c>
      <c r="M1160" s="250" t="n">
        <v>1</v>
      </c>
      <c r="N1160" s="250" t="inlineStr">
        <is>
          <t>ERROR DE IMPRESIÓN</t>
        </is>
      </c>
      <c r="O1160" s="250" t="n"/>
      <c r="P1160" s="250" t="n"/>
      <c r="Q1160" s="250" t="n"/>
      <c r="R1160" s="250">
        <f>J1160+M1160+Q1160</f>
        <v/>
      </c>
      <c r="S1160" s="250">
        <f>IF(OR(C1160="CEDULAS DE IDENTIDAD",C1160="CÉDULA DE IDENTIDAD DS4924"),(J1160*17),0)</f>
        <v/>
      </c>
      <c r="T1160" s="281">
        <f>IF(N1160="ERROR HUMANO",(M1160*3),0)</f>
        <v/>
      </c>
    </row>
    <row r="1161">
      <c r="A1161" s="280" t="n">
        <v>2</v>
      </c>
      <c r="B1161" s="250" t="inlineStr">
        <is>
          <t>ANELY CACERES PECHO</t>
        </is>
      </c>
      <c r="C1161" s="250" t="inlineStr">
        <is>
          <t>CÉDULA DE IDENTIDAD DS4924</t>
        </is>
      </c>
      <c r="D1161" s="250" t="inlineStr">
        <is>
          <t>LA</t>
        </is>
      </c>
      <c r="E1161" s="250" t="n">
        <v>635737</v>
      </c>
      <c r="F1161" s="250" t="n">
        <v>635780</v>
      </c>
      <c r="G1161" s="250" t="n">
        <v>44</v>
      </c>
      <c r="H1161" s="250" t="n">
        <v>635737</v>
      </c>
      <c r="I1161" s="250" t="n">
        <v>635780</v>
      </c>
      <c r="J1161" s="250" t="n">
        <v>44</v>
      </c>
      <c r="K1161" s="250" t="n"/>
      <c r="L1161" s="250" t="n"/>
      <c r="M1161" s="250" t="n"/>
      <c r="N1161" s="250" t="n"/>
      <c r="O1161" s="250" t="n"/>
      <c r="P1161" s="250" t="n"/>
      <c r="Q1161" s="250" t="n"/>
      <c r="R1161" s="250">
        <f>J1161+M1161+Q1161</f>
        <v/>
      </c>
      <c r="S1161" s="250">
        <f>IF(OR(C1161="CEDULAS DE IDENTIDAD",C1161="CÉDULA DE IDENTIDAD DS4924"),(J1161*17),0)</f>
        <v/>
      </c>
      <c r="T1161" s="281">
        <f>IF(N1161="ERROR HUMANO",(M1161*3),0)</f>
        <v/>
      </c>
    </row>
    <row r="1162">
      <c r="A1162" s="280" t="n">
        <v>2</v>
      </c>
      <c r="B1162" s="250" t="inlineStr">
        <is>
          <t>ANELY CACERES PECHO</t>
        </is>
      </c>
      <c r="C1162" s="250" t="inlineStr">
        <is>
          <t>CÉDULA DE IDENTIDAD DS4924</t>
        </is>
      </c>
      <c r="D1162" s="250" t="inlineStr">
        <is>
          <t>LA</t>
        </is>
      </c>
      <c r="E1162" s="250" t="n">
        <v>635781</v>
      </c>
      <c r="F1162" s="250" t="n">
        <v>635808</v>
      </c>
      <c r="G1162" s="250" t="n">
        <v>28</v>
      </c>
      <c r="H1162" s="250" t="n"/>
      <c r="I1162" s="250" t="n"/>
      <c r="J1162" s="250" t="n"/>
      <c r="K1162" s="250" t="n"/>
      <c r="L1162" s="250" t="n"/>
      <c r="M1162" s="250" t="n"/>
      <c r="N1162" s="250" t="n"/>
      <c r="O1162" s="250" t="n">
        <v>635781</v>
      </c>
      <c r="P1162" s="250" t="n">
        <v>635808</v>
      </c>
      <c r="Q1162" s="250" t="n">
        <v>28</v>
      </c>
      <c r="R1162" s="250">
        <f>J1162+M1162+Q1162</f>
        <v/>
      </c>
      <c r="S1162" s="250">
        <f>IF(OR(C1162="CEDULAS DE IDENTIDAD",C1162="CÉDULA DE IDENTIDAD DS4924"),(J1162*17),0)</f>
        <v/>
      </c>
      <c r="T1162" s="281">
        <f>IF(N1162="ERROR HUMANO",(M1162*3),0)</f>
        <v/>
      </c>
    </row>
    <row r="1163">
      <c r="A1163" s="282" t="n">
        <v>7</v>
      </c>
      <c r="B1163" s="251" t="inlineStr">
        <is>
          <t>BOLIVIA MAR PALMERO TILILA</t>
        </is>
      </c>
      <c r="C1163" s="251" t="inlineStr">
        <is>
          <t>CEDULAS DE IDENTIDAD</t>
        </is>
      </c>
      <c r="D1163" s="251" t="inlineStr">
        <is>
          <t>H5-P1</t>
        </is>
      </c>
      <c r="E1163" s="251" t="n">
        <v>2980533</v>
      </c>
      <c r="F1163" s="251" t="n">
        <v>2980548</v>
      </c>
      <c r="G1163" s="251" t="n">
        <v>16</v>
      </c>
      <c r="H1163" s="251" t="n">
        <v>2980533</v>
      </c>
      <c r="I1163" s="251" t="n">
        <v>2980548</v>
      </c>
      <c r="J1163" s="251" t="n">
        <v>16</v>
      </c>
      <c r="K1163" s="251" t="n"/>
      <c r="L1163" s="251" t="n"/>
      <c r="M1163" s="251" t="n"/>
      <c r="N1163" s="251" t="n"/>
      <c r="O1163" s="251" t="n"/>
      <c r="P1163" s="251" t="n"/>
      <c r="Q1163" s="251" t="n"/>
      <c r="R1163" s="251">
        <f>J1163+M1163+Q1163</f>
        <v/>
      </c>
      <c r="S1163" s="251">
        <f>IF(OR(C1163="CEDULAS DE IDENTIDAD",C1163="CÉDULA DE IDENTIDAD DS4924"),(J1163*17),0)</f>
        <v/>
      </c>
      <c r="T1163" s="283">
        <f>IF(N1163="ERROR HUMANO",(M1163*3),0)</f>
        <v/>
      </c>
    </row>
    <row r="1164">
      <c r="A1164" s="282" t="n">
        <v>7</v>
      </c>
      <c r="B1164" s="251" t="inlineStr">
        <is>
          <t>BOLIVIA MAR PALMERO TILILA</t>
        </is>
      </c>
      <c r="C1164" s="251" t="inlineStr">
        <is>
          <t>CEDULAS DE IDENTIDAD</t>
        </is>
      </c>
      <c r="D1164" s="251" t="inlineStr">
        <is>
          <t>H5-P1</t>
        </is>
      </c>
      <c r="E1164" s="251" t="n">
        <v>2980609</v>
      </c>
      <c r="F1164" s="251" t="n">
        <v>2980632</v>
      </c>
      <c r="G1164" s="251" t="n">
        <v>24</v>
      </c>
      <c r="H1164" s="251" t="n">
        <v>2980609</v>
      </c>
      <c r="I1164" s="251" t="n">
        <v>2980632</v>
      </c>
      <c r="J1164" s="251" t="n">
        <v>24</v>
      </c>
      <c r="K1164" s="251" t="n"/>
      <c r="L1164" s="251" t="n"/>
      <c r="M1164" s="251" t="n"/>
      <c r="N1164" s="251" t="n"/>
      <c r="O1164" s="251" t="n"/>
      <c r="P1164" s="251" t="n"/>
      <c r="Q1164" s="251" t="n"/>
      <c r="R1164" s="251">
        <f>J1164+M1164+Q1164</f>
        <v/>
      </c>
      <c r="S1164" s="251">
        <f>IF(OR(C1164="CEDULAS DE IDENTIDAD",C1164="CÉDULA DE IDENTIDAD DS4924"),(J1164*17),0)</f>
        <v/>
      </c>
      <c r="T1164" s="283">
        <f>IF(N1164="ERROR HUMANO",(M1164*3),0)</f>
        <v/>
      </c>
    </row>
    <row r="1165">
      <c r="A1165" s="282" t="n">
        <v>7</v>
      </c>
      <c r="B1165" s="251" t="inlineStr">
        <is>
          <t>BOLIVIA MAR PALMERO TILILA</t>
        </is>
      </c>
      <c r="C1165" s="251" t="inlineStr">
        <is>
          <t>CEDULAS DE IDENTIDAD</t>
        </is>
      </c>
      <c r="D1165" s="251" t="inlineStr">
        <is>
          <t>H5-P1</t>
        </is>
      </c>
      <c r="E1165" s="251" t="n">
        <v>2980633</v>
      </c>
      <c r="F1165" s="251" t="n">
        <v>2980668</v>
      </c>
      <c r="G1165" s="251" t="n">
        <v>36</v>
      </c>
      <c r="H1165" s="251" t="n"/>
      <c r="I1165" s="251" t="n"/>
      <c r="J1165" s="251" t="n"/>
      <c r="K1165" s="251" t="n"/>
      <c r="L1165" s="251" t="n"/>
      <c r="M1165" s="251" t="n"/>
      <c r="N1165" s="251" t="n"/>
      <c r="O1165" s="251" t="n">
        <v>2980633</v>
      </c>
      <c r="P1165" s="251" t="n">
        <v>2980668</v>
      </c>
      <c r="Q1165" s="251" t="n">
        <v>36</v>
      </c>
      <c r="R1165" s="251">
        <f>J1165+M1165+Q1165</f>
        <v/>
      </c>
      <c r="S1165" s="251">
        <f>IF(OR(C1165="CEDULAS DE IDENTIDAD",C1165="CÉDULA DE IDENTIDAD DS4924"),(J1165*17),0)</f>
        <v/>
      </c>
      <c r="T1165" s="283">
        <f>IF(N1165="ERROR HUMANO",(M1165*3),0)</f>
        <v/>
      </c>
    </row>
    <row r="1166">
      <c r="A1166" s="282" t="n">
        <v>7</v>
      </c>
      <c r="B1166" s="251" t="inlineStr">
        <is>
          <t>BOLIVIA MAR PALMERO TILILA</t>
        </is>
      </c>
      <c r="C1166" s="251" t="inlineStr">
        <is>
          <t>LAMINAS PLASTICAS TIPO FUNDA -POUCHE</t>
        </is>
      </c>
      <c r="D1166" s="251" t="inlineStr">
        <is>
          <t>H5-P1</t>
        </is>
      </c>
      <c r="E1166" s="251" t="n">
        <v>1561777</v>
      </c>
      <c r="F1166" s="251" t="n">
        <v>1561792</v>
      </c>
      <c r="G1166" s="251" t="n">
        <v>16</v>
      </c>
      <c r="H1166" s="251" t="n">
        <v>1561777</v>
      </c>
      <c r="I1166" s="251" t="n">
        <v>1561792</v>
      </c>
      <c r="J1166" s="251" t="n">
        <v>16</v>
      </c>
      <c r="K1166" s="251" t="n"/>
      <c r="L1166" s="251" t="n"/>
      <c r="M1166" s="251" t="n"/>
      <c r="N1166" s="251" t="n"/>
      <c r="O1166" s="251" t="n"/>
      <c r="P1166" s="251" t="n"/>
      <c r="Q1166" s="251" t="n"/>
      <c r="R1166" s="251">
        <f>J1166+M1166+Q1166</f>
        <v/>
      </c>
      <c r="S1166" s="251">
        <f>IF(OR(C1166="CEDULAS DE IDENTIDAD",C1166="CÉDULA DE IDENTIDAD DS4924"),(J1166*17),0)</f>
        <v/>
      </c>
      <c r="T1166" s="283">
        <f>IF(N1166="ERROR HUMANO",(M1166*3),0)</f>
        <v/>
      </c>
    </row>
    <row r="1167">
      <c r="A1167" s="282" t="n">
        <v>7</v>
      </c>
      <c r="B1167" s="251" t="inlineStr">
        <is>
          <t>BOLIVIA MAR PALMERO TILILA</t>
        </is>
      </c>
      <c r="C1167" s="251" t="inlineStr">
        <is>
          <t>LAMINAS PLASTICAS TIPO FUNDA -POUCHE</t>
        </is>
      </c>
      <c r="D1167" s="251" t="inlineStr">
        <is>
          <t>H5-P1</t>
        </is>
      </c>
      <c r="E1167" s="251" t="n">
        <v>1562030</v>
      </c>
      <c r="F1167" s="251" t="n">
        <v>1562053</v>
      </c>
      <c r="G1167" s="251" t="n">
        <v>24</v>
      </c>
      <c r="H1167" s="251" t="n">
        <v>1562030</v>
      </c>
      <c r="I1167" s="251" t="n">
        <v>1562053</v>
      </c>
      <c r="J1167" s="251" t="n">
        <v>24</v>
      </c>
      <c r="K1167" s="251" t="n"/>
      <c r="L1167" s="251" t="n"/>
      <c r="M1167" s="251" t="n"/>
      <c r="N1167" s="251" t="n"/>
      <c r="O1167" s="251" t="n"/>
      <c r="P1167" s="251" t="n"/>
      <c r="Q1167" s="251" t="n"/>
      <c r="R1167" s="251">
        <f>J1167+M1167+Q1167</f>
        <v/>
      </c>
      <c r="S1167" s="251">
        <f>IF(OR(C1167="CEDULAS DE IDENTIDAD",C1167="CÉDULA DE IDENTIDAD DS4924"),(J1167*17),0)</f>
        <v/>
      </c>
      <c r="T1167" s="283">
        <f>IF(N1167="ERROR HUMANO",(M1167*3),0)</f>
        <v/>
      </c>
    </row>
    <row r="1168">
      <c r="A1168" s="282" t="n">
        <v>7</v>
      </c>
      <c r="B1168" s="251" t="inlineStr">
        <is>
          <t>BOLIVIA MAR PALMERO TILILA</t>
        </is>
      </c>
      <c r="C1168" s="251" t="inlineStr">
        <is>
          <t>LAMINAS PLASTICAS TIPO FUNDA -POUCHE</t>
        </is>
      </c>
      <c r="D1168" s="251" t="inlineStr">
        <is>
          <t>H5-P1</t>
        </is>
      </c>
      <c r="E1168" s="251" t="n">
        <v>1562054</v>
      </c>
      <c r="F1168" s="251" t="n">
        <v>1562089</v>
      </c>
      <c r="G1168" s="251" t="n">
        <v>36</v>
      </c>
      <c r="H1168" s="251" t="n"/>
      <c r="I1168" s="251" t="n"/>
      <c r="J1168" s="251" t="n"/>
      <c r="K1168" s="251" t="n"/>
      <c r="L1168" s="251" t="n"/>
      <c r="M1168" s="251" t="n"/>
      <c r="N1168" s="251" t="n"/>
      <c r="O1168" s="251" t="n">
        <v>1562054</v>
      </c>
      <c r="P1168" s="251" t="n">
        <v>1562089</v>
      </c>
      <c r="Q1168" s="251" t="n">
        <v>36</v>
      </c>
      <c r="R1168" s="251">
        <f>J1168+M1168+Q1168</f>
        <v/>
      </c>
      <c r="S1168" s="251">
        <f>IF(OR(C1168="CEDULAS DE IDENTIDAD",C1168="CÉDULA DE IDENTIDAD DS4924"),(J1168*17),0)</f>
        <v/>
      </c>
      <c r="T1168" s="283">
        <f>IF(N1168="ERROR HUMANO",(M1168*3),0)</f>
        <v/>
      </c>
    </row>
    <row r="1169">
      <c r="A1169" s="280" t="n">
        <v>5</v>
      </c>
      <c r="B1169" s="250" t="inlineStr">
        <is>
          <t>CARMEN DEL PILAR ANTELO PAZ</t>
        </is>
      </c>
      <c r="C1169" s="250" t="inlineStr">
        <is>
          <t>LAMINAS PLASTICAS TIPO FUNDA -POUCHE</t>
        </is>
      </c>
      <c r="D1169" s="250" t="inlineStr">
        <is>
          <t>H5-P1</t>
        </is>
      </c>
      <c r="E1169" s="250" t="n">
        <v>1561706</v>
      </c>
      <c r="F1169" s="250" t="n">
        <v>1561732</v>
      </c>
      <c r="G1169" s="250" t="n">
        <v>27</v>
      </c>
      <c r="H1169" s="250" t="n">
        <v>1561706</v>
      </c>
      <c r="I1169" s="250" t="n">
        <v>1561732</v>
      </c>
      <c r="J1169" s="250" t="n">
        <v>27</v>
      </c>
      <c r="K1169" s="250" t="n"/>
      <c r="L1169" s="250" t="n"/>
      <c r="M1169" s="250" t="n"/>
      <c r="N1169" s="250" t="n"/>
      <c r="O1169" s="250" t="n"/>
      <c r="P1169" s="250" t="n"/>
      <c r="Q1169" s="250" t="n"/>
      <c r="R1169" s="250">
        <f>J1169+M1169+Q1169</f>
        <v/>
      </c>
      <c r="S1169" s="250">
        <f>IF(OR(C1169="CEDULAS DE IDENTIDAD",C1169="CÉDULA DE IDENTIDAD DS4924"),(J1169*17),0)</f>
        <v/>
      </c>
      <c r="T1169" s="281">
        <f>IF(N1169="ERROR HUMANO",(M1169*3),0)</f>
        <v/>
      </c>
    </row>
    <row r="1170">
      <c r="A1170" s="280" t="n">
        <v>5</v>
      </c>
      <c r="B1170" s="250" t="inlineStr">
        <is>
          <t>CARMEN DEL PILAR ANTELO PAZ</t>
        </is>
      </c>
      <c r="C1170" s="250" t="inlineStr">
        <is>
          <t>LAMINAS PLASTICAS TIPO FUNDA -POUCHE</t>
        </is>
      </c>
      <c r="D1170" s="250" t="inlineStr">
        <is>
          <t>H5-P1</t>
        </is>
      </c>
      <c r="E1170" s="250" t="n">
        <v>1561990</v>
      </c>
      <c r="F1170" s="250" t="n">
        <v>1562002</v>
      </c>
      <c r="G1170" s="250" t="n">
        <v>13</v>
      </c>
      <c r="H1170" s="250" t="n">
        <v>1561990</v>
      </c>
      <c r="I1170" s="250" t="n">
        <v>1562002</v>
      </c>
      <c r="J1170" s="250" t="n">
        <v>13</v>
      </c>
      <c r="K1170" s="250" t="n"/>
      <c r="L1170" s="250" t="n"/>
      <c r="M1170" s="250" t="n"/>
      <c r="N1170" s="250" t="n"/>
      <c r="O1170" s="250" t="n"/>
      <c r="P1170" s="250" t="n"/>
      <c r="Q1170" s="250" t="n"/>
      <c r="R1170" s="250">
        <f>J1170+M1170+Q1170</f>
        <v/>
      </c>
      <c r="S1170" s="250">
        <f>IF(OR(C1170="CEDULAS DE IDENTIDAD",C1170="CÉDULA DE IDENTIDAD DS4924"),(J1170*17),0)</f>
        <v/>
      </c>
      <c r="T1170" s="281">
        <f>IF(N1170="ERROR HUMANO",(M1170*3),0)</f>
        <v/>
      </c>
    </row>
    <row r="1171">
      <c r="A1171" s="280" t="n">
        <v>5</v>
      </c>
      <c r="B1171" s="250" t="inlineStr">
        <is>
          <t>CARMEN DEL PILAR ANTELO PAZ</t>
        </is>
      </c>
      <c r="C1171" s="250" t="inlineStr">
        <is>
          <t>LAMINAS PLASTICAS TIPO FUNDA -POUCHE</t>
        </is>
      </c>
      <c r="D1171" s="250" t="inlineStr">
        <is>
          <t>H5-P1</t>
        </is>
      </c>
      <c r="E1171" s="250" t="n">
        <v>1562003</v>
      </c>
      <c r="F1171" s="250" t="n">
        <v>1562029</v>
      </c>
      <c r="G1171" s="250" t="n">
        <v>27</v>
      </c>
      <c r="H1171" s="250" t="n"/>
      <c r="I1171" s="250" t="n"/>
      <c r="J1171" s="250" t="n"/>
      <c r="K1171" s="250" t="n"/>
      <c r="L1171" s="250" t="n"/>
      <c r="M1171" s="250" t="n"/>
      <c r="N1171" s="250" t="n"/>
      <c r="O1171" s="250" t="n">
        <v>1562003</v>
      </c>
      <c r="P1171" s="250" t="n">
        <v>1562029</v>
      </c>
      <c r="Q1171" s="250" t="n">
        <v>27</v>
      </c>
      <c r="R1171" s="250">
        <f>J1171+M1171+Q1171</f>
        <v/>
      </c>
      <c r="S1171" s="250">
        <f>IF(OR(C1171="CEDULAS DE IDENTIDAD",C1171="CÉDULA DE IDENTIDAD DS4924"),(J1171*17),0)</f>
        <v/>
      </c>
      <c r="T1171" s="281">
        <f>IF(N1171="ERROR HUMANO",(M1171*3),0)</f>
        <v/>
      </c>
    </row>
    <row r="1172">
      <c r="A1172" s="280" t="n">
        <v>5</v>
      </c>
      <c r="B1172" s="250" t="inlineStr">
        <is>
          <t>CARMEN DEL PILAR ANTELO PAZ</t>
        </is>
      </c>
      <c r="C1172" s="250" t="inlineStr">
        <is>
          <t>CÉDULA DE IDENTIDAD DS4924</t>
        </is>
      </c>
      <c r="D1172" s="250" t="inlineStr">
        <is>
          <t>LA</t>
        </is>
      </c>
      <c r="E1172" s="250" t="n">
        <v>635642</v>
      </c>
      <c r="F1172" s="250" t="n">
        <v>635668</v>
      </c>
      <c r="G1172" s="250" t="n">
        <v>27</v>
      </c>
      <c r="H1172" s="250" t="n">
        <v>635642</v>
      </c>
      <c r="I1172" s="250" t="n">
        <v>635668</v>
      </c>
      <c r="J1172" s="250" t="n">
        <v>27</v>
      </c>
      <c r="K1172" s="250" t="n"/>
      <c r="L1172" s="250" t="n"/>
      <c r="M1172" s="250" t="n"/>
      <c r="N1172" s="250" t="n"/>
      <c r="O1172" s="250" t="n"/>
      <c r="P1172" s="250" t="n"/>
      <c r="Q1172" s="250" t="n"/>
      <c r="R1172" s="250">
        <f>J1172+M1172+Q1172</f>
        <v/>
      </c>
      <c r="S1172" s="250">
        <f>IF(OR(C1172="CEDULAS DE IDENTIDAD",C1172="CÉDULA DE IDENTIDAD DS4924"),(J1172*17),0)</f>
        <v/>
      </c>
      <c r="T1172" s="281">
        <f>IF(N1172="ERROR HUMANO",(M1172*3),0)</f>
        <v/>
      </c>
    </row>
    <row r="1173">
      <c r="A1173" s="280" t="n">
        <v>5</v>
      </c>
      <c r="B1173" s="250" t="inlineStr">
        <is>
          <t>CARMEN DEL PILAR ANTELO PAZ</t>
        </is>
      </c>
      <c r="C1173" s="250" t="inlineStr">
        <is>
          <t>CÉDULA DE IDENTIDAD DS4924</t>
        </is>
      </c>
      <c r="D1173" s="250" t="inlineStr">
        <is>
          <t>LA</t>
        </is>
      </c>
      <c r="E1173" s="250" t="n">
        <v>635809</v>
      </c>
      <c r="F1173" s="250" t="n">
        <v>635821</v>
      </c>
      <c r="G1173" s="250" t="n">
        <v>13</v>
      </c>
      <c r="H1173" s="250" t="n">
        <v>635809</v>
      </c>
      <c r="I1173" s="250" t="n">
        <v>635821</v>
      </c>
      <c r="J1173" s="250" t="n">
        <v>13</v>
      </c>
      <c r="K1173" s="250" t="n"/>
      <c r="L1173" s="250" t="n"/>
      <c r="M1173" s="250" t="n"/>
      <c r="N1173" s="250" t="n"/>
      <c r="O1173" s="250" t="n"/>
      <c r="P1173" s="250" t="n"/>
      <c r="Q1173" s="250" t="n"/>
      <c r="R1173" s="250">
        <f>J1173+M1173+Q1173</f>
        <v/>
      </c>
      <c r="S1173" s="250">
        <f>IF(OR(C1173="CEDULAS DE IDENTIDAD",C1173="CÉDULA DE IDENTIDAD DS4924"),(J1173*17),0)</f>
        <v/>
      </c>
      <c r="T1173" s="281">
        <f>IF(N1173="ERROR HUMANO",(M1173*3),0)</f>
        <v/>
      </c>
    </row>
    <row r="1174">
      <c r="A1174" s="280" t="n">
        <v>5</v>
      </c>
      <c r="B1174" s="250" t="inlineStr">
        <is>
          <t>CARMEN DEL PILAR ANTELO PAZ</t>
        </is>
      </c>
      <c r="C1174" s="250" t="inlineStr">
        <is>
          <t>CÉDULA DE IDENTIDAD DS4924</t>
        </is>
      </c>
      <c r="D1174" s="250" t="inlineStr">
        <is>
          <t>LA</t>
        </is>
      </c>
      <c r="E1174" s="250" t="n">
        <v>635822</v>
      </c>
      <c r="F1174" s="250" t="n">
        <v>635848</v>
      </c>
      <c r="G1174" s="250" t="n">
        <v>27</v>
      </c>
      <c r="H1174" s="250" t="n"/>
      <c r="I1174" s="250" t="n"/>
      <c r="J1174" s="250" t="n"/>
      <c r="K1174" s="250" t="n"/>
      <c r="L1174" s="250" t="n"/>
      <c r="M1174" s="250" t="n"/>
      <c r="N1174" s="250" t="n"/>
      <c r="O1174" s="250" t="n">
        <v>635822</v>
      </c>
      <c r="P1174" s="250" t="n">
        <v>635848</v>
      </c>
      <c r="Q1174" s="250" t="n">
        <v>27</v>
      </c>
      <c r="R1174" s="250">
        <f>J1174+M1174+Q1174</f>
        <v/>
      </c>
      <c r="S1174" s="250">
        <f>IF(OR(C1174="CEDULAS DE IDENTIDAD",C1174="CÉDULA DE IDENTIDAD DS4924"),(J1174*17),0)</f>
        <v/>
      </c>
      <c r="T1174" s="281">
        <f>IF(N1174="ERROR HUMANO",(M1174*3),0)</f>
        <v/>
      </c>
    </row>
    <row r="1175">
      <c r="A1175" s="282" t="n">
        <v>3</v>
      </c>
      <c r="B1175" s="251" t="inlineStr">
        <is>
          <t>IVAR LIMBERT FLORES AYAVIRI</t>
        </is>
      </c>
      <c r="C1175" s="251" t="inlineStr">
        <is>
          <t>CEDULAS DE IDENTIDAD</t>
        </is>
      </c>
      <c r="D1175" s="251" t="inlineStr">
        <is>
          <t>H5-P1</t>
        </is>
      </c>
      <c r="E1175" s="251" t="n">
        <v>2980469</v>
      </c>
      <c r="F1175" s="251" t="n">
        <v>2980488</v>
      </c>
      <c r="G1175" s="251" t="n">
        <v>20</v>
      </c>
      <c r="H1175" s="251" t="n">
        <v>2980469</v>
      </c>
      <c r="I1175" s="251" t="n">
        <v>2980488</v>
      </c>
      <c r="J1175" s="251" t="n">
        <v>20</v>
      </c>
      <c r="K1175" s="251" t="n"/>
      <c r="L1175" s="251" t="n"/>
      <c r="M1175" s="251" t="n"/>
      <c r="N1175" s="251" t="n"/>
      <c r="O1175" s="251" t="n"/>
      <c r="P1175" s="251" t="n"/>
      <c r="Q1175" s="251" t="n"/>
      <c r="R1175" s="251">
        <f>J1175+M1175+Q1175</f>
        <v/>
      </c>
      <c r="S1175" s="251">
        <f>IF(OR(C1175="CEDULAS DE IDENTIDAD",C1175="CÉDULA DE IDENTIDAD DS4924"),(J1175*17),0)</f>
        <v/>
      </c>
      <c r="T1175" s="283">
        <f>IF(N1175="ERROR HUMANO",(M1175*3),0)</f>
        <v/>
      </c>
    </row>
    <row r="1176">
      <c r="A1176" s="282" t="n">
        <v>3</v>
      </c>
      <c r="B1176" s="251" t="inlineStr">
        <is>
          <t>IVAR LIMBERT FLORES AYAVIRI</t>
        </is>
      </c>
      <c r="C1176" s="251" t="inlineStr">
        <is>
          <t>CEDULAS DE IDENTIDAD</t>
        </is>
      </c>
      <c r="D1176" s="251" t="inlineStr">
        <is>
          <t>H5-P1</t>
        </is>
      </c>
      <c r="E1176" s="251" t="n">
        <v>2980549</v>
      </c>
      <c r="F1176" s="251" t="n">
        <v>2980580</v>
      </c>
      <c r="G1176" s="251" t="n">
        <v>32</v>
      </c>
      <c r="H1176" s="251" t="n">
        <v>2980549</v>
      </c>
      <c r="I1176" s="251" t="n">
        <v>2980580</v>
      </c>
      <c r="J1176" s="251" t="n">
        <v>32</v>
      </c>
      <c r="K1176" s="251" t="n"/>
      <c r="L1176" s="251" t="n"/>
      <c r="M1176" s="251" t="n"/>
      <c r="N1176" s="251" t="n"/>
      <c r="O1176" s="251" t="n"/>
      <c r="P1176" s="251" t="n"/>
      <c r="Q1176" s="251" t="n"/>
      <c r="R1176" s="251">
        <f>J1176+M1176+Q1176</f>
        <v/>
      </c>
      <c r="S1176" s="251">
        <f>IF(OR(C1176="CEDULAS DE IDENTIDAD",C1176="CÉDULA DE IDENTIDAD DS4924"),(J1176*17),0)</f>
        <v/>
      </c>
      <c r="T1176" s="283">
        <f>IF(N1176="ERROR HUMANO",(M1176*3),0)</f>
        <v/>
      </c>
    </row>
    <row r="1177">
      <c r="A1177" s="282" t="n">
        <v>3</v>
      </c>
      <c r="B1177" s="251" t="inlineStr">
        <is>
          <t>IVAR LIMBERT FLORES AYAVIRI</t>
        </is>
      </c>
      <c r="C1177" s="251" t="inlineStr">
        <is>
          <t>CEDULAS DE IDENTIDAD</t>
        </is>
      </c>
      <c r="D1177" s="251" t="inlineStr">
        <is>
          <t>H5-P1</t>
        </is>
      </c>
      <c r="E1177" s="251" t="n">
        <v>2980581</v>
      </c>
      <c r="F1177" s="251" t="n">
        <v>2980608</v>
      </c>
      <c r="G1177" s="251" t="n">
        <v>28</v>
      </c>
      <c r="H1177" s="251" t="n"/>
      <c r="I1177" s="251" t="n"/>
      <c r="J1177" s="251" t="n"/>
      <c r="K1177" s="251" t="n"/>
      <c r="L1177" s="251" t="n"/>
      <c r="M1177" s="251" t="n"/>
      <c r="N1177" s="251" t="n"/>
      <c r="O1177" s="251" t="n">
        <v>2980581</v>
      </c>
      <c r="P1177" s="251" t="n">
        <v>2980608</v>
      </c>
      <c r="Q1177" s="251" t="n">
        <v>28</v>
      </c>
      <c r="R1177" s="251">
        <f>J1177+M1177+Q1177</f>
        <v/>
      </c>
      <c r="S1177" s="251">
        <f>IF(OR(C1177="CEDULAS DE IDENTIDAD",C1177="CÉDULA DE IDENTIDAD DS4924"),(J1177*17),0)</f>
        <v/>
      </c>
      <c r="T1177" s="283">
        <f>IF(N1177="ERROR HUMANO",(M1177*3),0)</f>
        <v/>
      </c>
    </row>
    <row r="1178">
      <c r="A1178" s="282" t="n">
        <v>3</v>
      </c>
      <c r="B1178" s="251" t="inlineStr">
        <is>
          <t>IVAR LIMBERT FLORES AYAVIRI</t>
        </is>
      </c>
      <c r="C1178" s="251" t="inlineStr">
        <is>
          <t>LAMINAS PLASTICAS TIPO FUNDA -POUCHE</t>
        </is>
      </c>
      <c r="D1178" s="251" t="inlineStr">
        <is>
          <t>H5-P1</t>
        </is>
      </c>
      <c r="E1178" s="251" t="n">
        <v>1561595</v>
      </c>
      <c r="F1178" s="251" t="n">
        <v>1561614</v>
      </c>
      <c r="G1178" s="251" t="n">
        <v>20</v>
      </c>
      <c r="H1178" s="251" t="n">
        <v>1561595</v>
      </c>
      <c r="I1178" s="251" t="n">
        <v>1561614</v>
      </c>
      <c r="J1178" s="251" t="n">
        <v>20</v>
      </c>
      <c r="K1178" s="251" t="n"/>
      <c r="L1178" s="251" t="n"/>
      <c r="M1178" s="251" t="n"/>
      <c r="N1178" s="251" t="n"/>
      <c r="O1178" s="251" t="n"/>
      <c r="P1178" s="251" t="n"/>
      <c r="Q1178" s="251" t="n"/>
      <c r="R1178" s="251">
        <f>J1178+M1178+Q1178</f>
        <v/>
      </c>
      <c r="S1178" s="251">
        <f>IF(OR(C1178="CEDULAS DE IDENTIDAD",C1178="CÉDULA DE IDENTIDAD DS4924"),(J1178*17),0)</f>
        <v/>
      </c>
      <c r="T1178" s="283">
        <f>IF(N1178="ERROR HUMANO",(M1178*3),0)</f>
        <v/>
      </c>
    </row>
    <row r="1179">
      <c r="A1179" s="282" t="n">
        <v>3</v>
      </c>
      <c r="B1179" s="251" t="inlineStr">
        <is>
          <t>IVAR LIMBERT FLORES AYAVIRI</t>
        </is>
      </c>
      <c r="C1179" s="251" t="inlineStr">
        <is>
          <t>LAMINAS PLASTICAS TIPO FUNDA -POUCHE</t>
        </is>
      </c>
      <c r="D1179" s="251" t="inlineStr">
        <is>
          <t>H5-P1</t>
        </is>
      </c>
      <c r="E1179" s="251" t="n">
        <v>1561930</v>
      </c>
      <c r="F1179" s="251" t="n">
        <v>1561961</v>
      </c>
      <c r="G1179" s="251" t="n">
        <v>32</v>
      </c>
      <c r="H1179" s="251" t="n">
        <v>1561930</v>
      </c>
      <c r="I1179" s="251" t="n">
        <v>1561961</v>
      </c>
      <c r="J1179" s="251" t="n">
        <v>32</v>
      </c>
      <c r="K1179" s="251" t="n"/>
      <c r="L1179" s="251" t="n"/>
      <c r="M1179" s="251" t="n"/>
      <c r="N1179" s="251" t="n"/>
      <c r="O1179" s="251" t="n"/>
      <c r="P1179" s="251" t="n"/>
      <c r="Q1179" s="251" t="n"/>
      <c r="R1179" s="251">
        <f>J1179+M1179+Q1179</f>
        <v/>
      </c>
      <c r="S1179" s="251">
        <f>IF(OR(C1179="CEDULAS DE IDENTIDAD",C1179="CÉDULA DE IDENTIDAD DS4924"),(J1179*17),0)</f>
        <v/>
      </c>
      <c r="T1179" s="283">
        <f>IF(N1179="ERROR HUMANO",(M1179*3),0)</f>
        <v/>
      </c>
    </row>
    <row r="1180">
      <c r="A1180" s="282" t="n">
        <v>3</v>
      </c>
      <c r="B1180" s="251" t="inlineStr">
        <is>
          <t>IVAR LIMBERT FLORES AYAVIRI</t>
        </is>
      </c>
      <c r="C1180" s="251" t="inlineStr">
        <is>
          <t>LAMINAS PLASTICAS TIPO FUNDA -POUCHE</t>
        </is>
      </c>
      <c r="D1180" s="251" t="inlineStr">
        <is>
          <t>H5-P1</t>
        </is>
      </c>
      <c r="E1180" s="251" t="n">
        <v>1561962</v>
      </c>
      <c r="F1180" s="251" t="n">
        <v>1561989</v>
      </c>
      <c r="G1180" s="251" t="n">
        <v>28</v>
      </c>
      <c r="H1180" s="251" t="n"/>
      <c r="I1180" s="251" t="n"/>
      <c r="J1180" s="251" t="n"/>
      <c r="K1180" s="251" t="n"/>
      <c r="L1180" s="251" t="n"/>
      <c r="M1180" s="251" t="n"/>
      <c r="N1180" s="251" t="n"/>
      <c r="O1180" s="251" t="n">
        <v>1561962</v>
      </c>
      <c r="P1180" s="251" t="n">
        <v>1561989</v>
      </c>
      <c r="Q1180" s="251" t="n">
        <v>28</v>
      </c>
      <c r="R1180" s="251">
        <f>J1180+M1180+Q1180</f>
        <v/>
      </c>
      <c r="S1180" s="251">
        <f>IF(OR(C1180="CEDULAS DE IDENTIDAD",C1180="CÉDULA DE IDENTIDAD DS4924"),(J1180*17),0)</f>
        <v/>
      </c>
      <c r="T1180" s="283">
        <f>IF(N1180="ERROR HUMANO",(M1180*3),0)</f>
        <v/>
      </c>
    </row>
    <row r="1181">
      <c r="A1181" s="280" t="n">
        <v>4</v>
      </c>
      <c r="B1181" s="250" t="inlineStr">
        <is>
          <t>MIGUEL VILLARPANDO MIRANDA</t>
        </is>
      </c>
      <c r="C1181" s="250" t="inlineStr">
        <is>
          <t>LAMINAS PLASTICAS TIPO FUNDA -POUCHE</t>
        </is>
      </c>
      <c r="D1181" s="250" t="inlineStr">
        <is>
          <t>H5-P1</t>
        </is>
      </c>
      <c r="E1181" s="250" t="n">
        <v>1561620</v>
      </c>
      <c r="F1181" s="250" t="n">
        <v>1561662</v>
      </c>
      <c r="G1181" s="250" t="n">
        <v>43</v>
      </c>
      <c r="H1181" s="250" t="n">
        <v>1561620</v>
      </c>
      <c r="I1181" s="250" t="n">
        <v>1561662</v>
      </c>
      <c r="J1181" s="250" t="n">
        <v>43</v>
      </c>
      <c r="K1181" s="250" t="n"/>
      <c r="L1181" s="250" t="n"/>
      <c r="M1181" s="250" t="n"/>
      <c r="N1181" s="250" t="n"/>
      <c r="O1181" s="250" t="n"/>
      <c r="P1181" s="250" t="n"/>
      <c r="Q1181" s="250" t="n"/>
      <c r="R1181" s="250">
        <f>J1181+M1181+Q1181</f>
        <v/>
      </c>
      <c r="S1181" s="250">
        <f>IF(OR(C1181="CEDULAS DE IDENTIDAD",C1181="CÉDULA DE IDENTIDAD DS4924"),(J1181*17),0)</f>
        <v/>
      </c>
      <c r="T1181" s="281">
        <f>IF(N1181="ERROR HUMANO",(M1181*3),0)</f>
        <v/>
      </c>
    </row>
    <row r="1182">
      <c r="A1182" s="280" t="n">
        <v>4</v>
      </c>
      <c r="B1182" s="250" t="inlineStr">
        <is>
          <t>MIGUEL VILLARPANDO MIRANDA</t>
        </is>
      </c>
      <c r="C1182" s="250" t="inlineStr">
        <is>
          <t>LAMINAS PLASTICAS TIPO FUNDA -POUCHE</t>
        </is>
      </c>
      <c r="D1182" s="250" t="inlineStr">
        <is>
          <t>H5-P1</t>
        </is>
      </c>
      <c r="E1182" s="250" t="n">
        <v>1561663</v>
      </c>
      <c r="F1182" s="250" t="n">
        <v>1561674</v>
      </c>
      <c r="G1182" s="250" t="n">
        <v>12</v>
      </c>
      <c r="H1182" s="250" t="n"/>
      <c r="I1182" s="250" t="n"/>
      <c r="J1182" s="250" t="n"/>
      <c r="K1182" s="250" t="n"/>
      <c r="L1182" s="250" t="n"/>
      <c r="M1182" s="250" t="n"/>
      <c r="N1182" s="250" t="n"/>
      <c r="O1182" s="250" t="n">
        <v>1561663</v>
      </c>
      <c r="P1182" s="250" t="n">
        <v>1561674</v>
      </c>
      <c r="Q1182" s="250" t="n">
        <v>12</v>
      </c>
      <c r="R1182" s="250">
        <f>J1182+M1182+Q1182</f>
        <v/>
      </c>
      <c r="S1182" s="250">
        <f>IF(OR(C1182="CEDULAS DE IDENTIDAD",C1182="CÉDULA DE IDENTIDAD DS4924"),(J1182*17),0)</f>
        <v/>
      </c>
      <c r="T1182" s="281">
        <f>IF(N1182="ERROR HUMANO",(M1182*3),0)</f>
        <v/>
      </c>
    </row>
    <row r="1183">
      <c r="A1183" s="280" t="n">
        <v>4</v>
      </c>
      <c r="B1183" s="250" t="inlineStr">
        <is>
          <t>MIGUEL VILLARPANDO MIRANDA</t>
        </is>
      </c>
      <c r="C1183" s="250" t="inlineStr">
        <is>
          <t>CÉDULA DE IDENTIDAD DS4924</t>
        </is>
      </c>
      <c r="D1183" s="250" t="inlineStr">
        <is>
          <t>LA</t>
        </is>
      </c>
      <c r="E1183" s="250" t="n">
        <v>635555</v>
      </c>
      <c r="F1183" s="250" t="n">
        <v>635597</v>
      </c>
      <c r="G1183" s="250" t="n">
        <v>43</v>
      </c>
      <c r="H1183" s="250" t="n">
        <v>635555</v>
      </c>
      <c r="I1183" s="250" t="n">
        <v>635597</v>
      </c>
      <c r="J1183" s="250" t="n">
        <v>43</v>
      </c>
      <c r="K1183" s="250" t="n"/>
      <c r="L1183" s="250" t="n"/>
      <c r="M1183" s="250" t="n"/>
      <c r="N1183" s="250" t="n"/>
      <c r="O1183" s="250" t="n"/>
      <c r="P1183" s="250" t="n"/>
      <c r="Q1183" s="250" t="n"/>
      <c r="R1183" s="250">
        <f>J1183+M1183+Q1183</f>
        <v/>
      </c>
      <c r="S1183" s="250">
        <f>IF(OR(C1183="CEDULAS DE IDENTIDAD",C1183="CÉDULA DE IDENTIDAD DS4924"),(J1183*17),0)</f>
        <v/>
      </c>
      <c r="T1183" s="281">
        <f>IF(N1183="ERROR HUMANO",(M1183*3),0)</f>
        <v/>
      </c>
    </row>
    <row r="1184">
      <c r="A1184" s="280" t="n">
        <v>4</v>
      </c>
      <c r="B1184" s="250" t="inlineStr">
        <is>
          <t>MIGUEL VILLARPANDO MIRANDA</t>
        </is>
      </c>
      <c r="C1184" s="250" t="inlineStr">
        <is>
          <t>CÉDULA DE IDENTIDAD DS4924</t>
        </is>
      </c>
      <c r="D1184" s="250" t="inlineStr">
        <is>
          <t>LA</t>
        </is>
      </c>
      <c r="E1184" s="250" t="n">
        <v>635598</v>
      </c>
      <c r="F1184" s="250" t="n">
        <v>635608</v>
      </c>
      <c r="G1184" s="250" t="n">
        <v>11</v>
      </c>
      <c r="H1184" s="250" t="n"/>
      <c r="I1184" s="250" t="n"/>
      <c r="J1184" s="250" t="n"/>
      <c r="K1184" s="250" t="n"/>
      <c r="L1184" s="250" t="n"/>
      <c r="M1184" s="250" t="n"/>
      <c r="N1184" s="250" t="n"/>
      <c r="O1184" s="250" t="n">
        <v>635598</v>
      </c>
      <c r="P1184" s="250" t="n">
        <v>635608</v>
      </c>
      <c r="Q1184" s="250" t="n">
        <v>11</v>
      </c>
      <c r="R1184" s="250">
        <f>J1184+M1184+Q1184</f>
        <v/>
      </c>
      <c r="S1184" s="250">
        <f>IF(OR(C1184="CEDULAS DE IDENTIDAD",C1184="CÉDULA DE IDENTIDAD DS4924"),(J1184*17),0)</f>
        <v/>
      </c>
      <c r="T1184" s="281">
        <f>IF(N1184="ERROR HUMANO",(M1184*3),0)</f>
        <v/>
      </c>
    </row>
    <row r="1185">
      <c r="A1185" s="282" t="n">
        <v>1</v>
      </c>
      <c r="B1185" s="251" t="inlineStr">
        <is>
          <t>VERONICA MEDRANO ARIAS</t>
        </is>
      </c>
      <c r="C1185" s="251" t="inlineStr">
        <is>
          <t>LAMINAS PLASTICAS TIPO FUNDA -POUCHE</t>
        </is>
      </c>
      <c r="D1185" s="251" t="inlineStr">
        <is>
          <t>H5-P1</t>
        </is>
      </c>
      <c r="E1185" s="251" t="n">
        <v>1561477</v>
      </c>
      <c r="F1185" s="251" t="n">
        <v>1561494</v>
      </c>
      <c r="G1185" s="251" t="n">
        <v>18</v>
      </c>
      <c r="H1185" s="251" t="n">
        <v>1561477</v>
      </c>
      <c r="I1185" s="251" t="n">
        <v>1561494</v>
      </c>
      <c r="J1185" s="251" t="n">
        <v>18</v>
      </c>
      <c r="K1185" s="251" t="n"/>
      <c r="L1185" s="251" t="n"/>
      <c r="M1185" s="251" t="n"/>
      <c r="N1185" s="251" t="n"/>
      <c r="O1185" s="251" t="n"/>
      <c r="P1185" s="251" t="n"/>
      <c r="Q1185" s="251" t="n"/>
      <c r="R1185" s="251">
        <f>J1185+M1185+Q1185</f>
        <v/>
      </c>
      <c r="S1185" s="251">
        <f>IF(OR(C1185="CEDULAS DE IDENTIDAD",C1185="CÉDULA DE IDENTIDAD DS4924"),(J1185*17),0)</f>
        <v/>
      </c>
      <c r="T1185" s="283">
        <f>IF(N1185="ERROR HUMANO",(M1185*3),0)</f>
        <v/>
      </c>
    </row>
    <row r="1186">
      <c r="A1186" s="282" t="n">
        <v>1</v>
      </c>
      <c r="B1186" s="251" t="inlineStr">
        <is>
          <t>VERONICA MEDRANO ARIAS</t>
        </is>
      </c>
      <c r="C1186" s="251" t="inlineStr">
        <is>
          <t>LAMINAS PLASTICAS TIPO FUNDA -POUCHE</t>
        </is>
      </c>
      <c r="D1186" s="251" t="inlineStr">
        <is>
          <t>H5-P1</t>
        </is>
      </c>
      <c r="E1186" s="251" t="n">
        <v>1561793</v>
      </c>
      <c r="F1186" s="251" t="n">
        <v>1561838</v>
      </c>
      <c r="G1186" s="251" t="n">
        <v>46</v>
      </c>
      <c r="H1186" s="251" t="n">
        <v>1561793</v>
      </c>
      <c r="I1186" s="251" t="n">
        <v>1561838</v>
      </c>
      <c r="J1186" s="251" t="n">
        <v>46</v>
      </c>
      <c r="K1186" s="251" t="n"/>
      <c r="L1186" s="251" t="n"/>
      <c r="M1186" s="251" t="n"/>
      <c r="N1186" s="251" t="n"/>
      <c r="O1186" s="251" t="n"/>
      <c r="P1186" s="251" t="n"/>
      <c r="Q1186" s="251" t="n"/>
      <c r="R1186" s="251">
        <f>J1186+M1186+Q1186</f>
        <v/>
      </c>
      <c r="S1186" s="251">
        <f>IF(OR(C1186="CEDULAS DE IDENTIDAD",C1186="CÉDULA DE IDENTIDAD DS4924"),(J1186*17),0)</f>
        <v/>
      </c>
      <c r="T1186" s="283">
        <f>IF(N1186="ERROR HUMANO",(M1186*3),0)</f>
        <v/>
      </c>
    </row>
    <row r="1187">
      <c r="A1187" s="282" t="n">
        <v>1</v>
      </c>
      <c r="B1187" s="251" t="inlineStr">
        <is>
          <t>VERONICA MEDRANO ARIAS</t>
        </is>
      </c>
      <c r="C1187" s="251" t="inlineStr">
        <is>
          <t>LAMINAS PLASTICAS TIPO FUNDA -POUCHE</t>
        </is>
      </c>
      <c r="D1187" s="251" t="inlineStr">
        <is>
          <t>H5-P1</t>
        </is>
      </c>
      <c r="E1187" s="251" t="n">
        <v>1561839</v>
      </c>
      <c r="F1187" s="251" t="n">
        <v>1561850</v>
      </c>
      <c r="G1187" s="251" t="n">
        <v>12</v>
      </c>
      <c r="H1187" s="251" t="n"/>
      <c r="I1187" s="251" t="n"/>
      <c r="J1187" s="251" t="n"/>
      <c r="K1187" s="251" t="n"/>
      <c r="L1187" s="251" t="n"/>
      <c r="M1187" s="251" t="n"/>
      <c r="N1187" s="251" t="n"/>
      <c r="O1187" s="251" t="n">
        <v>1561839</v>
      </c>
      <c r="P1187" s="251" t="n">
        <v>1561850</v>
      </c>
      <c r="Q1187" s="251" t="n">
        <v>12</v>
      </c>
      <c r="R1187" s="251">
        <f>J1187+M1187+Q1187</f>
        <v/>
      </c>
      <c r="S1187" s="251">
        <f>IF(OR(C1187="CEDULAS DE IDENTIDAD",C1187="CÉDULA DE IDENTIDAD DS4924"),(J1187*17),0)</f>
        <v/>
      </c>
      <c r="T1187" s="283">
        <f>IF(N1187="ERROR HUMANO",(M1187*3),0)</f>
        <v/>
      </c>
    </row>
    <row r="1188">
      <c r="A1188" s="282" t="n">
        <v>1</v>
      </c>
      <c r="B1188" s="251" t="inlineStr">
        <is>
          <t>VERONICA MEDRANO ARIAS</t>
        </is>
      </c>
      <c r="C1188" s="251" t="inlineStr">
        <is>
          <t>CÉDULA DE IDENTIDAD DS4924</t>
        </is>
      </c>
      <c r="D1188" s="251" t="inlineStr">
        <is>
          <t>LA</t>
        </is>
      </c>
      <c r="E1188" s="251" t="n">
        <v>635473</v>
      </c>
      <c r="F1188" s="251" t="n">
        <v>635488</v>
      </c>
      <c r="G1188" s="251" t="n">
        <v>16</v>
      </c>
      <c r="H1188" s="251" t="n">
        <v>635473</v>
      </c>
      <c r="I1188" s="251" t="n">
        <v>635488</v>
      </c>
      <c r="J1188" s="251" t="n">
        <v>16</v>
      </c>
      <c r="K1188" s="251" t="n"/>
      <c r="L1188" s="251" t="n"/>
      <c r="M1188" s="251" t="n"/>
      <c r="N1188" s="251" t="n"/>
      <c r="O1188" s="251" t="n"/>
      <c r="P1188" s="251" t="n"/>
      <c r="Q1188" s="251" t="n"/>
      <c r="R1188" s="251">
        <f>J1188+M1188+Q1188</f>
        <v/>
      </c>
      <c r="S1188" s="251">
        <f>IF(OR(C1188="CEDULAS DE IDENTIDAD",C1188="CÉDULA DE IDENTIDAD DS4924"),(J1188*17),0)</f>
        <v/>
      </c>
      <c r="T1188" s="283">
        <f>IF(N1188="ERROR HUMANO",(M1188*3),0)</f>
        <v/>
      </c>
    </row>
    <row r="1189">
      <c r="A1189" s="282" t="n">
        <v>1</v>
      </c>
      <c r="B1189" s="251" t="inlineStr">
        <is>
          <t>VERONICA MEDRANO ARIAS</t>
        </is>
      </c>
      <c r="C1189" s="251" t="inlineStr">
        <is>
          <t>CÉDULA DE IDENTIDAD DS4924</t>
        </is>
      </c>
      <c r="D1189" s="251" t="inlineStr">
        <is>
          <t>LA</t>
        </is>
      </c>
      <c r="E1189" s="251" t="n">
        <v>635669</v>
      </c>
      <c r="F1189" s="251" t="n">
        <v>635690</v>
      </c>
      <c r="G1189" s="251" t="n">
        <v>22</v>
      </c>
      <c r="H1189" s="251" t="n">
        <v>635669</v>
      </c>
      <c r="I1189" s="251" t="n">
        <v>635690</v>
      </c>
      <c r="J1189" s="251" t="n">
        <v>22</v>
      </c>
      <c r="K1189" s="251" t="n"/>
      <c r="L1189" s="251" t="n"/>
      <c r="M1189" s="251" t="n"/>
      <c r="N1189" s="251" t="n"/>
      <c r="O1189" s="251" t="n"/>
      <c r="P1189" s="251" t="n"/>
      <c r="Q1189" s="251" t="n"/>
      <c r="R1189" s="251">
        <f>J1189+M1189+Q1189</f>
        <v/>
      </c>
      <c r="S1189" s="251">
        <f>IF(OR(C1189="CEDULAS DE IDENTIDAD",C1189="CÉDULA DE IDENTIDAD DS4924"),(J1189*17),0)</f>
        <v/>
      </c>
      <c r="T1189" s="283">
        <f>IF(N1189="ERROR HUMANO",(M1189*3),0)</f>
        <v/>
      </c>
    </row>
    <row r="1190">
      <c r="A1190" s="282" t="n">
        <v>1</v>
      </c>
      <c r="B1190" s="251" t="inlineStr">
        <is>
          <t>VERONICA MEDRANO ARIAS</t>
        </is>
      </c>
      <c r="C1190" s="251" t="inlineStr">
        <is>
          <t>CÉDULA DE IDENTIDAD DS4924</t>
        </is>
      </c>
      <c r="D1190" s="251" t="inlineStr">
        <is>
          <t>LA</t>
        </is>
      </c>
      <c r="E1190" s="251" t="n">
        <v>635691</v>
      </c>
      <c r="F1190" s="251" t="n">
        <v>635691</v>
      </c>
      <c r="G1190" s="251" t="n">
        <v>1</v>
      </c>
      <c r="H1190" s="251" t="n"/>
      <c r="I1190" s="251" t="n"/>
      <c r="J1190" s="251" t="n"/>
      <c r="K1190" s="251" t="n">
        <v>635691</v>
      </c>
      <c r="L1190" s="251" t="n">
        <v>635691</v>
      </c>
      <c r="M1190" s="251" t="n">
        <v>1</v>
      </c>
      <c r="N1190" s="251" t="inlineStr">
        <is>
          <t>ERROR DE IMPRESIÓN</t>
        </is>
      </c>
      <c r="O1190" s="251" t="n"/>
      <c r="P1190" s="251" t="n"/>
      <c r="Q1190" s="251" t="n"/>
      <c r="R1190" s="251">
        <f>J1190+M1190+Q1190</f>
        <v/>
      </c>
      <c r="S1190" s="251">
        <f>IF(OR(C1190="CEDULAS DE IDENTIDAD",C1190="CÉDULA DE IDENTIDAD DS4924"),(J1190*17),0)</f>
        <v/>
      </c>
      <c r="T1190" s="283">
        <f>IF(N1190="ERROR HUMANO",(M1190*3),0)</f>
        <v/>
      </c>
    </row>
    <row r="1191">
      <c r="A1191" s="282" t="n">
        <v>1</v>
      </c>
      <c r="B1191" s="251" t="inlineStr">
        <is>
          <t>VERONICA MEDRANO ARIAS</t>
        </is>
      </c>
      <c r="C1191" s="251" t="inlineStr">
        <is>
          <t>CÉDULA DE IDENTIDAD DS4924</t>
        </is>
      </c>
      <c r="D1191" s="251" t="inlineStr">
        <is>
          <t>LA</t>
        </is>
      </c>
      <c r="E1191" s="251" t="n">
        <v>635692</v>
      </c>
      <c r="F1191" s="251" t="n">
        <v>635717</v>
      </c>
      <c r="G1191" s="251" t="n">
        <v>26</v>
      </c>
      <c r="H1191" s="251" t="n">
        <v>635692</v>
      </c>
      <c r="I1191" s="251" t="n">
        <v>635717</v>
      </c>
      <c r="J1191" s="251" t="n">
        <v>26</v>
      </c>
      <c r="K1191" s="251" t="n"/>
      <c r="L1191" s="251" t="n"/>
      <c r="M1191" s="251" t="n"/>
      <c r="N1191" s="251" t="n"/>
      <c r="O1191" s="251" t="n"/>
      <c r="P1191" s="251" t="n"/>
      <c r="Q1191" s="251" t="n"/>
      <c r="R1191" s="251">
        <f>J1191+M1191+Q1191</f>
        <v/>
      </c>
      <c r="S1191" s="251">
        <f>IF(OR(C1191="CEDULAS DE IDENTIDAD",C1191="CÉDULA DE IDENTIDAD DS4924"),(J1191*17),0)</f>
        <v/>
      </c>
      <c r="T1191" s="283">
        <f>IF(N1191="ERROR HUMANO",(M1191*3),0)</f>
        <v/>
      </c>
    </row>
    <row r="1192">
      <c r="A1192" s="282" t="n">
        <v>1</v>
      </c>
      <c r="B1192" s="251" t="inlineStr">
        <is>
          <t>VERONICA MEDRANO ARIAS</t>
        </is>
      </c>
      <c r="C1192" s="251" t="inlineStr">
        <is>
          <t>CÉDULA DE IDENTIDAD DS4924</t>
        </is>
      </c>
      <c r="D1192" s="251" t="inlineStr">
        <is>
          <t>LA</t>
        </is>
      </c>
      <c r="E1192" s="251" t="n">
        <v>635718</v>
      </c>
      <c r="F1192" s="251" t="n">
        <v>635728</v>
      </c>
      <c r="G1192" s="251" t="n">
        <v>11</v>
      </c>
      <c r="H1192" s="251" t="n"/>
      <c r="I1192" s="251" t="n"/>
      <c r="J1192" s="251" t="n"/>
      <c r="K1192" s="251" t="n"/>
      <c r="L1192" s="251" t="n"/>
      <c r="M1192" s="251" t="n"/>
      <c r="N1192" s="251" t="n"/>
      <c r="O1192" s="251" t="n">
        <v>635718</v>
      </c>
      <c r="P1192" s="251" t="n">
        <v>635728</v>
      </c>
      <c r="Q1192" s="251" t="n">
        <v>11</v>
      </c>
      <c r="R1192" s="251">
        <f>J1192+M1192+Q1192</f>
        <v/>
      </c>
      <c r="S1192" s="251">
        <f>IF(OR(C1192="CEDULAS DE IDENTIDAD",C1192="CÉDULA DE IDENTIDAD DS4924"),(J1192*17),0)</f>
        <v/>
      </c>
      <c r="T1192" s="283">
        <f>IF(N1192="ERROR HUMANO",(M1192*3),0)</f>
        <v/>
      </c>
    </row>
    <row r="1193" ht="15" customHeight="1" s="335">
      <c r="A1193" s="417" t="inlineStr">
        <is>
          <t>TOTALES:</t>
        </is>
      </c>
      <c r="B1193" s="408" t="n"/>
      <c r="C1193" s="408" t="n"/>
      <c r="D1193" s="408" t="n"/>
      <c r="E1193" s="162" t="n"/>
      <c r="F1193" s="163" t="n"/>
      <c r="G1193" s="164">
        <f>SUM(G1153:G1192)</f>
        <v/>
      </c>
      <c r="H1193" s="162" t="n"/>
      <c r="I1193" s="163" t="n"/>
      <c r="J1193" s="165">
        <f>SUM(J1153:J1192)</f>
        <v/>
      </c>
      <c r="K1193" s="162" t="n"/>
      <c r="L1193" s="163" t="n"/>
      <c r="M1193" s="165">
        <f>SUM(M1153:M1192)</f>
        <v/>
      </c>
      <c r="N1193" s="166" t="n"/>
      <c r="O1193" s="162" t="n"/>
      <c r="P1193" s="163" t="n"/>
      <c r="Q1193" s="165">
        <f>SUM(Q1153:Q1192)</f>
        <v/>
      </c>
      <c r="R1193" s="167">
        <f>SUM(R1153:R1192)</f>
        <v/>
      </c>
      <c r="S1193" s="168">
        <f>SUM(S1153:S1192)</f>
        <v/>
      </c>
      <c r="T1193" s="165">
        <f>SUM(T1153:T1192)</f>
        <v/>
      </c>
    </row>
    <row r="1194" ht="15.75" customHeight="1" s="335">
      <c r="A1194" s="409" t="inlineStr">
        <is>
          <t>TOTAL BOLETAS DE DEPOSITO BANCARIO</t>
        </is>
      </c>
      <c r="B1194" s="408" t="n"/>
      <c r="C1194" s="408" t="n"/>
      <c r="D1194" s="408" t="n"/>
      <c r="E1194" s="408" t="n"/>
      <c r="F1194" s="408" t="n"/>
      <c r="G1194" s="408" t="n"/>
      <c r="H1194" s="337" t="n"/>
      <c r="I1194" s="416">
        <f>J1193/2</f>
        <v/>
      </c>
      <c r="J1194" s="337" t="n"/>
      <c r="K1194" s="409" t="inlineStr">
        <is>
          <t>INGRESO TOTAL BOLIVIANOS</t>
        </is>
      </c>
      <c r="L1194" s="408" t="n"/>
      <c r="M1194" s="408" t="n"/>
      <c r="N1194" s="408" t="n"/>
      <c r="O1194" s="408" t="n"/>
      <c r="P1194" s="408" t="n"/>
      <c r="Q1194" s="337" t="n"/>
      <c r="R1194" s="416">
        <f>S1193+T1193</f>
        <v/>
      </c>
      <c r="S1194" s="408" t="n"/>
      <c r="T1194" s="337" t="n"/>
    </row>
    <row r="1196" ht="15" customHeight="1" s="335">
      <c r="A1196" s="275" t="n"/>
      <c r="B1196" s="276" t="n"/>
      <c r="C1196" s="276" t="n"/>
      <c r="D1196" s="276" t="n"/>
      <c r="E1196" s="276" t="n"/>
      <c r="F1196" s="276" t="n"/>
      <c r="G1196" s="276" t="n"/>
      <c r="H1196" s="276" t="n"/>
      <c r="I1196" s="276" t="n"/>
      <c r="J1196" s="276" t="n"/>
      <c r="K1196" s="276" t="n"/>
      <c r="L1196" s="276" t="n"/>
      <c r="M1196" s="276" t="n"/>
      <c r="N1196" s="276" t="n"/>
      <c r="O1196" s="418" t="inlineStr">
        <is>
          <t>Correlativo-Form.:   SEGIP/DDSC/MONT/023/2024</t>
        </is>
      </c>
      <c r="P1196" s="411" t="n"/>
      <c r="Q1196" s="411" t="n"/>
      <c r="R1196" s="411" t="n"/>
      <c r="S1196" s="411" t="n"/>
      <c r="T1196" s="412" t="n"/>
    </row>
    <row r="1197" ht="22.5" customHeight="1" s="335">
      <c r="A1197" s="433" t="inlineStr">
        <is>
          <t xml:space="preserve">SERVICIO GENERAL DE IDENTIFICACION PERSONAL </t>
        </is>
      </c>
      <c r="T1197" s="422" t="n"/>
    </row>
    <row r="1198" ht="15" customHeight="1" s="335">
      <c r="A1198" s="432" t="inlineStr">
        <is>
          <t>LEY N° 0145 DEL 27 DE JUNIO DEL 2011</t>
        </is>
      </c>
      <c r="T1198" s="422" t="n"/>
    </row>
    <row r="1199" ht="24.75" customHeight="1" s="335">
      <c r="A1199" s="430" t="inlineStr">
        <is>
          <t xml:space="preserve">FORMULARIO AV-4 (ADMINISTRACION DE MATERIAL VALORADO: CEDULAS Y PLASTICOS) </t>
        </is>
      </c>
      <c r="B1199" s="411" t="n"/>
      <c r="C1199" s="411" t="n"/>
      <c r="D1199" s="411" t="n"/>
      <c r="E1199" s="411" t="n"/>
      <c r="F1199" s="411" t="n"/>
      <c r="G1199" s="411" t="n"/>
      <c r="H1199" s="411" t="n"/>
      <c r="I1199" s="411" t="n"/>
      <c r="J1199" s="411" t="n"/>
      <c r="K1199" s="411" t="n"/>
      <c r="L1199" s="411" t="n"/>
      <c r="M1199" s="411" t="n"/>
      <c r="N1199" s="411" t="n"/>
      <c r="O1199" s="411" t="n"/>
      <c r="P1199" s="411" t="n"/>
      <c r="Q1199" s="411" t="n"/>
      <c r="R1199" s="411" t="n"/>
      <c r="S1199" s="411" t="n"/>
      <c r="T1199" s="412" t="n"/>
    </row>
    <row r="1200" ht="21.75" customHeight="1" s="335" thickBot="1">
      <c r="A1200" s="431" t="inlineStr">
        <is>
          <t xml:space="preserve">OFICINA OPERATIVA: </t>
        </is>
      </c>
      <c r="B1200" s="411" t="n"/>
      <c r="C1200" s="411" t="n"/>
      <c r="D1200" s="411" t="n"/>
      <c r="E1200" s="429" t="inlineStr">
        <is>
          <t>OFICINA REGIONAL MONTERO</t>
        </is>
      </c>
      <c r="F1200" s="408" t="n"/>
      <c r="G1200" s="408" t="n"/>
      <c r="H1200" s="408" t="n"/>
      <c r="I1200" s="408" t="n"/>
      <c r="J1200" s="408" t="n"/>
      <c r="K1200" s="408" t="n"/>
      <c r="L1200" s="408" t="n"/>
      <c r="M1200" s="408" t="n"/>
      <c r="N1200" s="408" t="n"/>
      <c r="O1200" s="408" t="n"/>
      <c r="P1200" s="408" t="n"/>
      <c r="Q1200" s="419" t="inlineStr">
        <is>
          <t xml:space="preserve">FECHA: </t>
        </is>
      </c>
      <c r="R1200" s="412" t="n"/>
      <c r="S1200" s="427" t="inlineStr">
        <is>
          <t>31/01/2024</t>
        </is>
      </c>
      <c r="T1200" s="428" t="n"/>
    </row>
    <row r="1201" ht="15.75" customHeight="1" s="335">
      <c r="A1201" s="277" t="n"/>
      <c r="B1201" s="158" t="n"/>
      <c r="C1201" s="158" t="n"/>
      <c r="D1201" s="158" t="n"/>
      <c r="E1201" s="426" t="inlineStr">
        <is>
          <t>ENTREGA DIARIA</t>
        </is>
      </c>
      <c r="F1201" s="408" t="n"/>
      <c r="G1201" s="337" t="n"/>
      <c r="H1201" s="407" t="inlineStr">
        <is>
          <t>CEDULAS EMITIDAS</t>
        </is>
      </c>
      <c r="I1201" s="408" t="n"/>
      <c r="J1201" s="337" t="n"/>
      <c r="K1201" s="425" t="inlineStr">
        <is>
          <t>CEDULAS ANULADAS</t>
        </is>
      </c>
      <c r="L1201" s="408" t="n"/>
      <c r="M1201" s="408" t="n"/>
      <c r="N1201" s="337" t="n"/>
      <c r="O1201" s="407" t="inlineStr">
        <is>
          <t>CEDULAS DEVUELTAS</t>
        </is>
      </c>
      <c r="P1201" s="408" t="n"/>
      <c r="Q1201" s="337" t="n"/>
      <c r="R1201" s="423" t="inlineStr">
        <is>
          <t>TOTAL  ASIGNAC…</t>
        </is>
      </c>
      <c r="S1201" s="423" t="inlineStr">
        <is>
          <t>TOTAL BS. RECAUDADO (EMISIONES)</t>
        </is>
      </c>
      <c r="T1201" s="423" t="inlineStr">
        <is>
          <t>TOTAL BS. ANULACIONES</t>
        </is>
      </c>
    </row>
    <row r="1202">
      <c r="A1202" s="269" t="inlineStr">
        <is>
          <t>MESA</t>
        </is>
      </c>
      <c r="B1202" s="269" t="inlineStr">
        <is>
          <t>OPERADOR</t>
        </is>
      </c>
      <c r="C1202" s="269" t="inlineStr">
        <is>
          <t>DETALLE</t>
        </is>
      </c>
      <c r="D1202" s="269" t="inlineStr">
        <is>
          <t>SERIE</t>
        </is>
      </c>
      <c r="E1202" s="269" t="inlineStr">
        <is>
          <t>DESDE</t>
        </is>
      </c>
      <c r="F1202" s="269" t="inlineStr">
        <is>
          <t>HASTA</t>
        </is>
      </c>
      <c r="G1202" s="270" t="inlineStr">
        <is>
          <t>CANTIDAD</t>
        </is>
      </c>
      <c r="H1202" s="269" t="inlineStr">
        <is>
          <t>DESDE</t>
        </is>
      </c>
      <c r="I1202" s="269" t="inlineStr">
        <is>
          <t>HASTA</t>
        </is>
      </c>
      <c r="J1202" s="270" t="inlineStr">
        <is>
          <t>CANTIDAD</t>
        </is>
      </c>
      <c r="K1202" s="269" t="inlineStr">
        <is>
          <t>DESDE</t>
        </is>
      </c>
      <c r="L1202" s="269" t="inlineStr">
        <is>
          <t>HASTA</t>
        </is>
      </c>
      <c r="M1202" s="270" t="inlineStr">
        <is>
          <t>CANTIDAD</t>
        </is>
      </c>
      <c r="N1202" s="271" t="inlineStr">
        <is>
          <t>TIPO ANULACION</t>
        </is>
      </c>
      <c r="O1202" s="269" t="inlineStr">
        <is>
          <t>DESDE</t>
        </is>
      </c>
      <c r="P1202" s="269" t="inlineStr">
        <is>
          <t>HASTA</t>
        </is>
      </c>
      <c r="Q1202" s="270" t="inlineStr">
        <is>
          <t>CANTIDAD</t>
        </is>
      </c>
      <c r="R1202" s="424" t="n"/>
      <c r="S1202" s="424" t="n"/>
      <c r="T1202" s="424" t="n"/>
    </row>
    <row r="1203">
      <c r="A1203" s="278" t="n">
        <v>2</v>
      </c>
      <c r="B1203" s="272" t="inlineStr">
        <is>
          <t>ANELY CACERES PECHO</t>
        </is>
      </c>
      <c r="C1203" s="272" t="inlineStr">
        <is>
          <t>LAMINAS PLASTICAS TIPO FUNDA -POUCHE</t>
        </is>
      </c>
      <c r="D1203" s="272" t="inlineStr">
        <is>
          <t>H5-P1</t>
        </is>
      </c>
      <c r="E1203" s="272" t="n">
        <v>1561902</v>
      </c>
      <c r="F1203" s="272" t="n">
        <v>1561929</v>
      </c>
      <c r="G1203" s="272" t="n">
        <v>28</v>
      </c>
      <c r="H1203" s="272" t="n">
        <v>1561902</v>
      </c>
      <c r="I1203" s="272" t="n">
        <v>1561929</v>
      </c>
      <c r="J1203" s="272" t="n">
        <v>28</v>
      </c>
      <c r="K1203" s="272" t="n"/>
      <c r="L1203" s="272" t="n"/>
      <c r="M1203" s="272" t="n"/>
      <c r="N1203" s="272" t="n"/>
      <c r="O1203" s="272" t="n"/>
      <c r="P1203" s="272" t="n"/>
      <c r="Q1203" s="272" t="n"/>
      <c r="R1203" s="272">
        <f>J1203+M1203+Q1203</f>
        <v/>
      </c>
      <c r="S1203" s="272">
        <f>IF(OR(C1203="CEDULAS DE IDENTIDAD",C1203="CÉDULA DE IDENTIDAD DS4924"),(J1203*17),0)</f>
        <v/>
      </c>
      <c r="T1203" s="279">
        <f>IF(N1203="ERROR HUMANO",(M1203*3),0)</f>
        <v/>
      </c>
    </row>
    <row r="1204">
      <c r="A1204" s="280" t="n">
        <v>2</v>
      </c>
      <c r="B1204" s="250" t="inlineStr">
        <is>
          <t>ANELY CACERES PECHO</t>
        </is>
      </c>
      <c r="C1204" s="250" t="inlineStr">
        <is>
          <t>LAMINAS PLASTICAS TIPO FUNDA -POUCHE</t>
        </is>
      </c>
      <c r="D1204" s="250" t="inlineStr">
        <is>
          <t>H5-P1</t>
        </is>
      </c>
      <c r="E1204" s="250" t="n">
        <v>1562388</v>
      </c>
      <c r="F1204" s="250" t="n">
        <v>1562414</v>
      </c>
      <c r="G1204" s="250" t="n">
        <v>27</v>
      </c>
      <c r="H1204" s="250" t="n">
        <v>1562388</v>
      </c>
      <c r="I1204" s="250" t="n">
        <v>1562414</v>
      </c>
      <c r="J1204" s="250" t="n">
        <v>27</v>
      </c>
      <c r="K1204" s="250" t="n"/>
      <c r="L1204" s="250" t="n"/>
      <c r="M1204" s="250" t="n"/>
      <c r="N1204" s="250" t="n"/>
      <c r="O1204" s="250" t="n"/>
      <c r="P1204" s="250" t="n"/>
      <c r="Q1204" s="250" t="n"/>
      <c r="R1204" s="250">
        <f>J1204+M1204+Q1204</f>
        <v/>
      </c>
      <c r="S1204" s="250">
        <f>IF(OR(C1204="CEDULAS DE IDENTIDAD",C1204="CÉDULA DE IDENTIDAD DS4924"),(J1204*17),0)</f>
        <v/>
      </c>
      <c r="T1204" s="281">
        <f>IF(N1204="ERROR HUMANO",(M1204*3),0)</f>
        <v/>
      </c>
    </row>
    <row r="1205">
      <c r="A1205" s="280" t="n">
        <v>2</v>
      </c>
      <c r="B1205" s="250" t="inlineStr">
        <is>
          <t>ANELY CACERES PECHO</t>
        </is>
      </c>
      <c r="C1205" s="250" t="inlineStr">
        <is>
          <t>LAMINAS PLASTICAS TIPO FUNDA -POUCHE</t>
        </is>
      </c>
      <c r="D1205" s="250" t="inlineStr">
        <is>
          <t>H5-P1</t>
        </is>
      </c>
      <c r="E1205" s="250" t="n">
        <v>1562415</v>
      </c>
      <c r="F1205" s="250" t="n">
        <v>1562427</v>
      </c>
      <c r="G1205" s="250" t="n">
        <v>13</v>
      </c>
      <c r="H1205" s="250" t="n"/>
      <c r="I1205" s="250" t="n"/>
      <c r="J1205" s="250" t="n"/>
      <c r="K1205" s="250" t="n"/>
      <c r="L1205" s="250" t="n"/>
      <c r="M1205" s="250" t="n"/>
      <c r="N1205" s="250" t="n"/>
      <c r="O1205" s="250" t="n">
        <v>1562415</v>
      </c>
      <c r="P1205" s="250" t="n">
        <v>1562427</v>
      </c>
      <c r="Q1205" s="250" t="n">
        <v>13</v>
      </c>
      <c r="R1205" s="250">
        <f>J1205+M1205+Q1205</f>
        <v/>
      </c>
      <c r="S1205" s="250">
        <f>IF(OR(C1205="CEDULAS DE IDENTIDAD",C1205="CÉDULA DE IDENTIDAD DS4924"),(J1205*17),0)</f>
        <v/>
      </c>
      <c r="T1205" s="281">
        <f>IF(N1205="ERROR HUMANO",(M1205*3),0)</f>
        <v/>
      </c>
    </row>
    <row r="1206">
      <c r="A1206" s="280" t="n">
        <v>2</v>
      </c>
      <c r="B1206" s="250" t="inlineStr">
        <is>
          <t>ANELY CACERES PECHO</t>
        </is>
      </c>
      <c r="C1206" s="250" t="inlineStr">
        <is>
          <t>CÉDULA DE IDENTIDAD DS4924</t>
        </is>
      </c>
      <c r="D1206" s="250" t="inlineStr">
        <is>
          <t>LA</t>
        </is>
      </c>
      <c r="E1206" s="250" t="n">
        <v>635781</v>
      </c>
      <c r="F1206" s="250" t="n">
        <v>635802</v>
      </c>
      <c r="G1206" s="250" t="n">
        <v>22</v>
      </c>
      <c r="H1206" s="250" t="n">
        <v>635781</v>
      </c>
      <c r="I1206" s="250" t="n">
        <v>635802</v>
      </c>
      <c r="J1206" s="250" t="n">
        <v>22</v>
      </c>
      <c r="K1206" s="250" t="n"/>
      <c r="L1206" s="250" t="n"/>
      <c r="M1206" s="250" t="n"/>
      <c r="N1206" s="250" t="n"/>
      <c r="O1206" s="250" t="n"/>
      <c r="P1206" s="250" t="n"/>
      <c r="Q1206" s="250" t="n"/>
      <c r="R1206" s="250">
        <f>J1206+M1206+Q1206</f>
        <v/>
      </c>
      <c r="S1206" s="250">
        <f>IF(OR(C1206="CEDULAS DE IDENTIDAD",C1206="CÉDULA DE IDENTIDAD DS4924"),(J1206*17),0)</f>
        <v/>
      </c>
      <c r="T1206" s="281">
        <f>IF(N1206="ERROR HUMANO",(M1206*3),0)</f>
        <v/>
      </c>
    </row>
    <row r="1207">
      <c r="A1207" s="280" t="n">
        <v>2</v>
      </c>
      <c r="B1207" s="250" t="inlineStr">
        <is>
          <t>ANELY CACERES PECHO</t>
        </is>
      </c>
      <c r="C1207" s="250" t="inlineStr">
        <is>
          <t>CÉDULA DE IDENTIDAD DS4924</t>
        </is>
      </c>
      <c r="D1207" s="250" t="inlineStr">
        <is>
          <t>LA</t>
        </is>
      </c>
      <c r="E1207" s="250" t="n">
        <v>635803</v>
      </c>
      <c r="F1207" s="250" t="n">
        <v>635803</v>
      </c>
      <c r="G1207" s="250" t="n">
        <v>1</v>
      </c>
      <c r="H1207" s="250" t="n"/>
      <c r="I1207" s="250" t="n"/>
      <c r="J1207" s="250" t="n"/>
      <c r="K1207" s="250" t="n">
        <v>635803</v>
      </c>
      <c r="L1207" s="250" t="n">
        <v>635803</v>
      </c>
      <c r="M1207" s="250" t="n">
        <v>1</v>
      </c>
      <c r="N1207" s="250" t="inlineStr">
        <is>
          <t>ERROR HUMANO</t>
        </is>
      </c>
      <c r="O1207" s="250" t="n"/>
      <c r="P1207" s="250" t="n"/>
      <c r="Q1207" s="250" t="n"/>
      <c r="R1207" s="250">
        <f>J1207+M1207+Q1207</f>
        <v/>
      </c>
      <c r="S1207" s="250">
        <f>IF(OR(C1207="CEDULAS DE IDENTIDAD",C1207="CÉDULA DE IDENTIDAD DS4924"),(J1207*17),0)</f>
        <v/>
      </c>
      <c r="T1207" s="281">
        <f>IF(N1207="ERROR HUMANO",(M1207*3),0)</f>
        <v/>
      </c>
    </row>
    <row r="1208">
      <c r="A1208" s="280" t="n">
        <v>2</v>
      </c>
      <c r="B1208" s="250" t="inlineStr">
        <is>
          <t>ANELY CACERES PECHO</t>
        </is>
      </c>
      <c r="C1208" s="250" t="inlineStr">
        <is>
          <t>CÉDULA DE IDENTIDAD DS4924</t>
        </is>
      </c>
      <c r="D1208" s="250" t="inlineStr">
        <is>
          <t>LA</t>
        </is>
      </c>
      <c r="E1208" s="250" t="n">
        <v>635804</v>
      </c>
      <c r="F1208" s="250" t="n">
        <v>635808</v>
      </c>
      <c r="G1208" s="250" t="n">
        <v>5</v>
      </c>
      <c r="H1208" s="250" t="n">
        <v>635804</v>
      </c>
      <c r="I1208" s="250" t="n">
        <v>635808</v>
      </c>
      <c r="J1208" s="250" t="n">
        <v>5</v>
      </c>
      <c r="K1208" s="250" t="n"/>
      <c r="L1208" s="250" t="n"/>
      <c r="M1208" s="250" t="n"/>
      <c r="N1208" s="250" t="n"/>
      <c r="O1208" s="250" t="n"/>
      <c r="P1208" s="250" t="n"/>
      <c r="Q1208" s="250" t="n"/>
      <c r="R1208" s="250">
        <f>J1208+M1208+Q1208</f>
        <v/>
      </c>
      <c r="S1208" s="250">
        <f>IF(OR(C1208="CEDULAS DE IDENTIDAD",C1208="CÉDULA DE IDENTIDAD DS4924"),(J1208*17),0)</f>
        <v/>
      </c>
      <c r="T1208" s="281">
        <f>IF(N1208="ERROR HUMANO",(M1208*3),0)</f>
        <v/>
      </c>
    </row>
    <row r="1209">
      <c r="A1209" s="280" t="n">
        <v>2</v>
      </c>
      <c r="B1209" s="250" t="inlineStr">
        <is>
          <t>ANELY CACERES PECHO</t>
        </is>
      </c>
      <c r="C1209" s="250" t="inlineStr">
        <is>
          <t>CÉDULA DE IDENTIDAD DS4924</t>
        </is>
      </c>
      <c r="D1209" s="250" t="inlineStr">
        <is>
          <t>LA</t>
        </is>
      </c>
      <c r="E1209" s="250" t="n">
        <v>636069</v>
      </c>
      <c r="F1209" s="250" t="n">
        <v>636096</v>
      </c>
      <c r="G1209" s="250" t="n">
        <v>28</v>
      </c>
      <c r="H1209" s="250" t="n">
        <v>636069</v>
      </c>
      <c r="I1209" s="250" t="n">
        <v>636096</v>
      </c>
      <c r="J1209" s="250" t="n">
        <v>28</v>
      </c>
      <c r="K1209" s="250" t="n"/>
      <c r="L1209" s="250" t="n"/>
      <c r="M1209" s="250" t="n"/>
      <c r="N1209" s="250" t="n"/>
      <c r="O1209" s="250" t="n"/>
      <c r="P1209" s="250" t="n"/>
      <c r="Q1209" s="250" t="n"/>
      <c r="R1209" s="250">
        <f>J1209+M1209+Q1209</f>
        <v/>
      </c>
      <c r="S1209" s="250">
        <f>IF(OR(C1209="CEDULAS DE IDENTIDAD",C1209="CÉDULA DE IDENTIDAD DS4924"),(J1209*17),0)</f>
        <v/>
      </c>
      <c r="T1209" s="281">
        <f>IF(N1209="ERROR HUMANO",(M1209*3),0)</f>
        <v/>
      </c>
    </row>
    <row r="1210">
      <c r="A1210" s="280" t="n">
        <v>2</v>
      </c>
      <c r="B1210" s="250" t="inlineStr">
        <is>
          <t>ANELY CACERES PECHO</t>
        </is>
      </c>
      <c r="C1210" s="250" t="inlineStr">
        <is>
          <t>CÉDULA DE IDENTIDAD DS4924</t>
        </is>
      </c>
      <c r="D1210" s="250" t="inlineStr">
        <is>
          <t>LA</t>
        </is>
      </c>
      <c r="E1210" s="250" t="n">
        <v>636097</v>
      </c>
      <c r="F1210" s="250" t="n">
        <v>636108</v>
      </c>
      <c r="G1210" s="250" t="n">
        <v>12</v>
      </c>
      <c r="H1210" s="250" t="n"/>
      <c r="I1210" s="250" t="n"/>
      <c r="J1210" s="250" t="n"/>
      <c r="K1210" s="250" t="n"/>
      <c r="L1210" s="250" t="n"/>
      <c r="M1210" s="250" t="n"/>
      <c r="N1210" s="250" t="n"/>
      <c r="O1210" s="250" t="n">
        <v>636097</v>
      </c>
      <c r="P1210" s="250" t="n">
        <v>636108</v>
      </c>
      <c r="Q1210" s="250" t="n">
        <v>12</v>
      </c>
      <c r="R1210" s="250">
        <f>J1210+M1210+Q1210</f>
        <v/>
      </c>
      <c r="S1210" s="250">
        <f>IF(OR(C1210="CEDULAS DE IDENTIDAD",C1210="CÉDULA DE IDENTIDAD DS4924"),(J1210*17),0)</f>
        <v/>
      </c>
      <c r="T1210" s="281">
        <f>IF(N1210="ERROR HUMANO",(M1210*3),0)</f>
        <v/>
      </c>
    </row>
    <row r="1211">
      <c r="A1211" s="282" t="n">
        <v>7</v>
      </c>
      <c r="B1211" s="251" t="inlineStr">
        <is>
          <t>BOLIVIA MAR PALMERO TILILA</t>
        </is>
      </c>
      <c r="C1211" s="251" t="inlineStr">
        <is>
          <t>CEDULAS DE IDENTIDAD</t>
        </is>
      </c>
      <c r="D1211" s="251" t="inlineStr">
        <is>
          <t>H5-P1</t>
        </is>
      </c>
      <c r="E1211" s="251" t="n">
        <v>2980633</v>
      </c>
      <c r="F1211" s="251" t="n">
        <v>2980634</v>
      </c>
      <c r="G1211" s="251" t="n">
        <v>2</v>
      </c>
      <c r="H1211" s="251" t="n">
        <v>2980633</v>
      </c>
      <c r="I1211" s="251" t="n">
        <v>2980634</v>
      </c>
      <c r="J1211" s="251" t="n">
        <v>2</v>
      </c>
      <c r="K1211" s="251" t="n"/>
      <c r="L1211" s="251" t="n"/>
      <c r="M1211" s="251" t="n"/>
      <c r="N1211" s="251" t="n"/>
      <c r="O1211" s="251" t="n"/>
      <c r="P1211" s="251" t="n"/>
      <c r="Q1211" s="251" t="n"/>
      <c r="R1211" s="251">
        <f>J1211+M1211+Q1211</f>
        <v/>
      </c>
      <c r="S1211" s="251">
        <f>IF(OR(C1211="CEDULAS DE IDENTIDAD",C1211="CÉDULA DE IDENTIDAD DS4924"),(J1211*17),0)</f>
        <v/>
      </c>
      <c r="T1211" s="283">
        <f>IF(N1211="ERROR HUMANO",(M1211*3),0)</f>
        <v/>
      </c>
    </row>
    <row r="1212">
      <c r="A1212" s="282" t="n">
        <v>7</v>
      </c>
      <c r="B1212" s="251" t="inlineStr">
        <is>
          <t>BOLIVIA MAR PALMERO TILILA</t>
        </is>
      </c>
      <c r="C1212" s="251" t="inlineStr">
        <is>
          <t>CEDULAS DE IDENTIDAD</t>
        </is>
      </c>
      <c r="D1212" s="251" t="inlineStr">
        <is>
          <t>H5-P1</t>
        </is>
      </c>
      <c r="E1212" s="251" t="n">
        <v>2980635</v>
      </c>
      <c r="F1212" s="251" t="n">
        <v>2980635</v>
      </c>
      <c r="G1212" s="251" t="n">
        <v>1</v>
      </c>
      <c r="H1212" s="251" t="n"/>
      <c r="I1212" s="251" t="n"/>
      <c r="J1212" s="251" t="n"/>
      <c r="K1212" s="251" t="n">
        <v>2980635</v>
      </c>
      <c r="L1212" s="251" t="n">
        <v>2980635</v>
      </c>
      <c r="M1212" s="251" t="n">
        <v>1</v>
      </c>
      <c r="N1212" s="251" t="inlineStr">
        <is>
          <t>ERROR DE IMPRESIÓN</t>
        </is>
      </c>
      <c r="O1212" s="251" t="n"/>
      <c r="P1212" s="251" t="n"/>
      <c r="Q1212" s="251" t="n"/>
      <c r="R1212" s="251">
        <f>J1212+M1212+Q1212</f>
        <v/>
      </c>
      <c r="S1212" s="251">
        <f>IF(OR(C1212="CEDULAS DE IDENTIDAD",C1212="CÉDULA DE IDENTIDAD DS4924"),(J1212*17),0)</f>
        <v/>
      </c>
      <c r="T1212" s="283">
        <f>IF(N1212="ERROR HUMANO",(M1212*3),0)</f>
        <v/>
      </c>
    </row>
    <row r="1213">
      <c r="A1213" s="282" t="n">
        <v>7</v>
      </c>
      <c r="B1213" s="251" t="inlineStr">
        <is>
          <t>BOLIVIA MAR PALMERO TILILA</t>
        </is>
      </c>
      <c r="C1213" s="251" t="inlineStr">
        <is>
          <t>CEDULAS DE IDENTIDAD</t>
        </is>
      </c>
      <c r="D1213" s="251" t="inlineStr">
        <is>
          <t>H5-P1</t>
        </is>
      </c>
      <c r="E1213" s="251" t="n">
        <v>2980636</v>
      </c>
      <c r="F1213" s="251" t="n">
        <v>2980647</v>
      </c>
      <c r="G1213" s="251" t="n">
        <v>12</v>
      </c>
      <c r="H1213" s="251" t="n">
        <v>2980636</v>
      </c>
      <c r="I1213" s="251" t="n">
        <v>2980647</v>
      </c>
      <c r="J1213" s="251" t="n">
        <v>12</v>
      </c>
      <c r="K1213" s="251" t="n"/>
      <c r="L1213" s="251" t="n"/>
      <c r="M1213" s="251" t="n"/>
      <c r="N1213" s="251" t="n"/>
      <c r="O1213" s="251" t="n"/>
      <c r="P1213" s="251" t="n"/>
      <c r="Q1213" s="251" t="n"/>
      <c r="R1213" s="251">
        <f>J1213+M1213+Q1213</f>
        <v/>
      </c>
      <c r="S1213" s="251">
        <f>IF(OR(C1213="CEDULAS DE IDENTIDAD",C1213="CÉDULA DE IDENTIDAD DS4924"),(J1213*17),0)</f>
        <v/>
      </c>
      <c r="T1213" s="283">
        <f>IF(N1213="ERROR HUMANO",(M1213*3),0)</f>
        <v/>
      </c>
    </row>
    <row r="1214">
      <c r="A1214" s="282" t="n">
        <v>7</v>
      </c>
      <c r="B1214" s="251" t="inlineStr">
        <is>
          <t>BOLIVIA MAR PALMERO TILILA</t>
        </is>
      </c>
      <c r="C1214" s="251" t="inlineStr">
        <is>
          <t>CEDULAS DE IDENTIDAD</t>
        </is>
      </c>
      <c r="D1214" s="251" t="inlineStr">
        <is>
          <t>H5-P1</t>
        </is>
      </c>
      <c r="E1214" s="251" t="n">
        <v>2980648</v>
      </c>
      <c r="F1214" s="251" t="n">
        <v>2980668</v>
      </c>
      <c r="G1214" s="251" t="n">
        <v>21</v>
      </c>
      <c r="H1214" s="251" t="n"/>
      <c r="I1214" s="251" t="n"/>
      <c r="J1214" s="251" t="n"/>
      <c r="K1214" s="251" t="n"/>
      <c r="L1214" s="251" t="n"/>
      <c r="M1214" s="251" t="n"/>
      <c r="N1214" s="251" t="n"/>
      <c r="O1214" s="251" t="n">
        <v>2980648</v>
      </c>
      <c r="P1214" s="251" t="n">
        <v>2980668</v>
      </c>
      <c r="Q1214" s="251" t="n">
        <v>21</v>
      </c>
      <c r="R1214" s="251">
        <f>J1214+M1214+Q1214</f>
        <v/>
      </c>
      <c r="S1214" s="251">
        <f>IF(OR(C1214="CEDULAS DE IDENTIDAD",C1214="CÉDULA DE IDENTIDAD DS4924"),(J1214*17),0)</f>
        <v/>
      </c>
      <c r="T1214" s="283">
        <f>IF(N1214="ERROR HUMANO",(M1214*3),0)</f>
        <v/>
      </c>
    </row>
    <row r="1215">
      <c r="A1215" s="282" t="n">
        <v>7</v>
      </c>
      <c r="B1215" s="251" t="inlineStr">
        <is>
          <t>BOLIVIA MAR PALMERO TILILA</t>
        </is>
      </c>
      <c r="C1215" s="251" t="inlineStr">
        <is>
          <t>CEDULAS DE IDENTIDAD</t>
        </is>
      </c>
      <c r="D1215" s="251" t="inlineStr">
        <is>
          <t>H5-P1</t>
        </is>
      </c>
      <c r="E1215" s="251" t="n">
        <v>2980709</v>
      </c>
      <c r="F1215" s="251" t="n">
        <v>2980748</v>
      </c>
      <c r="G1215" s="251" t="n">
        <v>40</v>
      </c>
      <c r="H1215" s="251" t="n"/>
      <c r="I1215" s="251" t="n"/>
      <c r="J1215" s="251" t="n"/>
      <c r="K1215" s="251" t="n"/>
      <c r="L1215" s="251" t="n"/>
      <c r="M1215" s="251" t="n"/>
      <c r="N1215" s="251" t="n"/>
      <c r="O1215" s="251" t="n">
        <v>2980709</v>
      </c>
      <c r="P1215" s="251" t="n">
        <v>2980748</v>
      </c>
      <c r="Q1215" s="251" t="n">
        <v>40</v>
      </c>
      <c r="R1215" s="251">
        <f>J1215+M1215+Q1215</f>
        <v/>
      </c>
      <c r="S1215" s="251">
        <f>IF(OR(C1215="CEDULAS DE IDENTIDAD",C1215="CÉDULA DE IDENTIDAD DS4924"),(J1215*17),0)</f>
        <v/>
      </c>
      <c r="T1215" s="283">
        <f>IF(N1215="ERROR HUMANO",(M1215*3),0)</f>
        <v/>
      </c>
    </row>
    <row r="1216">
      <c r="A1216" s="282" t="n">
        <v>7</v>
      </c>
      <c r="B1216" s="251" t="inlineStr">
        <is>
          <t>BOLIVIA MAR PALMERO TILILA</t>
        </is>
      </c>
      <c r="C1216" s="251" t="inlineStr">
        <is>
          <t>LAMINAS PLASTICAS TIPO FUNDA -POUCHE</t>
        </is>
      </c>
      <c r="D1216" s="251" t="inlineStr">
        <is>
          <t>H5-P1</t>
        </is>
      </c>
      <c r="E1216" s="251" t="n">
        <v>1562054</v>
      </c>
      <c r="F1216" s="251" t="n">
        <v>1562067</v>
      </c>
      <c r="G1216" s="251" t="n">
        <v>14</v>
      </c>
      <c r="H1216" s="251" t="n">
        <v>1562054</v>
      </c>
      <c r="I1216" s="251" t="n">
        <v>1562067</v>
      </c>
      <c r="J1216" s="251" t="n">
        <v>14</v>
      </c>
      <c r="K1216" s="251" t="n"/>
      <c r="L1216" s="251" t="n"/>
      <c r="M1216" s="251" t="n"/>
      <c r="N1216" s="251" t="n"/>
      <c r="O1216" s="251" t="n"/>
      <c r="P1216" s="251" t="n"/>
      <c r="Q1216" s="251" t="n"/>
      <c r="R1216" s="251">
        <f>J1216+M1216+Q1216</f>
        <v/>
      </c>
      <c r="S1216" s="251">
        <f>IF(OR(C1216="CEDULAS DE IDENTIDAD",C1216="CÉDULA DE IDENTIDAD DS4924"),(J1216*17),0)</f>
        <v/>
      </c>
      <c r="T1216" s="283">
        <f>IF(N1216="ERROR HUMANO",(M1216*3),0)</f>
        <v/>
      </c>
    </row>
    <row r="1217">
      <c r="A1217" s="282" t="n">
        <v>7</v>
      </c>
      <c r="B1217" s="251" t="inlineStr">
        <is>
          <t>BOLIVIA MAR PALMERO TILILA</t>
        </is>
      </c>
      <c r="C1217" s="251" t="inlineStr">
        <is>
          <t>LAMINAS PLASTICAS TIPO FUNDA -POUCHE</t>
        </is>
      </c>
      <c r="D1217" s="251" t="inlineStr">
        <is>
          <t>H5-P1</t>
        </is>
      </c>
      <c r="E1217" s="251" t="n">
        <v>1562068</v>
      </c>
      <c r="F1217" s="251" t="n">
        <v>1562089</v>
      </c>
      <c r="G1217" s="251" t="n">
        <v>22</v>
      </c>
      <c r="H1217" s="251" t="n"/>
      <c r="I1217" s="251" t="n"/>
      <c r="J1217" s="251" t="n"/>
      <c r="K1217" s="251" t="n"/>
      <c r="L1217" s="251" t="n"/>
      <c r="M1217" s="251" t="n"/>
      <c r="N1217" s="251" t="n"/>
      <c r="O1217" s="251" t="n">
        <v>1562068</v>
      </c>
      <c r="P1217" s="251" t="n">
        <v>1562089</v>
      </c>
      <c r="Q1217" s="251" t="n">
        <v>22</v>
      </c>
      <c r="R1217" s="251">
        <f>J1217+M1217+Q1217</f>
        <v/>
      </c>
      <c r="S1217" s="251">
        <f>IF(OR(C1217="CEDULAS DE IDENTIDAD",C1217="CÉDULA DE IDENTIDAD DS4924"),(J1217*17),0)</f>
        <v/>
      </c>
      <c r="T1217" s="283">
        <f>IF(N1217="ERROR HUMANO",(M1217*3),0)</f>
        <v/>
      </c>
    </row>
    <row r="1218">
      <c r="A1218" s="282" t="n">
        <v>7</v>
      </c>
      <c r="B1218" s="251" t="inlineStr">
        <is>
          <t>BOLIVIA MAR PALMERO TILILA</t>
        </is>
      </c>
      <c r="C1218" s="251" t="inlineStr">
        <is>
          <t>LAMINAS PLASTICAS TIPO FUNDA -POUCHE</t>
        </is>
      </c>
      <c r="D1218" s="251" t="inlineStr">
        <is>
          <t>H5-P1</t>
        </is>
      </c>
      <c r="E1218" s="251" t="n">
        <v>1562288</v>
      </c>
      <c r="F1218" s="251" t="n">
        <v>1562327</v>
      </c>
      <c r="G1218" s="251" t="n">
        <v>40</v>
      </c>
      <c r="H1218" s="251" t="n"/>
      <c r="I1218" s="251" t="n"/>
      <c r="J1218" s="251" t="n"/>
      <c r="K1218" s="251" t="n"/>
      <c r="L1218" s="251" t="n"/>
      <c r="M1218" s="251" t="n"/>
      <c r="N1218" s="251" t="n"/>
      <c r="O1218" s="251" t="n">
        <v>1562288</v>
      </c>
      <c r="P1218" s="251" t="n">
        <v>1562327</v>
      </c>
      <c r="Q1218" s="251" t="n">
        <v>40</v>
      </c>
      <c r="R1218" s="251">
        <f>J1218+M1218+Q1218</f>
        <v/>
      </c>
      <c r="S1218" s="251">
        <f>IF(OR(C1218="CEDULAS DE IDENTIDAD",C1218="CÉDULA DE IDENTIDAD DS4924"),(J1218*17),0)</f>
        <v/>
      </c>
      <c r="T1218" s="283">
        <f>IF(N1218="ERROR HUMANO",(M1218*3),0)</f>
        <v/>
      </c>
    </row>
    <row r="1219">
      <c r="A1219" s="280" t="n">
        <v>5</v>
      </c>
      <c r="B1219" s="250" t="inlineStr">
        <is>
          <t>CARMEN DEL PILAR ANTELO PAZ</t>
        </is>
      </c>
      <c r="C1219" s="250" t="inlineStr">
        <is>
          <t>LAMINAS PLASTICAS TIPO FUNDA -POUCHE</t>
        </is>
      </c>
      <c r="D1219" s="250" t="inlineStr">
        <is>
          <t>H5-P1</t>
        </is>
      </c>
      <c r="E1219" s="250" t="n">
        <v>1562003</v>
      </c>
      <c r="F1219" s="250" t="n">
        <v>1562029</v>
      </c>
      <c r="G1219" s="250" t="n">
        <v>27</v>
      </c>
      <c r="H1219" s="250" t="n">
        <v>1562003</v>
      </c>
      <c r="I1219" s="250" t="n">
        <v>1562029</v>
      </c>
      <c r="J1219" s="250" t="n">
        <v>27</v>
      </c>
      <c r="K1219" s="250" t="n"/>
      <c r="L1219" s="250" t="n"/>
      <c r="M1219" s="250" t="n"/>
      <c r="N1219" s="250" t="n"/>
      <c r="O1219" s="250" t="n"/>
      <c r="P1219" s="250" t="n"/>
      <c r="Q1219" s="250" t="n"/>
      <c r="R1219" s="250">
        <f>J1219+M1219+Q1219</f>
        <v/>
      </c>
      <c r="S1219" s="250">
        <f>IF(OR(C1219="CEDULAS DE IDENTIDAD",C1219="CÉDULA DE IDENTIDAD DS4924"),(J1219*17),0)</f>
        <v/>
      </c>
      <c r="T1219" s="281">
        <f>IF(N1219="ERROR HUMANO",(M1219*3),0)</f>
        <v/>
      </c>
    </row>
    <row r="1220">
      <c r="A1220" s="280" t="n">
        <v>5</v>
      </c>
      <c r="B1220" s="250" t="inlineStr">
        <is>
          <t>CARMEN DEL PILAR ANTELO PAZ</t>
        </is>
      </c>
      <c r="C1220" s="250" t="inlineStr">
        <is>
          <t>LAMINAS PLASTICAS TIPO FUNDA -POUCHE</t>
        </is>
      </c>
      <c r="D1220" s="250" t="inlineStr">
        <is>
          <t>H5-P1</t>
        </is>
      </c>
      <c r="E1220" s="250" t="n">
        <v>1562248</v>
      </c>
      <c r="F1220" s="250" t="n">
        <v>1562254</v>
      </c>
      <c r="G1220" s="250" t="n">
        <v>7</v>
      </c>
      <c r="H1220" s="250" t="n">
        <v>1562248</v>
      </c>
      <c r="I1220" s="250" t="n">
        <v>1562254</v>
      </c>
      <c r="J1220" s="250" t="n">
        <v>7</v>
      </c>
      <c r="K1220" s="250" t="n"/>
      <c r="L1220" s="250" t="n"/>
      <c r="M1220" s="250" t="n"/>
      <c r="N1220" s="250" t="n"/>
      <c r="O1220" s="250" t="n"/>
      <c r="P1220" s="250" t="n"/>
      <c r="Q1220" s="250" t="n"/>
      <c r="R1220" s="250">
        <f>J1220+M1220+Q1220</f>
        <v/>
      </c>
      <c r="S1220" s="250">
        <f>IF(OR(C1220="CEDULAS DE IDENTIDAD",C1220="CÉDULA DE IDENTIDAD DS4924"),(J1220*17),0)</f>
        <v/>
      </c>
      <c r="T1220" s="281">
        <f>IF(N1220="ERROR HUMANO",(M1220*3),0)</f>
        <v/>
      </c>
    </row>
    <row r="1221">
      <c r="A1221" s="280" t="n">
        <v>5</v>
      </c>
      <c r="B1221" s="250" t="inlineStr">
        <is>
          <t>CARMEN DEL PILAR ANTELO PAZ</t>
        </is>
      </c>
      <c r="C1221" s="250" t="inlineStr">
        <is>
          <t>LAMINAS PLASTICAS TIPO FUNDA -POUCHE</t>
        </is>
      </c>
      <c r="D1221" s="250" t="inlineStr">
        <is>
          <t>H5-P1</t>
        </is>
      </c>
      <c r="E1221" s="250" t="n">
        <v>1562255</v>
      </c>
      <c r="F1221" s="250" t="n">
        <v>1562287</v>
      </c>
      <c r="G1221" s="250" t="n">
        <v>33</v>
      </c>
      <c r="H1221" s="250" t="n"/>
      <c r="I1221" s="250" t="n"/>
      <c r="J1221" s="250" t="n"/>
      <c r="K1221" s="250" t="n"/>
      <c r="L1221" s="250" t="n"/>
      <c r="M1221" s="250" t="n"/>
      <c r="N1221" s="250" t="n"/>
      <c r="O1221" s="250" t="n">
        <v>1562255</v>
      </c>
      <c r="P1221" s="250" t="n">
        <v>1562287</v>
      </c>
      <c r="Q1221" s="250" t="n">
        <v>33</v>
      </c>
      <c r="R1221" s="250">
        <f>J1221+M1221+Q1221</f>
        <v/>
      </c>
      <c r="S1221" s="250">
        <f>IF(OR(C1221="CEDULAS DE IDENTIDAD",C1221="CÉDULA DE IDENTIDAD DS4924"),(J1221*17),0)</f>
        <v/>
      </c>
      <c r="T1221" s="281">
        <f>IF(N1221="ERROR HUMANO",(M1221*3),0)</f>
        <v/>
      </c>
    </row>
    <row r="1222">
      <c r="A1222" s="280" t="n">
        <v>5</v>
      </c>
      <c r="B1222" s="250" t="inlineStr">
        <is>
          <t>CARMEN DEL PILAR ANTELO PAZ</t>
        </is>
      </c>
      <c r="C1222" s="250" t="inlineStr">
        <is>
          <t>CÉDULA DE IDENTIDAD DS4924</t>
        </is>
      </c>
      <c r="D1222" s="250" t="inlineStr">
        <is>
          <t>LA</t>
        </is>
      </c>
      <c r="E1222" s="250" t="n">
        <v>635822</v>
      </c>
      <c r="F1222" s="250" t="n">
        <v>635822</v>
      </c>
      <c r="G1222" s="250" t="n">
        <v>1</v>
      </c>
      <c r="H1222" s="250" t="n"/>
      <c r="I1222" s="250" t="n"/>
      <c r="J1222" s="250" t="n"/>
      <c r="K1222" s="250" t="n">
        <v>635822</v>
      </c>
      <c r="L1222" s="250" t="n">
        <v>635822</v>
      </c>
      <c r="M1222" s="250" t="n">
        <v>1</v>
      </c>
      <c r="N1222" s="250" t="inlineStr">
        <is>
          <t>ERROR DE SISTEMA</t>
        </is>
      </c>
      <c r="O1222" s="250" t="n"/>
      <c r="P1222" s="250" t="n"/>
      <c r="Q1222" s="250" t="n"/>
      <c r="R1222" s="250">
        <f>J1222+M1222+Q1222</f>
        <v/>
      </c>
      <c r="S1222" s="250">
        <f>IF(OR(C1222="CEDULAS DE IDENTIDAD",C1222="CÉDULA DE IDENTIDAD DS4924"),(J1222*17),0)</f>
        <v/>
      </c>
      <c r="T1222" s="281">
        <f>IF(N1222="ERROR HUMANO",(M1222*3),0)</f>
        <v/>
      </c>
    </row>
    <row r="1223">
      <c r="A1223" s="280" t="n">
        <v>5</v>
      </c>
      <c r="B1223" s="250" t="inlineStr">
        <is>
          <t>CARMEN DEL PILAR ANTELO PAZ</t>
        </is>
      </c>
      <c r="C1223" s="250" t="inlineStr">
        <is>
          <t>CÉDULA DE IDENTIDAD DS4924</t>
        </is>
      </c>
      <c r="D1223" s="250" t="inlineStr">
        <is>
          <t>LA</t>
        </is>
      </c>
      <c r="E1223" s="250" t="n">
        <v>635823</v>
      </c>
      <c r="F1223" s="250" t="n">
        <v>635848</v>
      </c>
      <c r="G1223" s="250" t="n">
        <v>26</v>
      </c>
      <c r="H1223" s="250" t="n">
        <v>635823</v>
      </c>
      <c r="I1223" s="250" t="n">
        <v>635848</v>
      </c>
      <c r="J1223" s="250" t="n">
        <v>26</v>
      </c>
      <c r="K1223" s="250" t="n"/>
      <c r="L1223" s="250" t="n"/>
      <c r="M1223" s="250" t="n"/>
      <c r="N1223" s="250" t="n"/>
      <c r="O1223" s="250" t="n"/>
      <c r="P1223" s="250" t="n"/>
      <c r="Q1223" s="250" t="n"/>
      <c r="R1223" s="250">
        <f>J1223+M1223+Q1223</f>
        <v/>
      </c>
      <c r="S1223" s="250">
        <f>IF(OR(C1223="CEDULAS DE IDENTIDAD",C1223="CÉDULA DE IDENTIDAD DS4924"),(J1223*17),0)</f>
        <v/>
      </c>
      <c r="T1223" s="281">
        <f>IF(N1223="ERROR HUMANO",(M1223*3),0)</f>
        <v/>
      </c>
    </row>
    <row r="1224">
      <c r="A1224" s="280" t="n">
        <v>5</v>
      </c>
      <c r="B1224" s="250" t="inlineStr">
        <is>
          <t>CARMEN DEL PILAR ANTELO PAZ</t>
        </is>
      </c>
      <c r="C1224" s="250" t="inlineStr">
        <is>
          <t>CÉDULA DE IDENTIDAD DS4924</t>
        </is>
      </c>
      <c r="D1224" s="250" t="inlineStr">
        <is>
          <t>LA</t>
        </is>
      </c>
      <c r="E1224" s="250" t="n">
        <v>635969</v>
      </c>
      <c r="F1224" s="250" t="n">
        <v>635976</v>
      </c>
      <c r="G1224" s="250" t="n">
        <v>8</v>
      </c>
      <c r="H1224" s="250" t="n">
        <v>635969</v>
      </c>
      <c r="I1224" s="250" t="n">
        <v>635976</v>
      </c>
      <c r="J1224" s="250" t="n">
        <v>8</v>
      </c>
      <c r="K1224" s="250" t="n"/>
      <c r="L1224" s="250" t="n"/>
      <c r="M1224" s="250" t="n"/>
      <c r="N1224" s="250" t="n"/>
      <c r="O1224" s="250" t="n"/>
      <c r="P1224" s="250" t="n"/>
      <c r="Q1224" s="250" t="n"/>
      <c r="R1224" s="250">
        <f>J1224+M1224+Q1224</f>
        <v/>
      </c>
      <c r="S1224" s="250">
        <f>IF(OR(C1224="CEDULAS DE IDENTIDAD",C1224="CÉDULA DE IDENTIDAD DS4924"),(J1224*17),0)</f>
        <v/>
      </c>
      <c r="T1224" s="281">
        <f>IF(N1224="ERROR HUMANO",(M1224*3),0)</f>
        <v/>
      </c>
    </row>
    <row r="1225">
      <c r="A1225" s="280" t="n">
        <v>5</v>
      </c>
      <c r="B1225" s="250" t="inlineStr">
        <is>
          <t>CARMEN DEL PILAR ANTELO PAZ</t>
        </is>
      </c>
      <c r="C1225" s="250" t="inlineStr">
        <is>
          <t>CÉDULA DE IDENTIDAD DS4924</t>
        </is>
      </c>
      <c r="D1225" s="250" t="inlineStr">
        <is>
          <t>LA</t>
        </is>
      </c>
      <c r="E1225" s="250" t="n">
        <v>635977</v>
      </c>
      <c r="F1225" s="250" t="n">
        <v>636008</v>
      </c>
      <c r="G1225" s="250" t="n">
        <v>32</v>
      </c>
      <c r="H1225" s="250" t="n"/>
      <c r="I1225" s="250" t="n"/>
      <c r="J1225" s="250" t="n"/>
      <c r="K1225" s="250" t="n"/>
      <c r="L1225" s="250" t="n"/>
      <c r="M1225" s="250" t="n"/>
      <c r="N1225" s="250" t="n"/>
      <c r="O1225" s="250" t="n">
        <v>635977</v>
      </c>
      <c r="P1225" s="250" t="n">
        <v>636008</v>
      </c>
      <c r="Q1225" s="250" t="n">
        <v>32</v>
      </c>
      <c r="R1225" s="250">
        <f>J1225+M1225+Q1225</f>
        <v/>
      </c>
      <c r="S1225" s="250">
        <f>IF(OR(C1225="CEDULAS DE IDENTIDAD",C1225="CÉDULA DE IDENTIDAD DS4924"),(J1225*17),0)</f>
        <v/>
      </c>
      <c r="T1225" s="281">
        <f>IF(N1225="ERROR HUMANO",(M1225*3),0)</f>
        <v/>
      </c>
    </row>
    <row r="1226">
      <c r="A1226" s="282" t="n">
        <v>3</v>
      </c>
      <c r="B1226" s="251" t="inlineStr">
        <is>
          <t>IVAR LIMBERT FLORES AYAVIRI</t>
        </is>
      </c>
      <c r="C1226" s="251" t="inlineStr">
        <is>
          <t>CEDULAS DE IDENTIDAD</t>
        </is>
      </c>
      <c r="D1226" s="251" t="inlineStr">
        <is>
          <t>H5-P1</t>
        </is>
      </c>
      <c r="E1226" s="251" t="n">
        <v>2980581</v>
      </c>
      <c r="F1226" s="251" t="n">
        <v>2980608</v>
      </c>
      <c r="G1226" s="251" t="n">
        <v>28</v>
      </c>
      <c r="H1226" s="251" t="n">
        <v>2980581</v>
      </c>
      <c r="I1226" s="251" t="n">
        <v>2980608</v>
      </c>
      <c r="J1226" s="251" t="n">
        <v>28</v>
      </c>
      <c r="K1226" s="251" t="n"/>
      <c r="L1226" s="251" t="n"/>
      <c r="M1226" s="251" t="n"/>
      <c r="N1226" s="251" t="n"/>
      <c r="O1226" s="251" t="n"/>
      <c r="P1226" s="251" t="n"/>
      <c r="Q1226" s="251" t="n"/>
      <c r="R1226" s="251">
        <f>J1226+M1226+Q1226</f>
        <v/>
      </c>
      <c r="S1226" s="251">
        <f>IF(OR(C1226="CEDULAS DE IDENTIDAD",C1226="CÉDULA DE IDENTIDAD DS4924"),(J1226*17),0)</f>
        <v/>
      </c>
      <c r="T1226" s="283">
        <f>IF(N1226="ERROR HUMANO",(M1226*3),0)</f>
        <v/>
      </c>
    </row>
    <row r="1227">
      <c r="A1227" s="282" t="n">
        <v>3</v>
      </c>
      <c r="B1227" s="251" t="inlineStr">
        <is>
          <t>IVAR LIMBERT FLORES AYAVIRI</t>
        </is>
      </c>
      <c r="C1227" s="251" t="inlineStr">
        <is>
          <t>CEDULAS DE IDENTIDAD</t>
        </is>
      </c>
      <c r="D1227" s="251" t="inlineStr">
        <is>
          <t>H5-P1</t>
        </is>
      </c>
      <c r="E1227" s="251" t="n">
        <v>2980669</v>
      </c>
      <c r="F1227" s="251" t="n">
        <v>2980682</v>
      </c>
      <c r="G1227" s="251" t="n">
        <v>14</v>
      </c>
      <c r="H1227" s="251" t="n">
        <v>2980669</v>
      </c>
      <c r="I1227" s="251" t="n">
        <v>2980682</v>
      </c>
      <c r="J1227" s="251" t="n">
        <v>14</v>
      </c>
      <c r="K1227" s="251" t="n"/>
      <c r="L1227" s="251" t="n"/>
      <c r="M1227" s="251" t="n"/>
      <c r="N1227" s="251" t="n"/>
      <c r="O1227" s="251" t="n"/>
      <c r="P1227" s="251" t="n"/>
      <c r="Q1227" s="251" t="n"/>
      <c r="R1227" s="251">
        <f>J1227+M1227+Q1227</f>
        <v/>
      </c>
      <c r="S1227" s="251">
        <f>IF(OR(C1227="CEDULAS DE IDENTIDAD",C1227="CÉDULA DE IDENTIDAD DS4924"),(J1227*17),0)</f>
        <v/>
      </c>
      <c r="T1227" s="283">
        <f>IF(N1227="ERROR HUMANO",(M1227*3),0)</f>
        <v/>
      </c>
    </row>
    <row r="1228">
      <c r="A1228" s="282" t="n">
        <v>3</v>
      </c>
      <c r="B1228" s="251" t="inlineStr">
        <is>
          <t>IVAR LIMBERT FLORES AYAVIRI</t>
        </is>
      </c>
      <c r="C1228" s="251" t="inlineStr">
        <is>
          <t>CEDULAS DE IDENTIDAD</t>
        </is>
      </c>
      <c r="D1228" s="251" t="inlineStr">
        <is>
          <t>H5-P1</t>
        </is>
      </c>
      <c r="E1228" s="251" t="n">
        <v>2980683</v>
      </c>
      <c r="F1228" s="251" t="n">
        <v>2980708</v>
      </c>
      <c r="G1228" s="251" t="n">
        <v>26</v>
      </c>
      <c r="H1228" s="251" t="n"/>
      <c r="I1228" s="251" t="n"/>
      <c r="J1228" s="251" t="n"/>
      <c r="K1228" s="251" t="n"/>
      <c r="L1228" s="251" t="n"/>
      <c r="M1228" s="251" t="n"/>
      <c r="N1228" s="251" t="n"/>
      <c r="O1228" s="251" t="n">
        <v>2980683</v>
      </c>
      <c r="P1228" s="251" t="n">
        <v>2980708</v>
      </c>
      <c r="Q1228" s="251" t="n">
        <v>26</v>
      </c>
      <c r="R1228" s="251">
        <f>J1228+M1228+Q1228</f>
        <v/>
      </c>
      <c r="S1228" s="251">
        <f>IF(OR(C1228="CEDULAS DE IDENTIDAD",C1228="CÉDULA DE IDENTIDAD DS4924"),(J1228*17),0)</f>
        <v/>
      </c>
      <c r="T1228" s="283">
        <f>IF(N1228="ERROR HUMANO",(M1228*3),0)</f>
        <v/>
      </c>
    </row>
    <row r="1229">
      <c r="A1229" s="282" t="n">
        <v>3</v>
      </c>
      <c r="B1229" s="251" t="inlineStr">
        <is>
          <t>IVAR LIMBERT FLORES AYAVIRI</t>
        </is>
      </c>
      <c r="C1229" s="251" t="inlineStr">
        <is>
          <t>LAMINAS PLASTICAS TIPO FUNDA -POUCHE</t>
        </is>
      </c>
      <c r="D1229" s="251" t="inlineStr">
        <is>
          <t>H5-P1</t>
        </is>
      </c>
      <c r="E1229" s="251" t="n">
        <v>1561962</v>
      </c>
      <c r="F1229" s="251" t="n">
        <v>1561989</v>
      </c>
      <c r="G1229" s="251" t="n">
        <v>28</v>
      </c>
      <c r="H1229" s="251" t="n">
        <v>1561962</v>
      </c>
      <c r="I1229" s="251" t="n">
        <v>1561989</v>
      </c>
      <c r="J1229" s="251" t="n">
        <v>28</v>
      </c>
      <c r="K1229" s="251" t="n"/>
      <c r="L1229" s="251" t="n"/>
      <c r="M1229" s="251" t="n"/>
      <c r="N1229" s="251" t="n"/>
      <c r="O1229" s="251" t="n"/>
      <c r="P1229" s="251" t="n"/>
      <c r="Q1229" s="251" t="n"/>
      <c r="R1229" s="251">
        <f>J1229+M1229+Q1229</f>
        <v/>
      </c>
      <c r="S1229" s="251">
        <f>IF(OR(C1229="CEDULAS DE IDENTIDAD",C1229="CÉDULA DE IDENTIDAD DS4924"),(J1229*17),0)</f>
        <v/>
      </c>
      <c r="T1229" s="283">
        <f>IF(N1229="ERROR HUMANO",(M1229*3),0)</f>
        <v/>
      </c>
    </row>
    <row r="1230">
      <c r="A1230" s="282" t="n">
        <v>3</v>
      </c>
      <c r="B1230" s="251" t="inlineStr">
        <is>
          <t>IVAR LIMBERT FLORES AYAVIRI</t>
        </is>
      </c>
      <c r="C1230" s="251" t="inlineStr">
        <is>
          <t>LAMINAS PLASTICAS TIPO FUNDA -POUCHE</t>
        </is>
      </c>
      <c r="D1230" s="251" t="inlineStr">
        <is>
          <t>H5-P1</t>
        </is>
      </c>
      <c r="E1230" s="251" t="n">
        <v>1562149</v>
      </c>
      <c r="F1230" s="251" t="n">
        <v>1562162</v>
      </c>
      <c r="G1230" s="251" t="n">
        <v>14</v>
      </c>
      <c r="H1230" s="251" t="n">
        <v>1562149</v>
      </c>
      <c r="I1230" s="251" t="n">
        <v>1562162</v>
      </c>
      <c r="J1230" s="251" t="n">
        <v>14</v>
      </c>
      <c r="K1230" s="251" t="n"/>
      <c r="L1230" s="251" t="n"/>
      <c r="M1230" s="251" t="n"/>
      <c r="N1230" s="251" t="n"/>
      <c r="O1230" s="251" t="n"/>
      <c r="P1230" s="251" t="n"/>
      <c r="Q1230" s="251" t="n"/>
      <c r="R1230" s="251">
        <f>J1230+M1230+Q1230</f>
        <v/>
      </c>
      <c r="S1230" s="251">
        <f>IF(OR(C1230="CEDULAS DE IDENTIDAD",C1230="CÉDULA DE IDENTIDAD DS4924"),(J1230*17),0)</f>
        <v/>
      </c>
      <c r="T1230" s="283">
        <f>IF(N1230="ERROR HUMANO",(M1230*3),0)</f>
        <v/>
      </c>
    </row>
    <row r="1231">
      <c r="A1231" s="282" t="n">
        <v>3</v>
      </c>
      <c r="B1231" s="251" t="inlineStr">
        <is>
          <t>IVAR LIMBERT FLORES AYAVIRI</t>
        </is>
      </c>
      <c r="C1231" s="251" t="inlineStr">
        <is>
          <t>LAMINAS PLASTICAS TIPO FUNDA -POUCHE</t>
        </is>
      </c>
      <c r="D1231" s="251" t="inlineStr">
        <is>
          <t>H5-P1</t>
        </is>
      </c>
      <c r="E1231" s="251" t="n">
        <v>1562163</v>
      </c>
      <c r="F1231" s="251" t="n">
        <v>1562188</v>
      </c>
      <c r="G1231" s="251" t="n">
        <v>26</v>
      </c>
      <c r="H1231" s="251" t="n"/>
      <c r="I1231" s="251" t="n"/>
      <c r="J1231" s="251" t="n"/>
      <c r="K1231" s="251" t="n"/>
      <c r="L1231" s="251" t="n"/>
      <c r="M1231" s="251" t="n"/>
      <c r="N1231" s="251" t="n"/>
      <c r="O1231" s="251" t="n">
        <v>1562163</v>
      </c>
      <c r="P1231" s="251" t="n">
        <v>1562188</v>
      </c>
      <c r="Q1231" s="251" t="n">
        <v>26</v>
      </c>
      <c r="R1231" s="251">
        <f>J1231+M1231+Q1231</f>
        <v/>
      </c>
      <c r="S1231" s="251">
        <f>IF(OR(C1231="CEDULAS DE IDENTIDAD",C1231="CÉDULA DE IDENTIDAD DS4924"),(J1231*17),0)</f>
        <v/>
      </c>
      <c r="T1231" s="283">
        <f>IF(N1231="ERROR HUMANO",(M1231*3),0)</f>
        <v/>
      </c>
    </row>
    <row r="1232">
      <c r="A1232" s="280" t="n">
        <v>4</v>
      </c>
      <c r="B1232" s="250" t="inlineStr">
        <is>
          <t>MIGUEL VILLARPANDO MIRANDA</t>
        </is>
      </c>
      <c r="C1232" s="250" t="inlineStr">
        <is>
          <t>LAMINAS PLASTICAS TIPO FUNDA -POUCHE</t>
        </is>
      </c>
      <c r="D1232" s="250" t="inlineStr">
        <is>
          <t>H5-P1</t>
        </is>
      </c>
      <c r="E1232" s="250" t="n">
        <v>1561663</v>
      </c>
      <c r="F1232" s="250" t="n">
        <v>1561674</v>
      </c>
      <c r="G1232" s="250" t="n">
        <v>12</v>
      </c>
      <c r="H1232" s="250" t="n">
        <v>1561663</v>
      </c>
      <c r="I1232" s="250" t="n">
        <v>1561674</v>
      </c>
      <c r="J1232" s="250" t="n">
        <v>12</v>
      </c>
      <c r="K1232" s="250" t="n"/>
      <c r="L1232" s="250" t="n"/>
      <c r="M1232" s="250" t="n"/>
      <c r="N1232" s="250" t="n"/>
      <c r="O1232" s="250" t="n"/>
      <c r="P1232" s="250" t="n"/>
      <c r="Q1232" s="250" t="n"/>
      <c r="R1232" s="250">
        <f>J1232+M1232+Q1232</f>
        <v/>
      </c>
      <c r="S1232" s="250">
        <f>IF(OR(C1232="CEDULAS DE IDENTIDAD",C1232="CÉDULA DE IDENTIDAD DS4924"),(J1232*17),0)</f>
        <v/>
      </c>
      <c r="T1232" s="281">
        <f>IF(N1232="ERROR HUMANO",(M1232*3),0)</f>
        <v/>
      </c>
    </row>
    <row r="1233">
      <c r="A1233" s="280" t="n">
        <v>4</v>
      </c>
      <c r="B1233" s="250" t="inlineStr">
        <is>
          <t>MIGUEL VILLARPANDO MIRANDA</t>
        </is>
      </c>
      <c r="C1233" s="250" t="inlineStr">
        <is>
          <t>LAMINAS PLASTICAS TIPO FUNDA -POUCHE</t>
        </is>
      </c>
      <c r="D1233" s="250" t="inlineStr">
        <is>
          <t>H5-P1</t>
        </is>
      </c>
      <c r="E1233" s="250" t="n">
        <v>1562189</v>
      </c>
      <c r="F1233" s="250" t="n">
        <v>1562220</v>
      </c>
      <c r="G1233" s="250" t="n">
        <v>32</v>
      </c>
      <c r="H1233" s="250" t="n">
        <v>1562189</v>
      </c>
      <c r="I1233" s="250" t="n">
        <v>1562220</v>
      </c>
      <c r="J1233" s="250" t="n">
        <v>32</v>
      </c>
      <c r="K1233" s="250" t="n"/>
      <c r="L1233" s="250" t="n"/>
      <c r="M1233" s="250" t="n"/>
      <c r="N1233" s="250" t="n"/>
      <c r="O1233" s="250" t="n"/>
      <c r="P1233" s="250" t="n"/>
      <c r="Q1233" s="250" t="n"/>
      <c r="R1233" s="250">
        <f>J1233+M1233+Q1233</f>
        <v/>
      </c>
      <c r="S1233" s="250">
        <f>IF(OR(C1233="CEDULAS DE IDENTIDAD",C1233="CÉDULA DE IDENTIDAD DS4924"),(J1233*17),0)</f>
        <v/>
      </c>
      <c r="T1233" s="281">
        <f>IF(N1233="ERROR HUMANO",(M1233*3),0)</f>
        <v/>
      </c>
    </row>
    <row r="1234">
      <c r="A1234" s="280" t="n">
        <v>4</v>
      </c>
      <c r="B1234" s="250" t="inlineStr">
        <is>
          <t>MIGUEL VILLARPANDO MIRANDA</t>
        </is>
      </c>
      <c r="C1234" s="250" t="inlineStr">
        <is>
          <t>LAMINAS PLASTICAS TIPO FUNDA -POUCHE</t>
        </is>
      </c>
      <c r="D1234" s="250" t="inlineStr">
        <is>
          <t>H5-P1</t>
        </is>
      </c>
      <c r="E1234" s="250" t="n">
        <v>1562221</v>
      </c>
      <c r="F1234" s="250" t="n">
        <v>1562247</v>
      </c>
      <c r="G1234" s="250" t="n">
        <v>27</v>
      </c>
      <c r="H1234" s="250" t="n"/>
      <c r="I1234" s="250" t="n"/>
      <c r="J1234" s="250" t="n"/>
      <c r="K1234" s="250" t="n"/>
      <c r="L1234" s="250" t="n"/>
      <c r="M1234" s="250" t="n"/>
      <c r="N1234" s="250" t="n"/>
      <c r="O1234" s="250" t="n">
        <v>1562221</v>
      </c>
      <c r="P1234" s="250" t="n">
        <v>1562247</v>
      </c>
      <c r="Q1234" s="250" t="n">
        <v>27</v>
      </c>
      <c r="R1234" s="250">
        <f>J1234+M1234+Q1234</f>
        <v/>
      </c>
      <c r="S1234" s="250">
        <f>IF(OR(C1234="CEDULAS DE IDENTIDAD",C1234="CÉDULA DE IDENTIDAD DS4924"),(J1234*17),0)</f>
        <v/>
      </c>
      <c r="T1234" s="281">
        <f>IF(N1234="ERROR HUMANO",(M1234*3),0)</f>
        <v/>
      </c>
    </row>
    <row r="1235">
      <c r="A1235" s="280" t="n">
        <v>4</v>
      </c>
      <c r="B1235" s="250" t="inlineStr">
        <is>
          <t>MIGUEL VILLARPANDO MIRANDA</t>
        </is>
      </c>
      <c r="C1235" s="250" t="inlineStr">
        <is>
          <t>CÉDULA DE IDENTIDAD DS4924</t>
        </is>
      </c>
      <c r="D1235" s="250" t="inlineStr">
        <is>
          <t>LA</t>
        </is>
      </c>
      <c r="E1235" s="250" t="n">
        <v>635598</v>
      </c>
      <c r="F1235" s="250" t="n">
        <v>635608</v>
      </c>
      <c r="G1235" s="250" t="n">
        <v>11</v>
      </c>
      <c r="H1235" s="250" t="n">
        <v>635598</v>
      </c>
      <c r="I1235" s="250" t="n">
        <v>635608</v>
      </c>
      <c r="J1235" s="250" t="n">
        <v>11</v>
      </c>
      <c r="K1235" s="250" t="n"/>
      <c r="L1235" s="250" t="n"/>
      <c r="M1235" s="250" t="n"/>
      <c r="N1235" s="250" t="n"/>
      <c r="O1235" s="250" t="n"/>
      <c r="P1235" s="250" t="n"/>
      <c r="Q1235" s="250" t="n"/>
      <c r="R1235" s="250">
        <f>J1235+M1235+Q1235</f>
        <v/>
      </c>
      <c r="S1235" s="250">
        <f>IF(OR(C1235="CEDULAS DE IDENTIDAD",C1235="CÉDULA DE IDENTIDAD DS4924"),(J1235*17),0)</f>
        <v/>
      </c>
      <c r="T1235" s="281">
        <f>IF(N1235="ERROR HUMANO",(M1235*3),0)</f>
        <v/>
      </c>
    </row>
    <row r="1236">
      <c r="A1236" s="280" t="n">
        <v>4</v>
      </c>
      <c r="B1236" s="250" t="inlineStr">
        <is>
          <t>MIGUEL VILLARPANDO MIRANDA</t>
        </is>
      </c>
      <c r="C1236" s="250" t="inlineStr">
        <is>
          <t>CÉDULA DE IDENTIDAD DS4924</t>
        </is>
      </c>
      <c r="D1236" s="250" t="inlineStr">
        <is>
          <t>LA</t>
        </is>
      </c>
      <c r="E1236" s="250" t="n">
        <v>635909</v>
      </c>
      <c r="F1236" s="250" t="n">
        <v>635941</v>
      </c>
      <c r="G1236" s="250" t="n">
        <v>33</v>
      </c>
      <c r="H1236" s="250" t="n">
        <v>635909</v>
      </c>
      <c r="I1236" s="250" t="n">
        <v>635941</v>
      </c>
      <c r="J1236" s="250" t="n">
        <v>33</v>
      </c>
      <c r="K1236" s="250" t="n"/>
      <c r="L1236" s="250" t="n"/>
      <c r="M1236" s="250" t="n"/>
      <c r="N1236" s="250" t="n"/>
      <c r="O1236" s="250" t="n"/>
      <c r="P1236" s="250" t="n"/>
      <c r="Q1236" s="250" t="n"/>
      <c r="R1236" s="250">
        <f>J1236+M1236+Q1236</f>
        <v/>
      </c>
      <c r="S1236" s="250">
        <f>IF(OR(C1236="CEDULAS DE IDENTIDAD",C1236="CÉDULA DE IDENTIDAD DS4924"),(J1236*17),0)</f>
        <v/>
      </c>
      <c r="T1236" s="281">
        <f>IF(N1236="ERROR HUMANO",(M1236*3),0)</f>
        <v/>
      </c>
    </row>
    <row r="1237">
      <c r="A1237" s="280" t="n">
        <v>4</v>
      </c>
      <c r="B1237" s="250" t="inlineStr">
        <is>
          <t>MIGUEL VILLARPANDO MIRANDA</t>
        </is>
      </c>
      <c r="C1237" s="250" t="inlineStr">
        <is>
          <t>CÉDULA DE IDENTIDAD DS4924</t>
        </is>
      </c>
      <c r="D1237" s="250" t="inlineStr">
        <is>
          <t>LA</t>
        </is>
      </c>
      <c r="E1237" s="250" t="n">
        <v>635942</v>
      </c>
      <c r="F1237" s="250" t="n">
        <v>635968</v>
      </c>
      <c r="G1237" s="250" t="n">
        <v>27</v>
      </c>
      <c r="H1237" s="250" t="n"/>
      <c r="I1237" s="250" t="n"/>
      <c r="J1237" s="250" t="n"/>
      <c r="K1237" s="250" t="n"/>
      <c r="L1237" s="250" t="n"/>
      <c r="M1237" s="250" t="n"/>
      <c r="N1237" s="250" t="n"/>
      <c r="O1237" s="250" t="n">
        <v>635942</v>
      </c>
      <c r="P1237" s="250" t="n">
        <v>635968</v>
      </c>
      <c r="Q1237" s="250" t="n">
        <v>27</v>
      </c>
      <c r="R1237" s="250">
        <f>J1237+M1237+Q1237</f>
        <v/>
      </c>
      <c r="S1237" s="250">
        <f>IF(OR(C1237="CEDULAS DE IDENTIDAD",C1237="CÉDULA DE IDENTIDAD DS4924"),(J1237*17),0)</f>
        <v/>
      </c>
      <c r="T1237" s="281">
        <f>IF(N1237="ERROR HUMANO",(M1237*3),0)</f>
        <v/>
      </c>
    </row>
    <row r="1238">
      <c r="A1238" s="282" t="n">
        <v>1</v>
      </c>
      <c r="B1238" s="251" t="inlineStr">
        <is>
          <t>VERONICA MEDRANO ARIAS</t>
        </is>
      </c>
      <c r="C1238" s="251" t="inlineStr">
        <is>
          <t>LAMINAS PLASTICAS TIPO FUNDA -POUCHE</t>
        </is>
      </c>
      <c r="D1238" s="251" t="inlineStr">
        <is>
          <t>H5-P1</t>
        </is>
      </c>
      <c r="E1238" s="251" t="n">
        <v>1561839</v>
      </c>
      <c r="F1238" s="251" t="n">
        <v>1561850</v>
      </c>
      <c r="G1238" s="251" t="n">
        <v>12</v>
      </c>
      <c r="H1238" s="251" t="n">
        <v>1561839</v>
      </c>
      <c r="I1238" s="251" t="n">
        <v>1561850</v>
      </c>
      <c r="J1238" s="251" t="n">
        <v>12</v>
      </c>
      <c r="K1238" s="251" t="n"/>
      <c r="L1238" s="251" t="n"/>
      <c r="M1238" s="251" t="n"/>
      <c r="N1238" s="251" t="n"/>
      <c r="O1238" s="251" t="n"/>
      <c r="P1238" s="251" t="n"/>
      <c r="Q1238" s="251" t="n"/>
      <c r="R1238" s="251">
        <f>J1238+M1238+Q1238</f>
        <v/>
      </c>
      <c r="S1238" s="251">
        <f>IF(OR(C1238="CEDULAS DE IDENTIDAD",C1238="CÉDULA DE IDENTIDAD DS4924"),(J1238*17),0)</f>
        <v/>
      </c>
      <c r="T1238" s="283">
        <f>IF(N1238="ERROR HUMANO",(M1238*3),0)</f>
        <v/>
      </c>
    </row>
    <row r="1239">
      <c r="A1239" s="282" t="n">
        <v>1</v>
      </c>
      <c r="B1239" s="251" t="inlineStr">
        <is>
          <t>VERONICA MEDRANO ARIAS</t>
        </is>
      </c>
      <c r="C1239" s="251" t="inlineStr">
        <is>
          <t>LAMINAS PLASTICAS TIPO FUNDA -POUCHE</t>
        </is>
      </c>
      <c r="D1239" s="251" t="inlineStr">
        <is>
          <t>H5-P1</t>
        </is>
      </c>
      <c r="E1239" s="251" t="n">
        <v>1562090</v>
      </c>
      <c r="F1239" s="251" t="n">
        <v>1562135</v>
      </c>
      <c r="G1239" s="251" t="n">
        <v>46</v>
      </c>
      <c r="H1239" s="251" t="n">
        <v>1562090</v>
      </c>
      <c r="I1239" s="251" t="n">
        <v>1562135</v>
      </c>
      <c r="J1239" s="251" t="n">
        <v>46</v>
      </c>
      <c r="K1239" s="251" t="n"/>
      <c r="L1239" s="251" t="n"/>
      <c r="M1239" s="251" t="n"/>
      <c r="N1239" s="251" t="n"/>
      <c r="O1239" s="251" t="n"/>
      <c r="P1239" s="251" t="n"/>
      <c r="Q1239" s="251" t="n"/>
      <c r="R1239" s="251">
        <f>J1239+M1239+Q1239</f>
        <v/>
      </c>
      <c r="S1239" s="251">
        <f>IF(OR(C1239="CEDULAS DE IDENTIDAD",C1239="CÉDULA DE IDENTIDAD DS4924"),(J1239*17),0)</f>
        <v/>
      </c>
      <c r="T1239" s="283">
        <f>IF(N1239="ERROR HUMANO",(M1239*3),0)</f>
        <v/>
      </c>
    </row>
    <row r="1240">
      <c r="A1240" s="282" t="n">
        <v>1</v>
      </c>
      <c r="B1240" s="251" t="inlineStr">
        <is>
          <t>VERONICA MEDRANO ARIAS</t>
        </is>
      </c>
      <c r="C1240" s="251" t="inlineStr">
        <is>
          <t>LAMINAS PLASTICAS TIPO FUNDA -POUCHE</t>
        </is>
      </c>
      <c r="D1240" s="251" t="inlineStr">
        <is>
          <t>H5-P1</t>
        </is>
      </c>
      <c r="E1240" s="251" t="n">
        <v>1562136</v>
      </c>
      <c r="F1240" s="251" t="n">
        <v>1562148</v>
      </c>
      <c r="G1240" s="251" t="n">
        <v>13</v>
      </c>
      <c r="H1240" s="251" t="n"/>
      <c r="I1240" s="251" t="n"/>
      <c r="J1240" s="251" t="n"/>
      <c r="K1240" s="251" t="n"/>
      <c r="L1240" s="251" t="n"/>
      <c r="M1240" s="251" t="n"/>
      <c r="N1240" s="251" t="n"/>
      <c r="O1240" s="251" t="n">
        <v>1562136</v>
      </c>
      <c r="P1240" s="251" t="n">
        <v>1562148</v>
      </c>
      <c r="Q1240" s="251" t="n">
        <v>13</v>
      </c>
      <c r="R1240" s="251">
        <f>J1240+M1240+Q1240</f>
        <v/>
      </c>
      <c r="S1240" s="251">
        <f>IF(OR(C1240="CEDULAS DE IDENTIDAD",C1240="CÉDULA DE IDENTIDAD DS4924"),(J1240*17),0)</f>
        <v/>
      </c>
      <c r="T1240" s="283">
        <f>IF(N1240="ERROR HUMANO",(M1240*3),0)</f>
        <v/>
      </c>
    </row>
    <row r="1241">
      <c r="A1241" s="282" t="n">
        <v>1</v>
      </c>
      <c r="B1241" s="251" t="inlineStr">
        <is>
          <t>VERONICA MEDRANO ARIAS</t>
        </is>
      </c>
      <c r="C1241" s="251" t="inlineStr">
        <is>
          <t>CÉDULA DE IDENTIDAD DS4924</t>
        </is>
      </c>
      <c r="D1241" s="251" t="inlineStr">
        <is>
          <t>LA</t>
        </is>
      </c>
      <c r="E1241" s="251" t="n">
        <v>635718</v>
      </c>
      <c r="F1241" s="251" t="n">
        <v>635728</v>
      </c>
      <c r="G1241" s="251" t="n">
        <v>11</v>
      </c>
      <c r="H1241" s="251" t="n">
        <v>635718</v>
      </c>
      <c r="I1241" s="251" t="n">
        <v>635728</v>
      </c>
      <c r="J1241" s="251" t="n">
        <v>11</v>
      </c>
      <c r="K1241" s="251" t="n"/>
      <c r="L1241" s="251" t="n"/>
      <c r="M1241" s="251" t="n"/>
      <c r="N1241" s="251" t="n"/>
      <c r="O1241" s="251" t="n"/>
      <c r="P1241" s="251" t="n"/>
      <c r="Q1241" s="251" t="n"/>
      <c r="R1241" s="251">
        <f>J1241+M1241+Q1241</f>
        <v/>
      </c>
      <c r="S1241" s="251">
        <f>IF(OR(C1241="CEDULAS DE IDENTIDAD",C1241="CÉDULA DE IDENTIDAD DS4924"),(J1241*17),0)</f>
        <v/>
      </c>
      <c r="T1241" s="283">
        <f>IF(N1241="ERROR HUMANO",(M1241*3),0)</f>
        <v/>
      </c>
    </row>
    <row r="1242">
      <c r="A1242" s="282" t="n">
        <v>1</v>
      </c>
      <c r="B1242" s="251" t="inlineStr">
        <is>
          <t>VERONICA MEDRANO ARIAS</t>
        </is>
      </c>
      <c r="C1242" s="251" t="inlineStr">
        <is>
          <t>CÉDULA DE IDENTIDAD DS4924</t>
        </is>
      </c>
      <c r="D1242" s="251" t="inlineStr">
        <is>
          <t>LA</t>
        </is>
      </c>
      <c r="E1242" s="251" t="n">
        <v>635849</v>
      </c>
      <c r="F1242" s="251" t="n">
        <v>635895</v>
      </c>
      <c r="G1242" s="251" t="n">
        <v>47</v>
      </c>
      <c r="H1242" s="251" t="n">
        <v>635849</v>
      </c>
      <c r="I1242" s="251" t="n">
        <v>635895</v>
      </c>
      <c r="J1242" s="251" t="n">
        <v>47</v>
      </c>
      <c r="K1242" s="251" t="n"/>
      <c r="L1242" s="251" t="n"/>
      <c r="M1242" s="251" t="n"/>
      <c r="N1242" s="251" t="n"/>
      <c r="O1242" s="251" t="n"/>
      <c r="P1242" s="251" t="n"/>
      <c r="Q1242" s="251" t="n"/>
      <c r="R1242" s="251">
        <f>J1242+M1242+Q1242</f>
        <v/>
      </c>
      <c r="S1242" s="251">
        <f>IF(OR(C1242="CEDULAS DE IDENTIDAD",C1242="CÉDULA DE IDENTIDAD DS4924"),(J1242*17),0)</f>
        <v/>
      </c>
      <c r="T1242" s="283">
        <f>IF(N1242="ERROR HUMANO",(M1242*3),0)</f>
        <v/>
      </c>
    </row>
    <row r="1243">
      <c r="A1243" s="282" t="n">
        <v>1</v>
      </c>
      <c r="B1243" s="251" t="inlineStr">
        <is>
          <t>VERONICA MEDRANO ARIAS</t>
        </is>
      </c>
      <c r="C1243" s="251" t="inlineStr">
        <is>
          <t>CÉDULA DE IDENTIDAD DS4924</t>
        </is>
      </c>
      <c r="D1243" s="251" t="inlineStr">
        <is>
          <t>LA</t>
        </is>
      </c>
      <c r="E1243" s="251" t="n">
        <v>635896</v>
      </c>
      <c r="F1243" s="251" t="n">
        <v>635908</v>
      </c>
      <c r="G1243" s="251" t="n">
        <v>13</v>
      </c>
      <c r="H1243" s="251" t="n"/>
      <c r="I1243" s="251" t="n"/>
      <c r="J1243" s="251" t="n"/>
      <c r="K1243" s="251" t="n"/>
      <c r="L1243" s="251" t="n"/>
      <c r="M1243" s="251" t="n"/>
      <c r="N1243" s="251" t="n"/>
      <c r="O1243" s="251" t="n">
        <v>635896</v>
      </c>
      <c r="P1243" s="251" t="n">
        <v>635908</v>
      </c>
      <c r="Q1243" s="251" t="n">
        <v>13</v>
      </c>
      <c r="R1243" s="251">
        <f>J1243+M1243+Q1243</f>
        <v/>
      </c>
      <c r="S1243" s="251">
        <f>IF(OR(C1243="CEDULAS DE IDENTIDAD",C1243="CÉDULA DE IDENTIDAD DS4924"),(J1243*17),0)</f>
        <v/>
      </c>
      <c r="T1243" s="283">
        <f>IF(N1243="ERROR HUMANO",(M1243*3),0)</f>
        <v/>
      </c>
    </row>
    <row r="1244">
      <c r="A1244" s="280" t="n">
        <v>8</v>
      </c>
      <c r="B1244" s="250" t="inlineStr">
        <is>
          <t>WILSON SOLETO LAVAIN</t>
        </is>
      </c>
      <c r="C1244" s="250" t="inlineStr">
        <is>
          <t>LAMINAS PLASTICAS TIPO FUNDA -POUCHE</t>
        </is>
      </c>
      <c r="D1244" s="250" t="inlineStr">
        <is>
          <t>H5-P1</t>
        </is>
      </c>
      <c r="E1244" s="250" t="n">
        <v>1561402</v>
      </c>
      <c r="F1244" s="250" t="n">
        <v>1561414</v>
      </c>
      <c r="G1244" s="250" t="n">
        <v>13</v>
      </c>
      <c r="H1244" s="250" t="n">
        <v>1561402</v>
      </c>
      <c r="I1244" s="250" t="n">
        <v>1561414</v>
      </c>
      <c r="J1244" s="250" t="n">
        <v>13</v>
      </c>
      <c r="K1244" s="250" t="n"/>
      <c r="L1244" s="250" t="n"/>
      <c r="M1244" s="250" t="n"/>
      <c r="N1244" s="250" t="n"/>
      <c r="O1244" s="250" t="n"/>
      <c r="P1244" s="250" t="n"/>
      <c r="Q1244" s="250" t="n"/>
      <c r="R1244" s="250">
        <f>J1244+M1244+Q1244</f>
        <v/>
      </c>
      <c r="S1244" s="250">
        <f>IF(OR(C1244="CEDULAS DE IDENTIDAD",C1244="CÉDULA DE IDENTIDAD DS4924"),(J1244*17),0)</f>
        <v/>
      </c>
      <c r="T1244" s="281">
        <f>IF(N1244="ERROR HUMANO",(M1244*3),0)</f>
        <v/>
      </c>
    </row>
    <row r="1245">
      <c r="A1245" s="280" t="n">
        <v>8</v>
      </c>
      <c r="B1245" s="250" t="inlineStr">
        <is>
          <t>WILSON SOLETO LAVAIN</t>
        </is>
      </c>
      <c r="C1245" s="250" t="inlineStr">
        <is>
          <t>LAMINAS PLASTICAS TIPO FUNDA -POUCHE</t>
        </is>
      </c>
      <c r="D1245" s="250" t="inlineStr">
        <is>
          <t>H5-P1</t>
        </is>
      </c>
      <c r="E1245" s="250" t="n">
        <v>1562328</v>
      </c>
      <c r="F1245" s="250" t="n">
        <v>1562368</v>
      </c>
      <c r="G1245" s="250" t="n">
        <v>41</v>
      </c>
      <c r="H1245" s="250" t="n">
        <v>1562328</v>
      </c>
      <c r="I1245" s="250" t="n">
        <v>1562368</v>
      </c>
      <c r="J1245" s="250" t="n">
        <v>41</v>
      </c>
      <c r="K1245" s="250" t="n"/>
      <c r="L1245" s="250" t="n"/>
      <c r="M1245" s="250" t="n"/>
      <c r="N1245" s="250" t="n"/>
      <c r="O1245" s="250" t="n"/>
      <c r="P1245" s="250" t="n"/>
      <c r="Q1245" s="250" t="n"/>
      <c r="R1245" s="250">
        <f>J1245+M1245+Q1245</f>
        <v/>
      </c>
      <c r="S1245" s="250">
        <f>IF(OR(C1245="CEDULAS DE IDENTIDAD",C1245="CÉDULA DE IDENTIDAD DS4924"),(J1245*17),0)</f>
        <v/>
      </c>
      <c r="T1245" s="281">
        <f>IF(N1245="ERROR HUMANO",(M1245*3),0)</f>
        <v/>
      </c>
    </row>
    <row r="1246">
      <c r="A1246" s="280" t="n">
        <v>8</v>
      </c>
      <c r="B1246" s="250" t="inlineStr">
        <is>
          <t>WILSON SOLETO LAVAIN</t>
        </is>
      </c>
      <c r="C1246" s="250" t="inlineStr">
        <is>
          <t>LAMINAS PLASTICAS TIPO FUNDA -POUCHE</t>
        </is>
      </c>
      <c r="D1246" s="250" t="inlineStr">
        <is>
          <t>H5-P1</t>
        </is>
      </c>
      <c r="E1246" s="250" t="n">
        <v>1562369</v>
      </c>
      <c r="F1246" s="250" t="n">
        <v>1562387</v>
      </c>
      <c r="G1246" s="250" t="n">
        <v>19</v>
      </c>
      <c r="H1246" s="250" t="n"/>
      <c r="I1246" s="250" t="n"/>
      <c r="J1246" s="250" t="n"/>
      <c r="K1246" s="250" t="n"/>
      <c r="L1246" s="250" t="n"/>
      <c r="M1246" s="250" t="n"/>
      <c r="N1246" s="250" t="n"/>
      <c r="O1246" s="250" t="n">
        <v>1562369</v>
      </c>
      <c r="P1246" s="250" t="n">
        <v>1562387</v>
      </c>
      <c r="Q1246" s="250" t="n">
        <v>19</v>
      </c>
      <c r="R1246" s="250">
        <f>J1246+M1246+Q1246</f>
        <v/>
      </c>
      <c r="S1246" s="250">
        <f>IF(OR(C1246="CEDULAS DE IDENTIDAD",C1246="CÉDULA DE IDENTIDAD DS4924"),(J1246*17),0)</f>
        <v/>
      </c>
      <c r="T1246" s="281">
        <f>IF(N1246="ERROR HUMANO",(M1246*3),0)</f>
        <v/>
      </c>
    </row>
    <row r="1247">
      <c r="A1247" s="280" t="n">
        <v>8</v>
      </c>
      <c r="B1247" s="250" t="inlineStr">
        <is>
          <t>WILSON SOLETO LAVAIN</t>
        </is>
      </c>
      <c r="C1247" s="250" t="inlineStr">
        <is>
          <t>CÉDULA DE IDENTIDAD DS4924</t>
        </is>
      </c>
      <c r="D1247" s="250" t="inlineStr">
        <is>
          <t>LA</t>
        </is>
      </c>
      <c r="E1247" s="250" t="n">
        <v>635396</v>
      </c>
      <c r="F1247" s="250" t="n">
        <v>635408</v>
      </c>
      <c r="G1247" s="250" t="n">
        <v>13</v>
      </c>
      <c r="H1247" s="250" t="n">
        <v>635396</v>
      </c>
      <c r="I1247" s="250" t="n">
        <v>635408</v>
      </c>
      <c r="J1247" s="250" t="n">
        <v>13</v>
      </c>
      <c r="K1247" s="250" t="n"/>
      <c r="L1247" s="250" t="n"/>
      <c r="M1247" s="250" t="n"/>
      <c r="N1247" s="250" t="n"/>
      <c r="O1247" s="250" t="n"/>
      <c r="P1247" s="250" t="n"/>
      <c r="Q1247" s="250" t="n"/>
      <c r="R1247" s="250">
        <f>J1247+M1247+Q1247</f>
        <v/>
      </c>
      <c r="S1247" s="250">
        <f>IF(OR(C1247="CEDULAS DE IDENTIDAD",C1247="CÉDULA DE IDENTIDAD DS4924"),(J1247*17),0)</f>
        <v/>
      </c>
      <c r="T1247" s="281">
        <f>IF(N1247="ERROR HUMANO",(M1247*3),0)</f>
        <v/>
      </c>
    </row>
    <row r="1248">
      <c r="A1248" s="280" t="n">
        <v>8</v>
      </c>
      <c r="B1248" s="250" t="inlineStr">
        <is>
          <t>WILSON SOLETO LAVAIN</t>
        </is>
      </c>
      <c r="C1248" s="250" t="inlineStr">
        <is>
          <t>CÉDULA DE IDENTIDAD DS4924</t>
        </is>
      </c>
      <c r="D1248" s="250" t="inlineStr">
        <is>
          <t>LA</t>
        </is>
      </c>
      <c r="E1248" s="250" t="n">
        <v>636009</v>
      </c>
      <c r="F1248" s="250" t="n">
        <v>636049</v>
      </c>
      <c r="G1248" s="250" t="n">
        <v>41</v>
      </c>
      <c r="H1248" s="250" t="n">
        <v>636009</v>
      </c>
      <c r="I1248" s="250" t="n">
        <v>636049</v>
      </c>
      <c r="J1248" s="250" t="n">
        <v>41</v>
      </c>
      <c r="K1248" s="250" t="n"/>
      <c r="L1248" s="250" t="n"/>
      <c r="M1248" s="250" t="n"/>
      <c r="N1248" s="250" t="n"/>
      <c r="O1248" s="250" t="n"/>
      <c r="P1248" s="250" t="n"/>
      <c r="Q1248" s="250" t="n"/>
      <c r="R1248" s="250">
        <f>J1248+M1248+Q1248</f>
        <v/>
      </c>
      <c r="S1248" s="250">
        <f>IF(OR(C1248="CEDULAS DE IDENTIDAD",C1248="CÉDULA DE IDENTIDAD DS4924"),(J1248*17),0)</f>
        <v/>
      </c>
      <c r="T1248" s="281">
        <f>IF(N1248="ERROR HUMANO",(M1248*3),0)</f>
        <v/>
      </c>
    </row>
    <row r="1249">
      <c r="A1249" s="280" t="n">
        <v>8</v>
      </c>
      <c r="B1249" s="250" t="inlineStr">
        <is>
          <t>WILSON SOLETO LAVAIN</t>
        </is>
      </c>
      <c r="C1249" s="250" t="inlineStr">
        <is>
          <t>CÉDULA DE IDENTIDAD DS4924</t>
        </is>
      </c>
      <c r="D1249" s="250" t="inlineStr">
        <is>
          <t>LA</t>
        </is>
      </c>
      <c r="E1249" s="250" t="n">
        <v>636050</v>
      </c>
      <c r="F1249" s="250" t="n">
        <v>636068</v>
      </c>
      <c r="G1249" s="250" t="n">
        <v>19</v>
      </c>
      <c r="H1249" s="250" t="n"/>
      <c r="I1249" s="250" t="n"/>
      <c r="J1249" s="250" t="n"/>
      <c r="K1249" s="250" t="n"/>
      <c r="L1249" s="250" t="n"/>
      <c r="M1249" s="250" t="n"/>
      <c r="N1249" s="250" t="n"/>
      <c r="O1249" s="250" t="n">
        <v>636050</v>
      </c>
      <c r="P1249" s="250" t="n">
        <v>636068</v>
      </c>
      <c r="Q1249" s="250" t="n">
        <v>19</v>
      </c>
      <c r="R1249" s="250">
        <f>J1249+M1249+Q1249</f>
        <v/>
      </c>
      <c r="S1249" s="250">
        <f>IF(OR(C1249="CEDULAS DE IDENTIDAD",C1249="CÉDULA DE IDENTIDAD DS4924"),(J1249*17),0)</f>
        <v/>
      </c>
      <c r="T1249" s="281">
        <f>IF(N1249="ERROR HUMANO",(M1249*3),0)</f>
        <v/>
      </c>
    </row>
    <row r="1250" ht="15" customHeight="1" s="335">
      <c r="A1250" s="417" t="inlineStr">
        <is>
          <t>TOTALES:</t>
        </is>
      </c>
      <c r="B1250" s="408" t="n"/>
      <c r="C1250" s="408" t="n"/>
      <c r="D1250" s="408" t="n"/>
      <c r="E1250" s="162" t="n"/>
      <c r="F1250" s="163" t="n"/>
      <c r="G1250" s="164">
        <f>SUM(G1203:G1249)</f>
        <v/>
      </c>
      <c r="H1250" s="162" t="n"/>
      <c r="I1250" s="163" t="n"/>
      <c r="J1250" s="165">
        <f>SUM(J1203:J1249)</f>
        <v/>
      </c>
      <c r="K1250" s="162" t="n"/>
      <c r="L1250" s="163" t="n"/>
      <c r="M1250" s="165">
        <f>SUM(M1203:M1249)</f>
        <v/>
      </c>
      <c r="N1250" s="166" t="n"/>
      <c r="O1250" s="162" t="n"/>
      <c r="P1250" s="163" t="n"/>
      <c r="Q1250" s="165">
        <f>SUM(Q1203:Q1249)</f>
        <v/>
      </c>
      <c r="R1250" s="167">
        <f>SUM(R1203:R1249)</f>
        <v/>
      </c>
      <c r="S1250" s="168">
        <f>SUM(S1203:S1249)</f>
        <v/>
      </c>
      <c r="T1250" s="165">
        <f>SUM(T1203:T1249)</f>
        <v/>
      </c>
    </row>
    <row r="1251" ht="15.75" customHeight="1" s="335">
      <c r="A1251" s="409" t="inlineStr">
        <is>
          <t>TOTAL BOLETAS DE DEPOSITO BANCARIO</t>
        </is>
      </c>
      <c r="B1251" s="408" t="n"/>
      <c r="C1251" s="408" t="n"/>
      <c r="D1251" s="408" t="n"/>
      <c r="E1251" s="408" t="n"/>
      <c r="F1251" s="408" t="n"/>
      <c r="G1251" s="408" t="n"/>
      <c r="H1251" s="337" t="n"/>
      <c r="I1251" s="416">
        <f>J1250/2</f>
        <v/>
      </c>
      <c r="J1251" s="337" t="n"/>
      <c r="K1251" s="409" t="inlineStr">
        <is>
          <t>INGRESO TOTAL BOLIVIANOS</t>
        </is>
      </c>
      <c r="L1251" s="408" t="n"/>
      <c r="M1251" s="408" t="n"/>
      <c r="N1251" s="408" t="n"/>
      <c r="O1251" s="408" t="n"/>
      <c r="P1251" s="408" t="n"/>
      <c r="Q1251" s="337" t="n"/>
      <c r="R1251" s="416">
        <f>S1250+T1250</f>
        <v/>
      </c>
      <c r="S1251" s="408" t="n"/>
      <c r="T1251" s="337" t="n"/>
    </row>
    <row r="1257">
      <c r="D1257" s="410" t="inlineStr">
        <is>
          <t>ELABORADO POR:</t>
        </is>
      </c>
      <c r="E1257" s="411" t="n"/>
      <c r="F1257" s="411" t="n"/>
      <c r="G1257" s="411" t="n"/>
      <c r="H1257" s="411" t="n"/>
      <c r="I1257" s="412" t="n"/>
      <c r="J1257" s="294" t="n"/>
      <c r="K1257" s="294" t="n"/>
      <c r="L1257" s="410" t="inlineStr">
        <is>
          <t>APROBADO POR (Inmediato superior):</t>
        </is>
      </c>
      <c r="M1257" s="411" t="n"/>
      <c r="N1257" s="411" t="n"/>
      <c r="O1257" s="411" t="n"/>
      <c r="P1257" s="412" t="n"/>
    </row>
    <row r="1258">
      <c r="D1258" s="413" t="n"/>
      <c r="E1258" s="414" t="n"/>
      <c r="F1258" s="414" t="n"/>
      <c r="G1258" s="414" t="n"/>
      <c r="H1258" s="414" t="n"/>
      <c r="I1258" s="415" t="n"/>
      <c r="J1258" s="294" t="n"/>
      <c r="K1258" s="294" t="n"/>
      <c r="L1258" s="413" t="n"/>
      <c r="M1258" s="414" t="n"/>
      <c r="N1258" s="414" t="n"/>
      <c r="O1258" s="414" t="n"/>
      <c r="P1258" s="415" t="n"/>
    </row>
    <row r="1259">
      <c r="D1259" s="420" t="n"/>
      <c r="E1259" s="411" t="n"/>
      <c r="F1259" s="411" t="n"/>
      <c r="G1259" s="411" t="n"/>
      <c r="H1259" s="411" t="n"/>
      <c r="I1259" s="412" t="n"/>
      <c r="L1259" s="420" t="n"/>
      <c r="M1259" s="411" t="n"/>
      <c r="N1259" s="411" t="n"/>
      <c r="O1259" s="411" t="n"/>
      <c r="P1259" s="412" t="n"/>
    </row>
    <row r="1260">
      <c r="D1260" s="421" t="n"/>
      <c r="I1260" s="422" t="n"/>
      <c r="L1260" s="421" t="n"/>
      <c r="P1260" s="422" t="n"/>
    </row>
    <row r="1261">
      <c r="D1261" s="421" t="n"/>
      <c r="I1261" s="422" t="n"/>
      <c r="L1261" s="421" t="n"/>
      <c r="P1261" s="422" t="n"/>
    </row>
    <row r="1262">
      <c r="D1262" s="421" t="n"/>
      <c r="I1262" s="422" t="n"/>
      <c r="L1262" s="421" t="n"/>
      <c r="P1262" s="422" t="n"/>
    </row>
    <row r="1263">
      <c r="D1263" s="421" t="n"/>
      <c r="I1263" s="422" t="n"/>
      <c r="L1263" s="421" t="n"/>
      <c r="P1263" s="422" t="n"/>
    </row>
    <row r="1264">
      <c r="D1264" s="421" t="n"/>
      <c r="I1264" s="422" t="n"/>
      <c r="L1264" s="421" t="n"/>
      <c r="P1264" s="422" t="n"/>
    </row>
    <row r="1265">
      <c r="D1265" s="421" t="n"/>
      <c r="I1265" s="422" t="n"/>
      <c r="L1265" s="421" t="n"/>
      <c r="P1265" s="422" t="n"/>
    </row>
    <row r="1266">
      <c r="D1266" s="421" t="n"/>
      <c r="I1266" s="422" t="n"/>
      <c r="L1266" s="421" t="n"/>
      <c r="P1266" s="422" t="n"/>
    </row>
    <row r="1267">
      <c r="D1267" s="421" t="n"/>
      <c r="I1267" s="422" t="n"/>
      <c r="L1267" s="421" t="n"/>
      <c r="P1267" s="422" t="n"/>
    </row>
    <row r="1268">
      <c r="D1268" s="421" t="n"/>
      <c r="I1268" s="422" t="n"/>
      <c r="L1268" s="421" t="n"/>
      <c r="P1268" s="422" t="n"/>
    </row>
    <row r="1269">
      <c r="D1269" s="421" t="n"/>
      <c r="I1269" s="422" t="n"/>
      <c r="L1269" s="421" t="n"/>
      <c r="P1269" s="422" t="n"/>
    </row>
    <row r="1270">
      <c r="D1270" s="421" t="n"/>
      <c r="I1270" s="422" t="n"/>
      <c r="L1270" s="421" t="n"/>
      <c r="P1270" s="422" t="n"/>
    </row>
    <row r="1271">
      <c r="D1271" s="421" t="n"/>
      <c r="I1271" s="422" t="n"/>
      <c r="L1271" s="421" t="n"/>
      <c r="P1271" s="422" t="n"/>
    </row>
    <row r="1272">
      <c r="D1272" s="421" t="n"/>
      <c r="I1272" s="422" t="n"/>
      <c r="L1272" s="421" t="n"/>
      <c r="P1272" s="422" t="n"/>
    </row>
    <row r="1273">
      <c r="D1273" s="413" t="n"/>
      <c r="E1273" s="414" t="n"/>
      <c r="F1273" s="414" t="n"/>
      <c r="G1273" s="414" t="n"/>
      <c r="H1273" s="414" t="n"/>
      <c r="I1273" s="415" t="n"/>
      <c r="L1273" s="413" t="n"/>
      <c r="M1273" s="414" t="n"/>
      <c r="N1273" s="414" t="n"/>
      <c r="O1273" s="414" t="n"/>
      <c r="P1273" s="415" t="n"/>
    </row>
  </sheetData>
  <mergeCells count="464">
    <mergeCell ref="A801:T801"/>
    <mergeCell ref="R84:R85"/>
    <mergeCell ref="Q612:R612"/>
    <mergeCell ref="K222:Q222"/>
    <mergeCell ref="E982:G982"/>
    <mergeCell ref="A82:T82"/>
    <mergeCell ref="R286:R287"/>
    <mergeCell ref="T286:T287"/>
    <mergeCell ref="S228:T228"/>
    <mergeCell ref="A919:D919"/>
    <mergeCell ref="H84:J84"/>
    <mergeCell ref="A329:D329"/>
    <mergeCell ref="R1194:T1194"/>
    <mergeCell ref="K913:Q913"/>
    <mergeCell ref="O79:T79"/>
    <mergeCell ref="O734:T734"/>
    <mergeCell ref="E1200:P1200"/>
    <mergeCell ref="R975:T975"/>
    <mergeCell ref="E804:G804"/>
    <mergeCell ref="O140:Q140"/>
    <mergeCell ref="R1089:T1089"/>
    <mergeCell ref="Q496:R496"/>
    <mergeCell ref="S83:T83"/>
    <mergeCell ref="K185:Q185"/>
    <mergeCell ref="Q548:R548"/>
    <mergeCell ref="A1094:T1094"/>
    <mergeCell ref="A333:T333"/>
    <mergeCell ref="A802:T802"/>
    <mergeCell ref="A862:T862"/>
    <mergeCell ref="A1250:D1250"/>
    <mergeCell ref="K337:N337"/>
    <mergeCell ref="E919:P919"/>
    <mergeCell ref="E6:G6"/>
    <mergeCell ref="I490:J490"/>
    <mergeCell ref="Q981:R981"/>
    <mergeCell ref="H920:J920"/>
    <mergeCell ref="O861:T861"/>
    <mergeCell ref="S337:S338"/>
    <mergeCell ref="O915:T915"/>
    <mergeCell ref="I185:J185"/>
    <mergeCell ref="A611:T611"/>
    <mergeCell ref="R982:R983"/>
    <mergeCell ref="T982:T983"/>
    <mergeCell ref="K542:Q542"/>
    <mergeCell ref="R797:T797"/>
    <mergeCell ref="R229:R230"/>
    <mergeCell ref="T229:T230"/>
    <mergeCell ref="E382:P382"/>
    <mergeCell ref="A139:D139"/>
    <mergeCell ref="O977:T977"/>
    <mergeCell ref="A665:T665"/>
    <mergeCell ref="Q865:R865"/>
    <mergeCell ref="Q803:R803"/>
    <mergeCell ref="O281:T281"/>
    <mergeCell ref="K866:N866"/>
    <mergeCell ref="R376:T376"/>
    <mergeCell ref="S286:S287"/>
    <mergeCell ref="A76:D76"/>
    <mergeCell ref="A1251:H1251"/>
    <mergeCell ref="A1200:D1200"/>
    <mergeCell ref="K1151:N1151"/>
    <mergeCell ref="O1035:T1035"/>
    <mergeCell ref="A490:H490"/>
    <mergeCell ref="I797:J797"/>
    <mergeCell ref="S612:T612"/>
    <mergeCell ref="Q738:R738"/>
    <mergeCell ref="A334:T334"/>
    <mergeCell ref="K426:Q426"/>
    <mergeCell ref="A1197:T1197"/>
    <mergeCell ref="A330:H330"/>
    <mergeCell ref="S28:T28"/>
    <mergeCell ref="A496:D496"/>
    <mergeCell ref="A80:T80"/>
    <mergeCell ref="L1257:P1258"/>
    <mergeCell ref="A548:D548"/>
    <mergeCell ref="H549:J549"/>
    <mergeCell ref="A978:T978"/>
    <mergeCell ref="A1088:D1088"/>
    <mergeCell ref="A796:D796"/>
    <mergeCell ref="A1092:T1092"/>
    <mergeCell ref="T6:T7"/>
    <mergeCell ref="T1201:T1202"/>
    <mergeCell ref="R222:T222"/>
    <mergeCell ref="T804:T805"/>
    <mergeCell ref="A667:D667"/>
    <mergeCell ref="S865:T865"/>
    <mergeCell ref="O6:Q6"/>
    <mergeCell ref="A4:T4"/>
    <mergeCell ref="I1089:J1089"/>
    <mergeCell ref="A661:H661"/>
    <mergeCell ref="I426:J426"/>
    <mergeCell ref="S866:S867"/>
    <mergeCell ref="A279:H279"/>
    <mergeCell ref="I222:J222"/>
    <mergeCell ref="K1089:Q1089"/>
    <mergeCell ref="A431:T431"/>
    <mergeCell ref="A284:T284"/>
    <mergeCell ref="A432:D432"/>
    <mergeCell ref="H433:J433"/>
    <mergeCell ref="A382:D382"/>
    <mergeCell ref="H497:J497"/>
    <mergeCell ref="E1151:G1151"/>
    <mergeCell ref="E548:P548"/>
    <mergeCell ref="S229:S230"/>
    <mergeCell ref="A376:H376"/>
    <mergeCell ref="E612:P612"/>
    <mergeCell ref="K920:N920"/>
    <mergeCell ref="I1033:J1033"/>
    <mergeCell ref="O544:T544"/>
    <mergeCell ref="S920:S921"/>
    <mergeCell ref="R337:R338"/>
    <mergeCell ref="A81:T81"/>
    <mergeCell ref="T337:T338"/>
    <mergeCell ref="O608:T608"/>
    <mergeCell ref="A5:D5"/>
    <mergeCell ref="A735:T735"/>
    <mergeCell ref="A77:H77"/>
    <mergeCell ref="A732:H732"/>
    <mergeCell ref="H383:J383"/>
    <mergeCell ref="A226:T226"/>
    <mergeCell ref="Q285:R285"/>
    <mergeCell ref="R497:R498"/>
    <mergeCell ref="E549:G549"/>
    <mergeCell ref="E865:P865"/>
    <mergeCell ref="O668:Q668"/>
    <mergeCell ref="S191:T191"/>
    <mergeCell ref="K376:Q376"/>
    <mergeCell ref="R77:T77"/>
    <mergeCell ref="S804:S805"/>
    <mergeCell ref="A2:T2"/>
    <mergeCell ref="R866:R867"/>
    <mergeCell ref="H29:J29"/>
    <mergeCell ref="A375:D375"/>
    <mergeCell ref="E981:P981"/>
    <mergeCell ref="K140:N140"/>
    <mergeCell ref="A285:D285"/>
    <mergeCell ref="S738:T738"/>
    <mergeCell ref="A278:D278"/>
    <mergeCell ref="E920:G920"/>
    <mergeCell ref="O1:T1"/>
    <mergeCell ref="E739:G739"/>
    <mergeCell ref="E28:P28"/>
    <mergeCell ref="O383:Q383"/>
    <mergeCell ref="O187:T187"/>
    <mergeCell ref="S1040:S1041"/>
    <mergeCell ref="A918:T918"/>
    <mergeCell ref="A606:H606"/>
    <mergeCell ref="A979:T979"/>
    <mergeCell ref="A1193:D1193"/>
    <mergeCell ref="H739:J739"/>
    <mergeCell ref="R542:T542"/>
    <mergeCell ref="T1151:T1152"/>
    <mergeCell ref="K1096:N1096"/>
    <mergeCell ref="A26:T26"/>
    <mergeCell ref="T920:T921"/>
    <mergeCell ref="K433:N433"/>
    <mergeCell ref="A1033:H1033"/>
    <mergeCell ref="A22:H22"/>
    <mergeCell ref="E285:P285"/>
    <mergeCell ref="Q228:R228"/>
    <mergeCell ref="O549:Q549"/>
    <mergeCell ref="R1040:R1041"/>
    <mergeCell ref="S140:S141"/>
    <mergeCell ref="K279:Q279"/>
    <mergeCell ref="R613:R614"/>
    <mergeCell ref="S432:T432"/>
    <mergeCell ref="K606:Q606"/>
    <mergeCell ref="A612:D612"/>
    <mergeCell ref="Q83:R83"/>
    <mergeCell ref="A1194:H1194"/>
    <mergeCell ref="A1143:D1143"/>
    <mergeCell ref="K6:N6"/>
    <mergeCell ref="S1201:S1202"/>
    <mergeCell ref="T866:T867"/>
    <mergeCell ref="A912:D912"/>
    <mergeCell ref="O1096:Q1096"/>
    <mergeCell ref="A547:T547"/>
    <mergeCell ref="E738:P738"/>
    <mergeCell ref="S6:S7"/>
    <mergeCell ref="A1147:T1147"/>
    <mergeCell ref="O433:Q433"/>
    <mergeCell ref="S1039:T1039"/>
    <mergeCell ref="I913:J913"/>
    <mergeCell ref="A136:T136"/>
    <mergeCell ref="I542:J542"/>
    <mergeCell ref="S433:S434"/>
    <mergeCell ref="S1095:T1095"/>
    <mergeCell ref="H286:J286"/>
    <mergeCell ref="R1201:R1202"/>
    <mergeCell ref="K661:Q661"/>
    <mergeCell ref="K77:Q77"/>
    <mergeCell ref="K732:Q732"/>
    <mergeCell ref="A494:T494"/>
    <mergeCell ref="H1040:J1040"/>
    <mergeCell ref="E433:G433"/>
    <mergeCell ref="O613:Q613"/>
    <mergeCell ref="S1151:S1152"/>
    <mergeCell ref="A1198:T1198"/>
    <mergeCell ref="E286:G286"/>
    <mergeCell ref="O332:T332"/>
    <mergeCell ref="A1199:T1199"/>
    <mergeCell ref="A132:D132"/>
    <mergeCell ref="A189:T189"/>
    <mergeCell ref="R140:R141"/>
    <mergeCell ref="T140:T141"/>
    <mergeCell ref="A185:H185"/>
    <mergeCell ref="K383:N383"/>
    <mergeCell ref="E667:P667"/>
    <mergeCell ref="K668:N668"/>
    <mergeCell ref="K84:N84"/>
    <mergeCell ref="O497:Q497"/>
    <mergeCell ref="O739:Q739"/>
    <mergeCell ref="Q191:R191"/>
    <mergeCell ref="A863:T863"/>
    <mergeCell ref="E337:G337"/>
    <mergeCell ref="R29:R30"/>
    <mergeCell ref="O29:Q29"/>
    <mergeCell ref="A736:T736"/>
    <mergeCell ref="R6:R7"/>
    <mergeCell ref="A1148:T1148"/>
    <mergeCell ref="A541:D541"/>
    <mergeCell ref="A800:T800"/>
    <mergeCell ref="A859:H859"/>
    <mergeCell ref="R1096:R1097"/>
    <mergeCell ref="A1144:H1144"/>
    <mergeCell ref="O1146:T1146"/>
    <mergeCell ref="T1096:T1097"/>
    <mergeCell ref="A605:D605"/>
    <mergeCell ref="R433:R434"/>
    <mergeCell ref="T433:T434"/>
    <mergeCell ref="E228:P228"/>
    <mergeCell ref="A133:H133"/>
    <mergeCell ref="O135:T135"/>
    <mergeCell ref="A335:T335"/>
    <mergeCell ref="K1040:N1040"/>
    <mergeCell ref="K1033:Q1033"/>
    <mergeCell ref="R279:T279"/>
    <mergeCell ref="R1251:T1251"/>
    <mergeCell ref="R490:T490"/>
    <mergeCell ref="A865:D865"/>
    <mergeCell ref="K330:Q330"/>
    <mergeCell ref="A188:T188"/>
    <mergeCell ref="S5:T5"/>
    <mergeCell ref="A425:D425"/>
    <mergeCell ref="I279:J279"/>
    <mergeCell ref="E83:P83"/>
    <mergeCell ref="H613:J613"/>
    <mergeCell ref="A190:T190"/>
    <mergeCell ref="H982:J982"/>
    <mergeCell ref="R1151:R1152"/>
    <mergeCell ref="H192:J192"/>
    <mergeCell ref="A738:D738"/>
    <mergeCell ref="A489:D489"/>
    <mergeCell ref="E383:G383"/>
    <mergeCell ref="E668:G668"/>
    <mergeCell ref="E84:G84"/>
    <mergeCell ref="O84:Q84"/>
    <mergeCell ref="A28:D28"/>
    <mergeCell ref="S919:T919"/>
    <mergeCell ref="E191:P191"/>
    <mergeCell ref="I330:J330"/>
    <mergeCell ref="A429:T429"/>
    <mergeCell ref="R804:R805"/>
    <mergeCell ref="A137:T137"/>
    <mergeCell ref="A379:T379"/>
    <mergeCell ref="O337:Q337"/>
    <mergeCell ref="Q1150:R1150"/>
    <mergeCell ref="A737:T737"/>
    <mergeCell ref="A864:T864"/>
    <mergeCell ref="A493:T493"/>
    <mergeCell ref="R661:T661"/>
    <mergeCell ref="A664:T664"/>
    <mergeCell ref="A1093:T1093"/>
    <mergeCell ref="A381:T381"/>
    <mergeCell ref="H337:J337"/>
    <mergeCell ref="O224:T224"/>
    <mergeCell ref="A1037:T1037"/>
    <mergeCell ref="A666:T666"/>
    <mergeCell ref="T668:T669"/>
    <mergeCell ref="O799:T799"/>
    <mergeCell ref="R732:T732"/>
    <mergeCell ref="E613:G613"/>
    <mergeCell ref="H6:J6"/>
    <mergeCell ref="A1089:H1089"/>
    <mergeCell ref="K549:N549"/>
    <mergeCell ref="Q336:R336"/>
    <mergeCell ref="S1096:S1097"/>
    <mergeCell ref="S336:T336"/>
    <mergeCell ref="O286:Q286"/>
    <mergeCell ref="Q1039:R1039"/>
    <mergeCell ref="O1040:Q1040"/>
    <mergeCell ref="R1033:T1033"/>
    <mergeCell ref="S497:S498"/>
    <mergeCell ref="A83:D83"/>
    <mergeCell ref="Q667:R667"/>
    <mergeCell ref="S548:T548"/>
    <mergeCell ref="T383:T384"/>
    <mergeCell ref="A610:T610"/>
    <mergeCell ref="I376:J376"/>
    <mergeCell ref="A282:T282"/>
    <mergeCell ref="A1039:D1039"/>
    <mergeCell ref="T84:T85"/>
    <mergeCell ref="E497:G497"/>
    <mergeCell ref="K29:N29"/>
    <mergeCell ref="E192:G192"/>
    <mergeCell ref="A975:H975"/>
    <mergeCell ref="A380:T380"/>
    <mergeCell ref="Q139:R139"/>
    <mergeCell ref="K1251:Q1251"/>
    <mergeCell ref="K490:Q490"/>
    <mergeCell ref="R920:R921"/>
    <mergeCell ref="A797:H797"/>
    <mergeCell ref="K859:Q859"/>
    <mergeCell ref="A660:D660"/>
    <mergeCell ref="A980:T980"/>
    <mergeCell ref="K1144:Q1144"/>
    <mergeCell ref="A981:D981"/>
    <mergeCell ref="T1040:T1041"/>
    <mergeCell ref="A858:D858"/>
    <mergeCell ref="O1196:T1196"/>
    <mergeCell ref="R330:T330"/>
    <mergeCell ref="E336:P336"/>
    <mergeCell ref="A3:T3"/>
    <mergeCell ref="K286:N286"/>
    <mergeCell ref="O229:Q229"/>
    <mergeCell ref="I1251:J1251"/>
    <mergeCell ref="I732:J732"/>
    <mergeCell ref="E1201:G1201"/>
    <mergeCell ref="S981:T981"/>
    <mergeCell ref="O804:Q804"/>
    <mergeCell ref="A916:T916"/>
    <mergeCell ref="R606:T606"/>
    <mergeCell ref="K497:N497"/>
    <mergeCell ref="E29:G29"/>
    <mergeCell ref="K739:N739"/>
    <mergeCell ref="A1032:D1032"/>
    <mergeCell ref="H866:J866"/>
    <mergeCell ref="O663:T663"/>
    <mergeCell ref="H1151:J1151"/>
    <mergeCell ref="A222:H222"/>
    <mergeCell ref="E1150:P1150"/>
    <mergeCell ref="O982:Q982"/>
    <mergeCell ref="O192:Q192"/>
    <mergeCell ref="A1036:T1036"/>
    <mergeCell ref="I606:J606"/>
    <mergeCell ref="Q1095:R1095"/>
    <mergeCell ref="R22:T22"/>
    <mergeCell ref="Q432:R432"/>
    <mergeCell ref="S803:T803"/>
    <mergeCell ref="A1038:T1038"/>
    <mergeCell ref="A283:T283"/>
    <mergeCell ref="K133:Q133"/>
    <mergeCell ref="Q382:R382"/>
    <mergeCell ref="A27:T27"/>
    <mergeCell ref="K192:N192"/>
    <mergeCell ref="S496:T496"/>
    <mergeCell ref="A228:D228"/>
    <mergeCell ref="K1194:Q1194"/>
    <mergeCell ref="K797:Q797"/>
    <mergeCell ref="A221:D221"/>
    <mergeCell ref="R549:R550"/>
    <mergeCell ref="E1039:P1039"/>
    <mergeCell ref="T549:T550"/>
    <mergeCell ref="O378:T378"/>
    <mergeCell ref="D1259:I1273"/>
    <mergeCell ref="S383:S384"/>
    <mergeCell ref="A1095:D1095"/>
    <mergeCell ref="A803:D803"/>
    <mergeCell ref="S739:S740"/>
    <mergeCell ref="I661:J661"/>
    <mergeCell ref="I77:J77"/>
    <mergeCell ref="I133:J133"/>
    <mergeCell ref="I1194:J1194"/>
    <mergeCell ref="A225:T225"/>
    <mergeCell ref="A917:T917"/>
    <mergeCell ref="H140:J140"/>
    <mergeCell ref="A227:T227"/>
    <mergeCell ref="H229:J229"/>
    <mergeCell ref="A191:D191"/>
    <mergeCell ref="S668:S669"/>
    <mergeCell ref="H1201:J1201"/>
    <mergeCell ref="H804:J804"/>
    <mergeCell ref="A1150:D1150"/>
    <mergeCell ref="K613:N613"/>
    <mergeCell ref="E139:P139"/>
    <mergeCell ref="E866:G866"/>
    <mergeCell ref="S139:T139"/>
    <mergeCell ref="A545:T545"/>
    <mergeCell ref="E1095:P1095"/>
    <mergeCell ref="A974:D974"/>
    <mergeCell ref="A495:T495"/>
    <mergeCell ref="E803:P803"/>
    <mergeCell ref="Q1200:R1200"/>
    <mergeCell ref="R913:T913"/>
    <mergeCell ref="E140:G140"/>
    <mergeCell ref="S1200:T1200"/>
    <mergeCell ref="A609:T609"/>
    <mergeCell ref="A913:H913"/>
    <mergeCell ref="A184:D184"/>
    <mergeCell ref="T613:T614"/>
    <mergeCell ref="T29:T30"/>
    <mergeCell ref="Q28:R28"/>
    <mergeCell ref="A336:D336"/>
    <mergeCell ref="R192:R193"/>
    <mergeCell ref="E1040:G1040"/>
    <mergeCell ref="O428:T428"/>
    <mergeCell ref="R185:T185"/>
    <mergeCell ref="Q5:R5"/>
    <mergeCell ref="S84:S85"/>
    <mergeCell ref="O1201:Q1201"/>
    <mergeCell ref="S549:S550"/>
    <mergeCell ref="I975:J975"/>
    <mergeCell ref="E1096:G1096"/>
    <mergeCell ref="S613:S614"/>
    <mergeCell ref="S667:T667"/>
    <mergeCell ref="S285:T285"/>
    <mergeCell ref="R739:R740"/>
    <mergeCell ref="T497:T498"/>
    <mergeCell ref="T739:T740"/>
    <mergeCell ref="A542:H542"/>
    <mergeCell ref="K22:Q22"/>
    <mergeCell ref="K982:N982"/>
    <mergeCell ref="K975:Q975"/>
    <mergeCell ref="A21:D21"/>
    <mergeCell ref="R859:T859"/>
    <mergeCell ref="S1150:T1150"/>
    <mergeCell ref="H1096:J1096"/>
    <mergeCell ref="R1144:T1144"/>
    <mergeCell ref="E432:P432"/>
    <mergeCell ref="R133:T133"/>
    <mergeCell ref="O1091:T1091"/>
    <mergeCell ref="A1149:T1149"/>
    <mergeCell ref="E229:G229"/>
    <mergeCell ref="H668:J668"/>
    <mergeCell ref="A546:T546"/>
    <mergeCell ref="R668:R669"/>
    <mergeCell ref="E496:P496"/>
    <mergeCell ref="S382:T382"/>
    <mergeCell ref="I859:J859"/>
    <mergeCell ref="A138:T138"/>
    <mergeCell ref="A430:T430"/>
    <mergeCell ref="I1144:J1144"/>
    <mergeCell ref="T192:T193"/>
    <mergeCell ref="O866:Q866"/>
    <mergeCell ref="A25:T25"/>
    <mergeCell ref="O1151:Q1151"/>
    <mergeCell ref="A426:H426"/>
    <mergeCell ref="D1257:I1258"/>
    <mergeCell ref="I22:J22"/>
    <mergeCell ref="O920:Q920"/>
    <mergeCell ref="A731:D731"/>
    <mergeCell ref="O492:T492"/>
    <mergeCell ref="Q919:R919"/>
    <mergeCell ref="L1259:P1273"/>
    <mergeCell ref="O24:T24"/>
    <mergeCell ref="S29:S30"/>
    <mergeCell ref="K229:N229"/>
    <mergeCell ref="R426:T426"/>
    <mergeCell ref="E5:P5"/>
    <mergeCell ref="S982:S983"/>
    <mergeCell ref="S192:S193"/>
    <mergeCell ref="K1201:N1201"/>
    <mergeCell ref="K804:N804"/>
    <mergeCell ref="R383:R384"/>
  </mergeCells>
  <pageMargins left="0.3937007874015748" right="1.181102362204725" top="1.181102362204725" bottom="0.5905511811023623" header="0.3149606299212598" footer="0.1968503937007874"/>
  <pageSetup orientation="landscape" scale="42" fitToHeight="15"/>
  <headerFooter>
    <oddHeader/>
    <oddFooter>&amp;LPagina &amp;P de &amp;N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6">
    <tabColor theme="6"/>
    <outlinePr summaryBelow="1" summaryRight="1"/>
    <pageSetUpPr fitToPage="1"/>
  </sheetPr>
  <dimension ref="A1:M95"/>
  <sheetViews>
    <sheetView view="pageBreakPreview" zoomScale="80" zoomScaleNormal="40" zoomScaleSheetLayoutView="80" zoomScalePageLayoutView="40" workbookViewId="0">
      <selection activeCell="K18" sqref="K18"/>
    </sheetView>
  </sheetViews>
  <sheetFormatPr baseColWidth="10" defaultColWidth="11.42578125" defaultRowHeight="15"/>
  <cols>
    <col width="4.5703125" customWidth="1" style="187" min="1" max="1"/>
    <col width="14.42578125" bestFit="1" customWidth="1" style="435" min="2" max="2"/>
    <col width="12.85546875" customWidth="1" style="438" min="3" max="3"/>
    <col width="42.28515625" customWidth="1" style="435" min="4" max="4"/>
    <col width="6.7109375" customWidth="1" style="435" min="5" max="5"/>
    <col width="10.28515625" customWidth="1" style="435" min="6" max="7"/>
    <col width="11.28515625" bestFit="1" customWidth="1" style="435" min="8" max="8"/>
    <col width="11.28515625" customWidth="1" style="435" min="9" max="9"/>
    <col width="11.140625" bestFit="1" customWidth="1" style="435" min="10" max="10"/>
    <col width="23.85546875" customWidth="1" style="435" min="11" max="11"/>
    <col width="39.42578125" customWidth="1" style="435" min="12" max="12"/>
    <col width="11.42578125" customWidth="1" style="435" min="13" max="15"/>
    <col width="11.42578125" customWidth="1" style="435" min="16" max="16384"/>
  </cols>
  <sheetData>
    <row r="1">
      <c r="A1" s="239" t="n"/>
      <c r="B1" s="239" t="n"/>
      <c r="C1" s="239" t="n"/>
      <c r="D1" s="239" t="n"/>
      <c r="E1" s="239" t="n"/>
      <c r="F1" s="239" t="n"/>
      <c r="G1" s="239" t="n"/>
      <c r="H1" s="239" t="n"/>
      <c r="I1" s="239" t="n"/>
      <c r="J1" s="239" t="n"/>
      <c r="K1" s="434" t="inlineStr">
        <is>
          <t>Correlativo-Form.:   DDSC/MONT/01/2024</t>
        </is>
      </c>
    </row>
    <row r="2" ht="22.5" customHeight="1" s="335">
      <c r="A2" s="437" t="inlineStr">
        <is>
          <t xml:space="preserve">SERVICIO GENERAL DE IDENTIFICACION PERSONAL </t>
        </is>
      </c>
    </row>
    <row r="3" ht="19.5" customHeight="1" s="335">
      <c r="A3" s="449" t="inlineStr">
        <is>
          <t>LEY N° 0145 DEL 27 DE JUNIO DEL 2011</t>
        </is>
      </c>
      <c r="B3" s="414" t="n"/>
      <c r="C3" s="414" t="n"/>
      <c r="D3" s="414" t="n"/>
      <c r="E3" s="414" t="n"/>
      <c r="F3" s="414" t="n"/>
      <c r="G3" s="414" t="n"/>
      <c r="H3" s="414" t="n"/>
      <c r="I3" s="414" t="n"/>
      <c r="J3" s="414" t="n"/>
      <c r="K3" s="414" t="n"/>
      <c r="L3" s="414" t="n"/>
    </row>
    <row r="4" ht="15" customHeight="1" s="335">
      <c r="A4" s="436" t="inlineStr">
        <is>
          <t>FORMULARIO AV-5a ANULACION O INUTILIDAD DE MATERIAL VALORADO - CEDULA DE IDENTIDAD/LAMINAS PLASTICAS</t>
        </is>
      </c>
      <c r="B4" s="411" t="n"/>
      <c r="C4" s="411" t="n"/>
      <c r="D4" s="411" t="n"/>
      <c r="E4" s="411" t="n"/>
      <c r="F4" s="411" t="n"/>
      <c r="G4" s="411" t="n"/>
      <c r="H4" s="411" t="n"/>
      <c r="I4" s="411" t="n"/>
      <c r="J4" s="411" t="n"/>
      <c r="K4" s="411" t="n"/>
      <c r="L4" s="412" t="n"/>
    </row>
    <row r="5" ht="15" customHeight="1" s="335">
      <c r="A5" s="413" t="n"/>
      <c r="B5" s="414" t="n"/>
      <c r="C5" s="414" t="n"/>
      <c r="D5" s="414" t="n"/>
      <c r="E5" s="414" t="n"/>
      <c r="F5" s="414" t="n"/>
      <c r="G5" s="414" t="n"/>
      <c r="H5" s="414" t="n"/>
      <c r="I5" s="414" t="n"/>
      <c r="J5" s="414" t="n"/>
      <c r="K5" s="414" t="n"/>
      <c r="L5" s="415" t="n"/>
    </row>
    <row r="6" ht="15" customHeight="1" s="335" thickBot="1">
      <c r="A6" s="446" t="inlineStr">
        <is>
          <t>PERIODO: 2da QUINCENA DEL MES DE ENERO</t>
        </is>
      </c>
      <c r="B6" s="411" t="n"/>
      <c r="C6" s="411" t="n"/>
      <c r="D6" s="411" t="n"/>
      <c r="E6" s="411" t="n"/>
      <c r="F6" s="411" t="n"/>
      <c r="G6" s="411" t="n"/>
      <c r="H6" s="411" t="n"/>
      <c r="I6" s="411" t="n"/>
      <c r="J6" s="411" t="n"/>
      <c r="K6" s="411" t="n"/>
      <c r="L6" s="412" t="n"/>
    </row>
    <row r="7" ht="15" customHeight="1" s="335" thickBot="1">
      <c r="A7" s="444" t="inlineStr">
        <is>
          <t>N°</t>
        </is>
      </c>
      <c r="B7" s="442" t="inlineStr">
        <is>
          <t>Oficina Operativa</t>
        </is>
      </c>
      <c r="C7" s="442" t="inlineStr">
        <is>
          <t>Fecha</t>
        </is>
      </c>
      <c r="D7" s="440" t="inlineStr">
        <is>
          <t xml:space="preserve">Descripción
del Articulo </t>
        </is>
      </c>
      <c r="E7" s="442" t="inlineStr">
        <is>
          <t>Serie</t>
        </is>
      </c>
      <c r="F7" s="442" t="inlineStr">
        <is>
          <t xml:space="preserve">Correlativo </t>
        </is>
      </c>
      <c r="G7" s="441" t="n"/>
      <c r="H7" s="440" t="inlineStr">
        <is>
          <t>Total cédulas anuladas</t>
        </is>
      </c>
      <c r="I7" s="441" t="n"/>
      <c r="J7" s="440" t="inlineStr">
        <is>
          <t xml:space="preserve">Total Plastico
Anulado  </t>
        </is>
      </c>
      <c r="K7" s="440" t="inlineStr">
        <is>
          <t>Motivo Anulación</t>
        </is>
      </c>
      <c r="L7" s="447" t="inlineStr">
        <is>
          <t>Operador</t>
        </is>
      </c>
    </row>
    <row r="8" ht="33.75" customHeight="1" s="335" thickBot="1">
      <c r="A8" s="445" t="n"/>
      <c r="B8" s="443" t="n"/>
      <c r="C8" s="443" t="n"/>
      <c r="D8" s="443" t="n"/>
      <c r="E8" s="443" t="n"/>
      <c r="F8" s="442" t="inlineStr">
        <is>
          <t xml:space="preserve">Desde </t>
        </is>
      </c>
      <c r="G8" s="442" t="inlineStr">
        <is>
          <t xml:space="preserve">Hasta </t>
        </is>
      </c>
      <c r="H8" s="170" t="inlineStr">
        <is>
          <t>ítem CI001</t>
        </is>
      </c>
      <c r="I8" s="170" t="inlineStr">
        <is>
          <t>ítem CI004</t>
        </is>
      </c>
      <c r="J8" s="443" t="n"/>
      <c r="K8" s="443" t="n"/>
      <c r="L8" s="448" t="n"/>
    </row>
    <row r="9">
      <c r="A9" s="171" t="n">
        <v>1</v>
      </c>
      <c r="B9" s="172" t="inlineStr">
        <is>
          <t>MONTERO</t>
        </is>
      </c>
      <c r="C9" s="233" t="inlineStr">
        <is>
          <t>03/01/2024</t>
        </is>
      </c>
      <c r="D9" s="233" t="inlineStr">
        <is>
          <t>CÉDULA DE IDENTIDAD DS4924</t>
        </is>
      </c>
      <c r="E9" s="234" t="inlineStr">
        <is>
          <t>LA</t>
        </is>
      </c>
      <c r="F9" s="235" t="n">
        <v>583665</v>
      </c>
      <c r="G9" s="236" t="n">
        <v>583665</v>
      </c>
      <c r="H9" s="237" t="n">
        <v>0</v>
      </c>
      <c r="I9" s="174" t="n">
        <v>1</v>
      </c>
      <c r="J9" s="174" t="n">
        <v>0</v>
      </c>
      <c r="K9" s="173" t="inlineStr">
        <is>
          <t>ERROR DE IMPRESIÓN</t>
        </is>
      </c>
      <c r="L9" s="238" t="inlineStr">
        <is>
          <t>ANELY CACERES PECHO</t>
        </is>
      </c>
    </row>
    <row r="10">
      <c r="A10" s="171" t="n">
        <v>2</v>
      </c>
      <c r="B10" s="172" t="inlineStr">
        <is>
          <t>MONTERO</t>
        </is>
      </c>
      <c r="C10" s="233" t="inlineStr">
        <is>
          <t>03/01/2024</t>
        </is>
      </c>
      <c r="D10" s="233" t="inlineStr">
        <is>
          <t>CÉDULA DE IDENTIDAD DS4924</t>
        </is>
      </c>
      <c r="E10" s="234" t="inlineStr">
        <is>
          <t>LA</t>
        </is>
      </c>
      <c r="F10" s="235" t="n">
        <v>583669</v>
      </c>
      <c r="G10" s="236" t="n">
        <v>583669</v>
      </c>
      <c r="H10" s="237" t="n">
        <v>0</v>
      </c>
      <c r="I10" s="174" t="n">
        <v>1</v>
      </c>
      <c r="J10" s="174" t="n">
        <v>0</v>
      </c>
      <c r="K10" s="173" t="inlineStr">
        <is>
          <t>ERROR DE IMPRESIÓN</t>
        </is>
      </c>
      <c r="L10" s="238" t="inlineStr">
        <is>
          <t>ANELY CACERES PECHO</t>
        </is>
      </c>
    </row>
    <row r="11">
      <c r="A11" s="171" t="n">
        <v>3</v>
      </c>
      <c r="B11" s="172" t="inlineStr">
        <is>
          <t>MONTERO</t>
        </is>
      </c>
      <c r="C11" s="233" t="inlineStr">
        <is>
          <t>03/01/2024</t>
        </is>
      </c>
      <c r="D11" s="233" t="inlineStr">
        <is>
          <t>CÉDULA DE IDENTIDAD DS4924</t>
        </is>
      </c>
      <c r="E11" s="234" t="inlineStr">
        <is>
          <t>LA</t>
        </is>
      </c>
      <c r="F11" s="235" t="n">
        <v>583961</v>
      </c>
      <c r="G11" s="236" t="n">
        <v>583961</v>
      </c>
      <c r="H11" s="237" t="n">
        <v>0</v>
      </c>
      <c r="I11" s="174" t="n">
        <v>1</v>
      </c>
      <c r="J11" s="174" t="n">
        <v>0</v>
      </c>
      <c r="K11" s="173" t="inlineStr">
        <is>
          <t>ERROR DE IMPRESIÓN</t>
        </is>
      </c>
      <c r="L11" s="238" t="inlineStr">
        <is>
          <t>"DIEGO ARMANDO" YUCRA SILVESTRE</t>
        </is>
      </c>
    </row>
    <row r="12">
      <c r="A12" s="171" t="n">
        <v>4</v>
      </c>
      <c r="B12" s="172" t="inlineStr">
        <is>
          <t>MONTERO</t>
        </is>
      </c>
      <c r="C12" s="233" t="inlineStr">
        <is>
          <t>04/01/2024</t>
        </is>
      </c>
      <c r="D12" s="233" t="inlineStr">
        <is>
          <t>CÉDULA DE IDENTIDAD DS4924</t>
        </is>
      </c>
      <c r="E12" s="234" t="inlineStr">
        <is>
          <t>LA</t>
        </is>
      </c>
      <c r="F12" s="235" t="n">
        <v>583948</v>
      </c>
      <c r="G12" s="235" t="n">
        <v>583948</v>
      </c>
      <c r="H12" s="237" t="n">
        <v>0</v>
      </c>
      <c r="I12" s="174" t="n">
        <v>1</v>
      </c>
      <c r="J12" s="174" t="n">
        <v>0</v>
      </c>
      <c r="K12" s="173" t="inlineStr">
        <is>
          <t>ERROR DE IMPRESIÓN</t>
        </is>
      </c>
      <c r="L12" s="238" t="inlineStr">
        <is>
          <t>MIGUEL VILLARPANDO MIRANDA</t>
        </is>
      </c>
    </row>
    <row r="13">
      <c r="A13" s="171" t="n">
        <v>5</v>
      </c>
      <c r="B13" s="172" t="inlineStr">
        <is>
          <t>MONTERO</t>
        </is>
      </c>
      <c r="C13" s="233" t="inlineStr">
        <is>
          <t>04/01/2024</t>
        </is>
      </c>
      <c r="D13" s="233" t="inlineStr">
        <is>
          <t>CÉDULA DE IDENTIDAD DS4924</t>
        </is>
      </c>
      <c r="E13" s="234" t="inlineStr">
        <is>
          <t>LA</t>
        </is>
      </c>
      <c r="F13" s="235" t="n">
        <v>583959</v>
      </c>
      <c r="G13" s="236" t="n">
        <v>583959</v>
      </c>
      <c r="H13" s="237" t="n">
        <v>0</v>
      </c>
      <c r="I13" s="174" t="n">
        <v>1</v>
      </c>
      <c r="J13" s="174" t="n">
        <v>0</v>
      </c>
      <c r="K13" s="173" t="inlineStr">
        <is>
          <t>ERROR DE IMPRESIÓN</t>
        </is>
      </c>
      <c r="L13" s="238" t="inlineStr">
        <is>
          <t>MIGUEL VILLARPANDO MIRANDA</t>
        </is>
      </c>
    </row>
    <row r="14">
      <c r="A14" s="171" t="n">
        <v>6</v>
      </c>
      <c r="B14" s="172" t="inlineStr">
        <is>
          <t>MONTERO</t>
        </is>
      </c>
      <c r="C14" s="233" t="inlineStr">
        <is>
          <t>04/01/2024</t>
        </is>
      </c>
      <c r="D14" s="233" t="inlineStr">
        <is>
          <t>CÉDULA DE IDENTIDAD DS4924</t>
        </is>
      </c>
      <c r="E14" s="234" t="inlineStr">
        <is>
          <t>LA</t>
        </is>
      </c>
      <c r="F14" s="235" t="n">
        <v>583982</v>
      </c>
      <c r="G14" s="236" t="n">
        <v>583982</v>
      </c>
      <c r="H14" s="237" t="n">
        <v>0</v>
      </c>
      <c r="I14" s="174" t="n">
        <v>1</v>
      </c>
      <c r="J14" s="174" t="n">
        <v>0</v>
      </c>
      <c r="K14" s="173" t="inlineStr">
        <is>
          <t>ERROR DE IMPRESIÓN</t>
        </is>
      </c>
      <c r="L14" s="238" t="inlineStr">
        <is>
          <t>WILSON SOLETO LAVAIN</t>
        </is>
      </c>
    </row>
    <row r="15">
      <c r="A15" s="171" t="n">
        <v>7</v>
      </c>
      <c r="B15" s="172" t="inlineStr">
        <is>
          <t>MONTERO</t>
        </is>
      </c>
      <c r="C15" s="233" t="inlineStr">
        <is>
          <t>04/01/2024</t>
        </is>
      </c>
      <c r="D15" s="233" t="inlineStr">
        <is>
          <t>CÉDULA DE IDENTIDAD DS4924</t>
        </is>
      </c>
      <c r="E15" s="234" t="inlineStr">
        <is>
          <t>LA</t>
        </is>
      </c>
      <c r="F15" s="235" t="n">
        <v>583985</v>
      </c>
      <c r="G15" s="236" t="n">
        <v>583985</v>
      </c>
      <c r="H15" s="237" t="n">
        <v>0</v>
      </c>
      <c r="I15" s="174" t="n">
        <v>1</v>
      </c>
      <c r="J15" s="174" t="n">
        <v>0</v>
      </c>
      <c r="K15" s="173" t="inlineStr">
        <is>
          <t>ERROR DE IMPRESIÓN</t>
        </is>
      </c>
      <c r="L15" s="238" t="inlineStr">
        <is>
          <t>WILSON SOLETO LAVAIN</t>
        </is>
      </c>
    </row>
    <row r="16">
      <c r="A16" s="171" t="n">
        <v>8</v>
      </c>
      <c r="B16" s="172" t="inlineStr">
        <is>
          <t>MONTERO</t>
        </is>
      </c>
      <c r="C16" s="233" t="inlineStr">
        <is>
          <t>04/01/2024</t>
        </is>
      </c>
      <c r="D16" s="233" t="inlineStr">
        <is>
          <t>CÉDULA DE IDENTIDAD DS4924</t>
        </is>
      </c>
      <c r="E16" s="234" t="inlineStr">
        <is>
          <t>LA</t>
        </is>
      </c>
      <c r="F16" s="235" t="n">
        <v>584064</v>
      </c>
      <c r="G16" s="236" t="n">
        <v>584064</v>
      </c>
      <c r="H16" s="237" t="n">
        <v>0</v>
      </c>
      <c r="I16" s="174" t="n">
        <v>1</v>
      </c>
      <c r="J16" s="174" t="n">
        <v>0</v>
      </c>
      <c r="K16" s="173" t="inlineStr">
        <is>
          <t>ERROR HUMANO</t>
        </is>
      </c>
      <c r="L16" s="238" t="inlineStr">
        <is>
          <t>ANELY CACERES PECHO</t>
        </is>
      </c>
    </row>
    <row r="17">
      <c r="A17" s="171" t="n">
        <v>9</v>
      </c>
      <c r="B17" s="172" t="inlineStr">
        <is>
          <t>MONTERO</t>
        </is>
      </c>
      <c r="C17" s="233" t="inlineStr">
        <is>
          <t>05/01/2024</t>
        </is>
      </c>
      <c r="D17" s="233" t="inlineStr">
        <is>
          <t>CÉDULA DE IDENTIDAD DS4924</t>
        </is>
      </c>
      <c r="E17" s="234" t="inlineStr">
        <is>
          <t>LA</t>
        </is>
      </c>
      <c r="F17" s="235" t="n">
        <v>584419</v>
      </c>
      <c r="G17" s="236" t="n">
        <v>584419</v>
      </c>
      <c r="H17" s="237" t="n">
        <v>0</v>
      </c>
      <c r="I17" s="174" t="n">
        <v>1</v>
      </c>
      <c r="J17" s="174" t="n">
        <v>0</v>
      </c>
      <c r="K17" s="173" t="inlineStr">
        <is>
          <t>ERROR DE IMPRESIÓN</t>
        </is>
      </c>
      <c r="L17" s="238" t="inlineStr">
        <is>
          <t>MIGUEL VILLARPANDO MIRANDA</t>
        </is>
      </c>
    </row>
    <row r="18">
      <c r="A18" s="171" t="n">
        <v>10</v>
      </c>
      <c r="B18" s="172" t="inlineStr">
        <is>
          <t>MONTERO</t>
        </is>
      </c>
      <c r="C18" s="233" t="inlineStr">
        <is>
          <t>05/01/2024</t>
        </is>
      </c>
      <c r="D18" s="233" t="inlineStr">
        <is>
          <t>CÉDULA DE IDENTIDAD DS4924</t>
        </is>
      </c>
      <c r="E18" s="234" t="inlineStr">
        <is>
          <t>LA</t>
        </is>
      </c>
      <c r="F18" s="235" t="n">
        <v>584426</v>
      </c>
      <c r="G18" s="236" t="n">
        <v>584426</v>
      </c>
      <c r="H18" s="237" t="n">
        <v>0</v>
      </c>
      <c r="I18" s="174" t="n">
        <v>1</v>
      </c>
      <c r="J18" s="174" t="n">
        <v>0</v>
      </c>
      <c r="K18" s="173" t="inlineStr">
        <is>
          <t>ERROR DE IMPRESIÓN</t>
        </is>
      </c>
      <c r="L18" s="238" t="inlineStr">
        <is>
          <t>MIGUEL VILLARPANDO MIRANDA</t>
        </is>
      </c>
    </row>
    <row r="19">
      <c r="A19" s="171" t="n">
        <v>11</v>
      </c>
      <c r="B19" s="172" t="inlineStr">
        <is>
          <t>MONTERO</t>
        </is>
      </c>
      <c r="C19" s="233" t="inlineStr">
        <is>
          <t>05/01/2024</t>
        </is>
      </c>
      <c r="D19" s="233" t="inlineStr">
        <is>
          <t>CÉDULA DE IDENTIDAD DS4924</t>
        </is>
      </c>
      <c r="E19" s="234" t="inlineStr">
        <is>
          <t>LA</t>
        </is>
      </c>
      <c r="F19" s="235" t="n">
        <v>584435</v>
      </c>
      <c r="G19" s="235" t="n">
        <v>584435</v>
      </c>
      <c r="H19" s="237" t="n">
        <v>0</v>
      </c>
      <c r="I19" s="174" t="n">
        <v>1</v>
      </c>
      <c r="J19" s="174" t="n">
        <v>0</v>
      </c>
      <c r="K19" s="173" t="inlineStr">
        <is>
          <t>ERROR DE SISTEMA</t>
        </is>
      </c>
      <c r="L19" s="238" t="inlineStr">
        <is>
          <t>MIGUEL VILLARPANDO MIRANDA</t>
        </is>
      </c>
    </row>
    <row r="20">
      <c r="A20" s="171" t="n">
        <v>12</v>
      </c>
      <c r="B20" s="172" t="inlineStr">
        <is>
          <t>MONTERO</t>
        </is>
      </c>
      <c r="C20" s="233" t="inlineStr">
        <is>
          <t>06/01/2024</t>
        </is>
      </c>
      <c r="D20" s="233" t="inlineStr">
        <is>
          <t>CÉDULA DE IDENTIDAD DS4924</t>
        </is>
      </c>
      <c r="E20" s="234" t="inlineStr">
        <is>
          <t>LA</t>
        </is>
      </c>
      <c r="F20" s="235" t="n">
        <v>584517</v>
      </c>
      <c r="G20" s="236" t="n">
        <v>584517</v>
      </c>
      <c r="H20" s="237" t="n">
        <v>0</v>
      </c>
      <c r="I20" s="174" t="n">
        <v>1</v>
      </c>
      <c r="J20" s="174" t="n">
        <v>0</v>
      </c>
      <c r="K20" s="173" t="inlineStr">
        <is>
          <t>ERROR DE IMPRESIÓN</t>
        </is>
      </c>
      <c r="L20" s="238" t="inlineStr">
        <is>
          <t>VERONICA MEDRANO ARIAS</t>
        </is>
      </c>
    </row>
    <row r="21">
      <c r="A21" s="171" t="n">
        <v>13</v>
      </c>
      <c r="B21" s="172" t="inlineStr">
        <is>
          <t>MONTERO</t>
        </is>
      </c>
      <c r="C21" s="233" t="inlineStr">
        <is>
          <t>08/01/2024</t>
        </is>
      </c>
      <c r="D21" s="233" t="inlineStr">
        <is>
          <t>CÉDULA DE IDENTIDAD DS4924</t>
        </is>
      </c>
      <c r="E21" s="234" t="inlineStr">
        <is>
          <t>LA</t>
        </is>
      </c>
      <c r="F21" s="235" t="n">
        <v>584622</v>
      </c>
      <c r="G21" s="236" t="n">
        <v>584622</v>
      </c>
      <c r="H21" s="237" t="n">
        <v>0</v>
      </c>
      <c r="I21" s="174" t="n">
        <v>1</v>
      </c>
      <c r="J21" s="174" t="n">
        <v>0</v>
      </c>
      <c r="K21" s="173" t="inlineStr">
        <is>
          <t>ERROR DE SISTEMA</t>
        </is>
      </c>
      <c r="L21" s="238" t="inlineStr">
        <is>
          <t>VERONICA MEDRANO ARIAS</t>
        </is>
      </c>
    </row>
    <row r="22">
      <c r="A22" s="171" t="n">
        <v>14</v>
      </c>
      <c r="B22" s="172" t="inlineStr">
        <is>
          <t>MONTERO</t>
        </is>
      </c>
      <c r="C22" s="233" t="inlineStr">
        <is>
          <t>08/01/2024</t>
        </is>
      </c>
      <c r="D22" s="233" t="inlineStr">
        <is>
          <t>LAMINAS PLASTICAS TIPO FUNDA -POUCHE</t>
        </is>
      </c>
      <c r="E22" s="234" t="inlineStr">
        <is>
          <t>H5-P1</t>
        </is>
      </c>
      <c r="F22" s="235" t="n">
        <v>1126881</v>
      </c>
      <c r="G22" s="236" t="n">
        <v>1126881</v>
      </c>
      <c r="H22" s="237" t="n">
        <v>0</v>
      </c>
      <c r="I22" s="174" t="n">
        <v>0</v>
      </c>
      <c r="J22" s="174" t="n">
        <v>1</v>
      </c>
      <c r="K22" s="173" t="inlineStr">
        <is>
          <t>ERROR DE SISTEMA</t>
        </is>
      </c>
      <c r="L22" s="238" t="inlineStr">
        <is>
          <t>VERONICA MEDRANO ARIAS</t>
        </is>
      </c>
    </row>
    <row r="23">
      <c r="A23" s="171" t="n">
        <v>15</v>
      </c>
      <c r="B23" s="172" t="inlineStr">
        <is>
          <t>MONTERO</t>
        </is>
      </c>
      <c r="C23" s="233" t="inlineStr">
        <is>
          <t>08/01/2024</t>
        </is>
      </c>
      <c r="D23" s="233" t="inlineStr">
        <is>
          <t>CÉDULA DE IDENTIDAD DS4924</t>
        </is>
      </c>
      <c r="E23" s="234" t="inlineStr">
        <is>
          <t>LA</t>
        </is>
      </c>
      <c r="F23" s="235" t="n">
        <v>584751</v>
      </c>
      <c r="G23" s="236" t="n">
        <v>584751</v>
      </c>
      <c r="H23" s="237" t="n">
        <v>0</v>
      </c>
      <c r="I23" s="174" t="n">
        <v>1</v>
      </c>
      <c r="J23" s="174" t="n">
        <v>0</v>
      </c>
      <c r="K23" s="173" t="inlineStr">
        <is>
          <t>ERROR DE IMPRESIÓN</t>
        </is>
      </c>
      <c r="L23" s="238" t="inlineStr">
        <is>
          <t>MIGUEL VILLARPANDO MIRANDA</t>
        </is>
      </c>
    </row>
    <row r="24">
      <c r="A24" s="171" t="n">
        <v>16</v>
      </c>
      <c r="B24" s="172" t="inlineStr">
        <is>
          <t>MONTERO</t>
        </is>
      </c>
      <c r="C24" s="233" t="inlineStr">
        <is>
          <t>08/01/2024</t>
        </is>
      </c>
      <c r="D24" s="233" t="inlineStr">
        <is>
          <t>CEDULAS DE IDENTIDAD</t>
        </is>
      </c>
      <c r="E24" s="234" t="inlineStr">
        <is>
          <t>H5-P1</t>
        </is>
      </c>
      <c r="F24" s="235" t="n">
        <v>2743238</v>
      </c>
      <c r="G24" s="236" t="n">
        <v>2743238</v>
      </c>
      <c r="H24" s="237" t="n">
        <v>1</v>
      </c>
      <c r="I24" s="174" t="n">
        <v>0</v>
      </c>
      <c r="J24" s="174" t="n">
        <v>0</v>
      </c>
      <c r="K24" s="173" t="inlineStr">
        <is>
          <t>ERROR HUMANO</t>
        </is>
      </c>
      <c r="L24" s="238" t="inlineStr">
        <is>
          <t>"IVAR LIMBERT" FLORES AYAVIRI</t>
        </is>
      </c>
    </row>
    <row r="25">
      <c r="A25" s="171" t="n">
        <v>17</v>
      </c>
      <c r="B25" s="172" t="inlineStr">
        <is>
          <t>MONTERO</t>
        </is>
      </c>
      <c r="C25" s="233" t="inlineStr">
        <is>
          <t>08/01/2024</t>
        </is>
      </c>
      <c r="D25" s="233" t="inlineStr">
        <is>
          <t>CEDULAS DE IDENTIDAD</t>
        </is>
      </c>
      <c r="E25" s="234" t="inlineStr">
        <is>
          <t>H5-P1</t>
        </is>
      </c>
      <c r="F25" s="235" t="n">
        <v>2743239</v>
      </c>
      <c r="G25" s="235" t="n">
        <v>2743239</v>
      </c>
      <c r="H25" s="237" t="n">
        <v>1</v>
      </c>
      <c r="I25" s="174" t="n">
        <v>0</v>
      </c>
      <c r="J25" s="174" t="n">
        <v>0</v>
      </c>
      <c r="K25" s="173" t="inlineStr">
        <is>
          <t>ERROR HUMANO</t>
        </is>
      </c>
      <c r="L25" s="238" t="inlineStr">
        <is>
          <t>"IVAR LIMBERT" FLORES AYAVIRI</t>
        </is>
      </c>
    </row>
    <row r="26">
      <c r="A26" s="171" t="n">
        <v>18</v>
      </c>
      <c r="B26" s="172" t="inlineStr">
        <is>
          <t>MONTERO</t>
        </is>
      </c>
      <c r="C26" s="233" t="inlineStr">
        <is>
          <t>09/01/2024</t>
        </is>
      </c>
      <c r="D26" s="233" t="inlineStr">
        <is>
          <t>CÉDULA DE IDENTIDAD DS4924</t>
        </is>
      </c>
      <c r="E26" s="234" t="inlineStr">
        <is>
          <t>LA</t>
        </is>
      </c>
      <c r="F26" s="235" t="n">
        <v>584977</v>
      </c>
      <c r="G26" s="236" t="n">
        <v>584977</v>
      </c>
      <c r="H26" s="237" t="n">
        <v>0</v>
      </c>
      <c r="I26" s="174" t="n">
        <v>1</v>
      </c>
      <c r="J26" s="174" t="n">
        <v>0</v>
      </c>
      <c r="K26" s="173" t="inlineStr">
        <is>
          <t>ERROR HUMANO</t>
        </is>
      </c>
      <c r="L26" s="238" t="inlineStr">
        <is>
          <t>ANELY CACERES PECHO</t>
        </is>
      </c>
    </row>
    <row r="27">
      <c r="A27" s="171" t="n">
        <v>19</v>
      </c>
      <c r="B27" s="172" t="inlineStr">
        <is>
          <t>MONTERO</t>
        </is>
      </c>
      <c r="C27" s="233" t="inlineStr">
        <is>
          <t>09/01/2024</t>
        </is>
      </c>
      <c r="D27" s="233" t="inlineStr">
        <is>
          <t>CÉDULA DE IDENTIDAD DS4924</t>
        </is>
      </c>
      <c r="E27" s="234" t="inlineStr">
        <is>
          <t>LA</t>
        </is>
      </c>
      <c r="F27" s="235" t="n">
        <v>584999</v>
      </c>
      <c r="G27" s="236" t="n">
        <v>584999</v>
      </c>
      <c r="H27" s="237" t="n">
        <v>0</v>
      </c>
      <c r="I27" s="174" t="n">
        <v>1</v>
      </c>
      <c r="J27" s="174" t="n">
        <v>0</v>
      </c>
      <c r="K27" s="173" t="inlineStr">
        <is>
          <t>ERROR DE IMPRESIÓN</t>
        </is>
      </c>
      <c r="L27" s="238" t="inlineStr">
        <is>
          <t>MIGUEL VILLARPANDO MIRANDA</t>
        </is>
      </c>
    </row>
    <row r="28">
      <c r="A28" s="171" t="n">
        <v>20</v>
      </c>
      <c r="B28" s="172" t="inlineStr">
        <is>
          <t>MONTERO</t>
        </is>
      </c>
      <c r="C28" s="233" t="inlineStr">
        <is>
          <t>09/01/2024</t>
        </is>
      </c>
      <c r="D28" s="233" t="inlineStr">
        <is>
          <t>CÉDULA DE IDENTIDAD DS4924</t>
        </is>
      </c>
      <c r="E28" s="234" t="inlineStr">
        <is>
          <t>LA</t>
        </is>
      </c>
      <c r="F28" s="235" t="n">
        <v>585000</v>
      </c>
      <c r="G28" s="236" t="n">
        <v>585000</v>
      </c>
      <c r="H28" s="237" t="n">
        <v>0</v>
      </c>
      <c r="I28" s="174" t="n">
        <v>1</v>
      </c>
      <c r="J28" s="174" t="n">
        <v>0</v>
      </c>
      <c r="K28" s="173" t="inlineStr">
        <is>
          <t>ERROR DE IMPRESIÓN</t>
        </is>
      </c>
      <c r="L28" s="238" t="inlineStr">
        <is>
          <t>MIGUEL VILLARPANDO MIRANDA</t>
        </is>
      </c>
    </row>
    <row r="29">
      <c r="A29" s="171" t="n">
        <v>21</v>
      </c>
      <c r="B29" s="172" t="inlineStr">
        <is>
          <t>MONTERO</t>
        </is>
      </c>
      <c r="C29" s="233" t="inlineStr">
        <is>
          <t>09/01/2024</t>
        </is>
      </c>
      <c r="D29" s="233" t="inlineStr">
        <is>
          <t>CÉDULA DE IDENTIDAD DS4924</t>
        </is>
      </c>
      <c r="E29" s="234" t="inlineStr">
        <is>
          <t>LA</t>
        </is>
      </c>
      <c r="F29" s="235" t="n">
        <v>585029</v>
      </c>
      <c r="G29" s="236" t="n">
        <v>585029</v>
      </c>
      <c r="H29" s="237" t="n">
        <v>0</v>
      </c>
      <c r="I29" s="174" t="n">
        <v>1</v>
      </c>
      <c r="J29" s="174" t="n">
        <v>0</v>
      </c>
      <c r="K29" s="173" t="inlineStr">
        <is>
          <t>ERROR DE IMPRESIÓN</t>
        </is>
      </c>
      <c r="L29" s="238" t="inlineStr">
        <is>
          <t>MIGUEL VILLARPANDO MIRANDA</t>
        </is>
      </c>
    </row>
    <row r="30">
      <c r="A30" s="171" t="n">
        <v>22</v>
      </c>
      <c r="B30" s="172" t="inlineStr">
        <is>
          <t>MONTERO</t>
        </is>
      </c>
      <c r="C30" s="233" t="inlineStr">
        <is>
          <t>10/01/2024</t>
        </is>
      </c>
      <c r="D30" s="233" t="inlineStr">
        <is>
          <t>CÉDULA DE IDENTIDAD DS4924</t>
        </is>
      </c>
      <c r="E30" s="234" t="inlineStr">
        <is>
          <t>LA</t>
        </is>
      </c>
      <c r="F30" s="235" t="n">
        <v>585235</v>
      </c>
      <c r="G30" s="236" t="n">
        <v>585235</v>
      </c>
      <c r="H30" s="237" t="n">
        <v>0</v>
      </c>
      <c r="I30" s="174" t="n">
        <v>1</v>
      </c>
      <c r="J30" s="174" t="n">
        <v>0</v>
      </c>
      <c r="K30" s="173" t="inlineStr">
        <is>
          <t>ERROR HUMANO</t>
        </is>
      </c>
      <c r="L30" s="238" t="inlineStr">
        <is>
          <t>ANELY CACERES PECHO</t>
        </is>
      </c>
    </row>
    <row r="31">
      <c r="A31" s="171" t="n">
        <v>23</v>
      </c>
      <c r="B31" s="172" t="inlineStr">
        <is>
          <t>MONTERO</t>
        </is>
      </c>
      <c r="C31" s="233" t="inlineStr">
        <is>
          <t>11/01/2024</t>
        </is>
      </c>
      <c r="D31" s="233" t="inlineStr">
        <is>
          <t>CÉDULA DE IDENTIDAD DS4924</t>
        </is>
      </c>
      <c r="E31" s="234" t="inlineStr">
        <is>
          <t>LA</t>
        </is>
      </c>
      <c r="F31" s="235" t="n">
        <v>585565</v>
      </c>
      <c r="G31" s="235" t="n">
        <v>585565</v>
      </c>
      <c r="H31" s="237" t="n">
        <v>0</v>
      </c>
      <c r="I31" s="174" t="n">
        <v>1</v>
      </c>
      <c r="J31" s="174" t="n">
        <v>0</v>
      </c>
      <c r="K31" s="173" t="inlineStr">
        <is>
          <t>ERROR DE IMPRESIÓN</t>
        </is>
      </c>
      <c r="L31" s="238" t="inlineStr">
        <is>
          <t>MIGUEL VILLARPANDO MIRANDA</t>
        </is>
      </c>
    </row>
    <row r="32">
      <c r="A32" s="171" t="n">
        <v>24</v>
      </c>
      <c r="B32" s="172" t="inlineStr">
        <is>
          <t>MONTERO</t>
        </is>
      </c>
      <c r="C32" s="233" t="inlineStr">
        <is>
          <t>11/01/2024</t>
        </is>
      </c>
      <c r="D32" s="233" t="inlineStr">
        <is>
          <t>CÉDULA DE IDENTIDAD DS4924</t>
        </is>
      </c>
      <c r="E32" s="234" t="inlineStr">
        <is>
          <t>LA</t>
        </is>
      </c>
      <c r="F32" s="235" t="n">
        <v>585693</v>
      </c>
      <c r="G32" s="236" t="n">
        <v>585693</v>
      </c>
      <c r="H32" s="237" t="n">
        <v>0</v>
      </c>
      <c r="I32" s="174" t="n">
        <v>1</v>
      </c>
      <c r="J32" s="174" t="n">
        <v>0</v>
      </c>
      <c r="K32" s="173" t="inlineStr">
        <is>
          <t>ERROR DE IMPRESIÓN</t>
        </is>
      </c>
      <c r="L32" s="238" t="inlineStr">
        <is>
          <t>"CARMEN DEL PILAR" ANTELO PAZ</t>
        </is>
      </c>
    </row>
    <row r="33">
      <c r="A33" s="171" t="n">
        <v>25</v>
      </c>
      <c r="B33" s="172" t="inlineStr">
        <is>
          <t>MONTERO</t>
        </is>
      </c>
      <c r="C33" s="233" t="inlineStr">
        <is>
          <t>11/01/2024</t>
        </is>
      </c>
      <c r="D33" s="233" t="inlineStr">
        <is>
          <t>LAMINAS PLASTICAS TIPO FUNDA -POUCHE</t>
        </is>
      </c>
      <c r="E33" s="234" t="inlineStr">
        <is>
          <t>H5-P1</t>
        </is>
      </c>
      <c r="F33" s="235" t="n">
        <v>1127990</v>
      </c>
      <c r="G33" s="236" t="n">
        <v>1127990</v>
      </c>
      <c r="H33" s="237" t="n">
        <v>0</v>
      </c>
      <c r="I33" s="174" t="n">
        <v>0</v>
      </c>
      <c r="J33" s="174" t="n">
        <v>1</v>
      </c>
      <c r="K33" s="173" t="inlineStr">
        <is>
          <t>ERROR DE IMPRESIÓN</t>
        </is>
      </c>
      <c r="L33" s="238" t="inlineStr">
        <is>
          <t>"CARMEN DEL PILAR" ANTELO PAZ</t>
        </is>
      </c>
    </row>
    <row r="34">
      <c r="A34" s="171" t="n">
        <v>26</v>
      </c>
      <c r="B34" s="172" t="inlineStr">
        <is>
          <t>MONTERO</t>
        </is>
      </c>
      <c r="C34" s="233" t="inlineStr">
        <is>
          <t>11/01/2024</t>
        </is>
      </c>
      <c r="D34" s="233" t="inlineStr">
        <is>
          <t>CÉDULA DE IDENTIDAD DS4924</t>
        </is>
      </c>
      <c r="E34" s="234" t="inlineStr">
        <is>
          <t>LA</t>
        </is>
      </c>
      <c r="F34" s="235" t="n">
        <v>585694</v>
      </c>
      <c r="G34" s="236" t="n">
        <v>585694</v>
      </c>
      <c r="H34" s="237" t="n">
        <v>0</v>
      </c>
      <c r="I34" s="174" t="n">
        <v>1</v>
      </c>
      <c r="J34" s="174" t="n">
        <v>0</v>
      </c>
      <c r="K34" s="173" t="inlineStr">
        <is>
          <t>ERROR DE IMPRESIÓN</t>
        </is>
      </c>
      <c r="L34" s="238" t="inlineStr">
        <is>
          <t>"CARMEN DEL PILAR" ANTELO PAZ</t>
        </is>
      </c>
    </row>
    <row r="35">
      <c r="A35" s="171" t="n">
        <v>27</v>
      </c>
      <c r="B35" s="172" t="inlineStr">
        <is>
          <t>MONTERO</t>
        </is>
      </c>
      <c r="C35" s="233" t="inlineStr">
        <is>
          <t>12/01/2024</t>
        </is>
      </c>
      <c r="D35" s="233" t="inlineStr">
        <is>
          <t>CÉDULA DE IDENTIDAD DS4924</t>
        </is>
      </c>
      <c r="E35" s="234" t="inlineStr">
        <is>
          <t>LA</t>
        </is>
      </c>
      <c r="F35" s="235" t="n">
        <v>585496</v>
      </c>
      <c r="G35" s="236" t="n">
        <v>585496</v>
      </c>
      <c r="H35" s="237" t="n">
        <v>0</v>
      </c>
      <c r="I35" s="174" t="n">
        <v>1</v>
      </c>
      <c r="J35" s="174" t="n">
        <v>0</v>
      </c>
      <c r="K35" s="173" t="inlineStr">
        <is>
          <t>ERROR DE IMPRESIÓN</t>
        </is>
      </c>
      <c r="L35" s="238" t="inlineStr">
        <is>
          <t>VERONICA MEDRANO ARIAS</t>
        </is>
      </c>
    </row>
    <row r="36">
      <c r="A36" s="171" t="n">
        <v>28</v>
      </c>
      <c r="B36" s="172" t="inlineStr">
        <is>
          <t>MONTERO</t>
        </is>
      </c>
      <c r="C36" s="233" t="inlineStr">
        <is>
          <t>12/01/2024</t>
        </is>
      </c>
      <c r="D36" s="233" t="inlineStr">
        <is>
          <t>CÉDULA DE IDENTIDAD DS4924</t>
        </is>
      </c>
      <c r="E36" s="234" t="inlineStr">
        <is>
          <t>LA</t>
        </is>
      </c>
      <c r="F36" s="235" t="n">
        <v>585621</v>
      </c>
      <c r="G36" s="235" t="n">
        <v>585621</v>
      </c>
      <c r="H36" s="237" t="n">
        <v>0</v>
      </c>
      <c r="I36" s="174" t="n">
        <v>1</v>
      </c>
      <c r="J36" s="174" t="n">
        <v>0</v>
      </c>
      <c r="K36" s="173" t="inlineStr">
        <is>
          <t>ERROR HUMANO</t>
        </is>
      </c>
      <c r="L36" s="238" t="inlineStr">
        <is>
          <t>MIGUEL VILLARPANDO MIRANDA</t>
        </is>
      </c>
    </row>
    <row r="37">
      <c r="A37" s="171" t="n">
        <v>29</v>
      </c>
      <c r="B37" s="172" t="inlineStr">
        <is>
          <t>MONTERO</t>
        </is>
      </c>
      <c r="C37" s="233" t="inlineStr">
        <is>
          <t>12/01/2024</t>
        </is>
      </c>
      <c r="D37" s="233" t="inlineStr">
        <is>
          <t>CÉDULA DE IDENTIDAD DS4924</t>
        </is>
      </c>
      <c r="E37" s="234" t="inlineStr">
        <is>
          <t>LA</t>
        </is>
      </c>
      <c r="F37" s="235" t="n">
        <v>585628</v>
      </c>
      <c r="G37" s="236" t="n">
        <v>585628</v>
      </c>
      <c r="H37" s="237" t="n">
        <v>0</v>
      </c>
      <c r="I37" s="174" t="n">
        <v>1</v>
      </c>
      <c r="J37" s="174" t="n">
        <v>0</v>
      </c>
      <c r="K37" s="173" t="inlineStr">
        <is>
          <t>ERROR DE IMPRESIÓN</t>
        </is>
      </c>
      <c r="L37" s="238" t="inlineStr">
        <is>
          <t>MIGUEL VILLARPANDO MIRANDA</t>
        </is>
      </c>
    </row>
    <row r="38">
      <c r="A38" s="171" t="n">
        <v>30</v>
      </c>
      <c r="B38" s="172" t="inlineStr">
        <is>
          <t>MONTERO</t>
        </is>
      </c>
      <c r="C38" s="233" t="inlineStr">
        <is>
          <t>12/01/2024</t>
        </is>
      </c>
      <c r="D38" s="233" t="inlineStr">
        <is>
          <t>CEDULAS DE IDENTIDAD</t>
        </is>
      </c>
      <c r="E38" s="234" t="inlineStr">
        <is>
          <t>H5-P1</t>
        </is>
      </c>
      <c r="F38" s="235" t="n">
        <v>2979574</v>
      </c>
      <c r="G38" s="236" t="n">
        <v>2979574</v>
      </c>
      <c r="H38" s="237" t="n">
        <v>1</v>
      </c>
      <c r="I38" s="174" t="n">
        <v>0</v>
      </c>
      <c r="J38" s="174" t="n">
        <v>0</v>
      </c>
      <c r="K38" s="173" t="inlineStr">
        <is>
          <t>ERROR DE IMPRESIÓN</t>
        </is>
      </c>
      <c r="L38" s="238" t="inlineStr">
        <is>
          <t>"BOLIVIA MAR" PALMERO TILILA</t>
        </is>
      </c>
    </row>
    <row r="39">
      <c r="A39" s="171" t="n">
        <v>31</v>
      </c>
      <c r="B39" s="172" t="inlineStr">
        <is>
          <t>MONTERO</t>
        </is>
      </c>
      <c r="C39" s="233" t="inlineStr">
        <is>
          <t>12/01/2024</t>
        </is>
      </c>
      <c r="D39" s="233" t="inlineStr">
        <is>
          <t>CEDULAS DE IDENTIDAD</t>
        </is>
      </c>
      <c r="E39" s="234" t="inlineStr">
        <is>
          <t>H5-P1</t>
        </is>
      </c>
      <c r="F39" s="235" t="n">
        <v>2979577</v>
      </c>
      <c r="G39" s="236" t="n">
        <v>2979577</v>
      </c>
      <c r="H39" s="237" t="n">
        <v>1</v>
      </c>
      <c r="I39" s="174" t="n">
        <v>0</v>
      </c>
      <c r="J39" s="174" t="n">
        <v>0</v>
      </c>
      <c r="K39" s="173" t="inlineStr">
        <is>
          <t>ERROR HUMANO</t>
        </is>
      </c>
      <c r="L39" s="238" t="inlineStr">
        <is>
          <t>"BOLIVIA MAR" PALMERO TILILA</t>
        </is>
      </c>
    </row>
    <row r="40">
      <c r="A40" s="171" t="n">
        <v>32</v>
      </c>
      <c r="B40" s="172" t="inlineStr">
        <is>
          <t>MONTERO</t>
        </is>
      </c>
      <c r="C40" s="233" t="inlineStr">
        <is>
          <t>13/01/2024</t>
        </is>
      </c>
      <c r="D40" s="233" t="inlineStr">
        <is>
          <t>CÉDULA DE IDENTIDAD DS4924</t>
        </is>
      </c>
      <c r="E40" s="234" t="inlineStr">
        <is>
          <t>LA</t>
        </is>
      </c>
      <c r="F40" s="235" t="n">
        <v>585701</v>
      </c>
      <c r="G40" s="236" t="n">
        <v>585701</v>
      </c>
      <c r="H40" s="237" t="n">
        <v>0</v>
      </c>
      <c r="I40" s="174" t="n">
        <v>1</v>
      </c>
      <c r="J40" s="174" t="n">
        <v>0</v>
      </c>
      <c r="K40" s="173" t="inlineStr">
        <is>
          <t>ERROR DE IMPRESIÓN</t>
        </is>
      </c>
      <c r="L40" s="238" t="inlineStr">
        <is>
          <t>"CARMEN DEL PILAR" ANTELO PAZ</t>
        </is>
      </c>
    </row>
    <row r="41">
      <c r="A41" s="171" t="n">
        <v>33</v>
      </c>
      <c r="B41" s="172" t="inlineStr">
        <is>
          <t>MONTERO</t>
        </is>
      </c>
      <c r="C41" s="233" t="inlineStr">
        <is>
          <t>13/01/2024</t>
        </is>
      </c>
      <c r="D41" s="233" t="inlineStr">
        <is>
          <t>CÉDULA DE IDENTIDAD DS4924</t>
        </is>
      </c>
      <c r="E41" s="234" t="inlineStr">
        <is>
          <t>LA</t>
        </is>
      </c>
      <c r="F41" s="235" t="n">
        <v>585702</v>
      </c>
      <c r="G41" s="236" t="n">
        <v>585702</v>
      </c>
      <c r="H41" s="237" t="n">
        <v>0</v>
      </c>
      <c r="I41" s="174" t="n">
        <v>1</v>
      </c>
      <c r="J41" s="174" t="n">
        <v>0</v>
      </c>
      <c r="K41" s="173" t="inlineStr">
        <is>
          <t>ERROR DE IMPRESIÓN</t>
        </is>
      </c>
      <c r="L41" s="238" t="inlineStr">
        <is>
          <t>"CARMEN DEL PILAR" ANTELO PAZ</t>
        </is>
      </c>
    </row>
    <row r="42">
      <c r="A42" s="171" t="n">
        <v>34</v>
      </c>
      <c r="B42" s="172" t="inlineStr">
        <is>
          <t>MONTERO</t>
        </is>
      </c>
      <c r="C42" s="233" t="inlineStr">
        <is>
          <t>13/01/2024</t>
        </is>
      </c>
      <c r="D42" s="233" t="inlineStr">
        <is>
          <t>CÉDULA DE IDENTIDAD DS4924</t>
        </is>
      </c>
      <c r="E42" s="234" t="inlineStr">
        <is>
          <t>LA</t>
        </is>
      </c>
      <c r="F42" s="235" t="n">
        <v>585732</v>
      </c>
      <c r="G42" s="235" t="n">
        <v>585732</v>
      </c>
      <c r="H42" s="237" t="n">
        <v>0</v>
      </c>
      <c r="I42" s="174" t="n">
        <v>1</v>
      </c>
      <c r="J42" s="174" t="n">
        <v>0</v>
      </c>
      <c r="K42" s="173" t="inlineStr">
        <is>
          <t>ERROR HUMANO</t>
        </is>
      </c>
      <c r="L42" s="238" t="inlineStr">
        <is>
          <t>"CARMEN DEL PILAR" ANTELO PAZ</t>
        </is>
      </c>
    </row>
    <row r="43">
      <c r="A43" s="171" t="n">
        <v>35</v>
      </c>
      <c r="B43" s="172" t="inlineStr">
        <is>
          <t>MONTERO</t>
        </is>
      </c>
      <c r="C43" s="233" t="inlineStr">
        <is>
          <t>13/01/2024</t>
        </is>
      </c>
      <c r="D43" s="233" t="inlineStr">
        <is>
          <t>CÉDULA DE IDENTIDAD DS4924</t>
        </is>
      </c>
      <c r="E43" s="234" t="inlineStr">
        <is>
          <t>LA</t>
        </is>
      </c>
      <c r="F43" s="235" t="n">
        <v>585861</v>
      </c>
      <c r="G43" s="236" t="n">
        <v>585861</v>
      </c>
      <c r="H43" s="237" t="n">
        <v>0</v>
      </c>
      <c r="I43" s="174" t="n">
        <v>1</v>
      </c>
      <c r="J43" s="174" t="n">
        <v>0</v>
      </c>
      <c r="K43" s="173" t="inlineStr">
        <is>
          <t>ERROR DE IMPRESIÓN</t>
        </is>
      </c>
      <c r="L43" s="238" t="inlineStr">
        <is>
          <t>MIGUEL VILLARPANDO MIRANDA</t>
        </is>
      </c>
    </row>
    <row r="44">
      <c r="A44" s="171" t="n">
        <v>36</v>
      </c>
      <c r="B44" s="172" t="inlineStr">
        <is>
          <t>MONTERO</t>
        </is>
      </c>
      <c r="C44" s="233" t="inlineStr">
        <is>
          <t>15/01/2024</t>
        </is>
      </c>
      <c r="D44" s="233" t="inlineStr">
        <is>
          <t>CÉDULA DE IDENTIDAD DS4924</t>
        </is>
      </c>
      <c r="E44" s="234" t="inlineStr">
        <is>
          <t>LA</t>
        </is>
      </c>
      <c r="F44" s="235" t="n">
        <v>585718</v>
      </c>
      <c r="G44" s="236" t="n">
        <v>585718</v>
      </c>
      <c r="H44" s="237" t="n">
        <v>0</v>
      </c>
      <c r="I44" s="174" t="n">
        <v>1</v>
      </c>
      <c r="J44" s="174" t="n">
        <v>0</v>
      </c>
      <c r="K44" s="173" t="inlineStr">
        <is>
          <t>ERROR DE IMPRESIÓN</t>
        </is>
      </c>
      <c r="L44" s="238" t="inlineStr">
        <is>
          <t>"CARMEN DEL PILAR" ANTELO PAZ</t>
        </is>
      </c>
    </row>
    <row r="45">
      <c r="A45" s="171" t="n">
        <v>37</v>
      </c>
      <c r="B45" s="172" t="inlineStr">
        <is>
          <t>MONTERO</t>
        </is>
      </c>
      <c r="C45" s="233" t="inlineStr">
        <is>
          <t>15/01/2024</t>
        </is>
      </c>
      <c r="D45" s="233" t="inlineStr">
        <is>
          <t>CÉDULA DE IDENTIDAD DS4924</t>
        </is>
      </c>
      <c r="E45" s="234" t="inlineStr">
        <is>
          <t>LA</t>
        </is>
      </c>
      <c r="F45" s="235" t="n">
        <v>585727</v>
      </c>
      <c r="G45" s="236" t="n">
        <v>585727</v>
      </c>
      <c r="H45" s="237" t="n">
        <v>0</v>
      </c>
      <c r="I45" s="174" t="n">
        <v>1</v>
      </c>
      <c r="J45" s="174" t="n">
        <v>0</v>
      </c>
      <c r="K45" s="173" t="inlineStr">
        <is>
          <t>ERROR DE IMPRESIÓN</t>
        </is>
      </c>
      <c r="L45" s="238" t="inlineStr">
        <is>
          <t>"CARMEN DEL PILAR" ANTELO PAZ</t>
        </is>
      </c>
    </row>
    <row r="46">
      <c r="A46" s="171" t="n">
        <v>38</v>
      </c>
      <c r="B46" s="172" t="inlineStr">
        <is>
          <t>MONTERO</t>
        </is>
      </c>
      <c r="C46" s="233" t="inlineStr">
        <is>
          <t>15/01/2024</t>
        </is>
      </c>
      <c r="D46" s="233" t="inlineStr">
        <is>
          <t>CÉDULA DE IDENTIDAD DS4924</t>
        </is>
      </c>
      <c r="E46" s="234" t="inlineStr">
        <is>
          <t>LA</t>
        </is>
      </c>
      <c r="F46" s="235" t="n">
        <v>586170</v>
      </c>
      <c r="G46" s="236" t="n">
        <v>586170</v>
      </c>
      <c r="H46" s="237" t="n">
        <v>0</v>
      </c>
      <c r="I46" s="174" t="n">
        <v>1</v>
      </c>
      <c r="J46" s="174" t="n">
        <v>0</v>
      </c>
      <c r="K46" s="173" t="inlineStr">
        <is>
          <t>ERROR HUMANO</t>
        </is>
      </c>
      <c r="L46" s="238" t="inlineStr">
        <is>
          <t>"CARMEN DEL PILAR" ANTELO PAZ</t>
        </is>
      </c>
    </row>
    <row r="47">
      <c r="A47" s="171" t="n">
        <v>39</v>
      </c>
      <c r="B47" s="172" t="inlineStr">
        <is>
          <t>MONTERO</t>
        </is>
      </c>
      <c r="C47" s="233" t="inlineStr">
        <is>
          <t>15/01/2024</t>
        </is>
      </c>
      <c r="D47" s="233" t="inlineStr">
        <is>
          <t>CÉDULA DE IDENTIDAD DS4924</t>
        </is>
      </c>
      <c r="E47" s="234" t="inlineStr">
        <is>
          <t>LA</t>
        </is>
      </c>
      <c r="F47" s="235" t="n">
        <v>586171</v>
      </c>
      <c r="G47" s="236" t="n">
        <v>586171</v>
      </c>
      <c r="H47" s="237" t="n">
        <v>0</v>
      </c>
      <c r="I47" s="174" t="n">
        <v>1</v>
      </c>
      <c r="J47" s="174" t="n">
        <v>0</v>
      </c>
      <c r="K47" s="173" t="inlineStr">
        <is>
          <t>ERROR HUMANO</t>
        </is>
      </c>
      <c r="L47" s="238" t="inlineStr">
        <is>
          <t>"CARMEN DEL PILAR" ANTELO PAZ</t>
        </is>
      </c>
    </row>
    <row r="48">
      <c r="A48" s="171" t="n">
        <v>40</v>
      </c>
      <c r="B48" s="172" t="inlineStr">
        <is>
          <t>MONTERO</t>
        </is>
      </c>
      <c r="C48" s="233" t="inlineStr">
        <is>
          <t>15/01/2024</t>
        </is>
      </c>
      <c r="D48" s="233" t="inlineStr">
        <is>
          <t>CÉDULA DE IDENTIDAD DS4924</t>
        </is>
      </c>
      <c r="E48" s="234" t="inlineStr">
        <is>
          <t>LA</t>
        </is>
      </c>
      <c r="F48" s="235" t="n">
        <v>586172</v>
      </c>
      <c r="G48" s="235" t="n">
        <v>586172</v>
      </c>
      <c r="H48" s="237" t="n">
        <v>0</v>
      </c>
      <c r="I48" s="174" t="n">
        <v>1</v>
      </c>
      <c r="J48" s="174" t="n">
        <v>0</v>
      </c>
      <c r="K48" s="173" t="inlineStr">
        <is>
          <t>ERROR HUMANO</t>
        </is>
      </c>
      <c r="L48" s="238" t="inlineStr">
        <is>
          <t>"CARMEN DEL PILAR" ANTELO PAZ</t>
        </is>
      </c>
    </row>
    <row r="49">
      <c r="A49" s="171" t="n">
        <v>41</v>
      </c>
      <c r="B49" s="172" t="inlineStr">
        <is>
          <t>MONTERO</t>
        </is>
      </c>
      <c r="C49" s="233" t="inlineStr">
        <is>
          <t>15/01/2024</t>
        </is>
      </c>
      <c r="D49" s="233" t="inlineStr">
        <is>
          <t>CÉDULA DE IDENTIDAD DS4924</t>
        </is>
      </c>
      <c r="E49" s="234" t="inlineStr">
        <is>
          <t>LA</t>
        </is>
      </c>
      <c r="F49" s="235" t="n">
        <v>586176</v>
      </c>
      <c r="G49" s="236" t="n">
        <v>586176</v>
      </c>
      <c r="H49" s="237" t="n">
        <v>0</v>
      </c>
      <c r="I49" s="174" t="n">
        <v>1</v>
      </c>
      <c r="J49" s="174" t="n">
        <v>0</v>
      </c>
      <c r="K49" s="173" t="inlineStr">
        <is>
          <t>ERROR HUMANO</t>
        </is>
      </c>
      <c r="L49" s="238" t="inlineStr">
        <is>
          <t>"CARMEN DEL PILAR" ANTELO PAZ</t>
        </is>
      </c>
    </row>
    <row r="50">
      <c r="A50" s="171" t="n">
        <v>42</v>
      </c>
      <c r="B50" s="172" t="inlineStr">
        <is>
          <t>MONTERO</t>
        </is>
      </c>
      <c r="C50" s="233" t="inlineStr">
        <is>
          <t>16/01/2024</t>
        </is>
      </c>
      <c r="D50" s="233" t="inlineStr">
        <is>
          <t>CÉDULA DE IDENTIDAD DS4924</t>
        </is>
      </c>
      <c r="E50" s="234" t="inlineStr">
        <is>
          <t>LA</t>
        </is>
      </c>
      <c r="F50" s="235" t="n">
        <v>586138</v>
      </c>
      <c r="G50" s="236" t="n">
        <v>586138</v>
      </c>
      <c r="H50" s="237" t="n">
        <v>0</v>
      </c>
      <c r="I50" s="174" t="n">
        <v>1</v>
      </c>
      <c r="J50" s="174" t="n">
        <v>0</v>
      </c>
      <c r="K50" s="173" t="inlineStr">
        <is>
          <t>ERROR DE IMPRESIÓN</t>
        </is>
      </c>
      <c r="L50" s="238" t="inlineStr">
        <is>
          <t>MIGUEL VILLARPANDO MIRANDA</t>
        </is>
      </c>
    </row>
    <row r="51">
      <c r="A51" s="171" t="n">
        <v>43</v>
      </c>
      <c r="B51" s="172" t="inlineStr">
        <is>
          <t>MONTERO</t>
        </is>
      </c>
      <c r="C51" s="233" t="inlineStr">
        <is>
          <t>16/01/2024</t>
        </is>
      </c>
      <c r="D51" s="233" t="inlineStr">
        <is>
          <t>CÉDULA DE IDENTIDAD DS4924</t>
        </is>
      </c>
      <c r="E51" s="234" t="inlineStr">
        <is>
          <t>LA</t>
        </is>
      </c>
      <c r="F51" s="235" t="n">
        <v>586316</v>
      </c>
      <c r="G51" s="236" t="n">
        <v>586316</v>
      </c>
      <c r="H51" s="237" t="n">
        <v>0</v>
      </c>
      <c r="I51" s="174" t="n">
        <v>1</v>
      </c>
      <c r="J51" s="174" t="n">
        <v>0</v>
      </c>
      <c r="K51" s="173" t="inlineStr">
        <is>
          <t>ERROR DE IMPRESIÓN</t>
        </is>
      </c>
      <c r="L51" s="238" t="inlineStr">
        <is>
          <t>VERONICA MEDRANO ARIAS</t>
        </is>
      </c>
    </row>
    <row r="52">
      <c r="A52" s="171" t="n">
        <v>44</v>
      </c>
      <c r="B52" s="172" t="inlineStr">
        <is>
          <t>MONTERO</t>
        </is>
      </c>
      <c r="C52" s="233" t="inlineStr">
        <is>
          <t>16/01/2024</t>
        </is>
      </c>
      <c r="D52" s="233" t="inlineStr">
        <is>
          <t>CÉDULA DE IDENTIDAD DS4924</t>
        </is>
      </c>
      <c r="E52" s="234" t="inlineStr">
        <is>
          <t>LA</t>
        </is>
      </c>
      <c r="F52" s="235" t="n">
        <v>586345</v>
      </c>
      <c r="G52" s="236" t="n">
        <v>586345</v>
      </c>
      <c r="H52" s="237" t="n">
        <v>0</v>
      </c>
      <c r="I52" s="174" t="n">
        <v>1</v>
      </c>
      <c r="J52" s="174" t="n">
        <v>0</v>
      </c>
      <c r="K52" s="173" t="inlineStr">
        <is>
          <t>ERROR DE IMPRESIÓN</t>
        </is>
      </c>
      <c r="L52" s="238" t="inlineStr">
        <is>
          <t>ANELY CACERES PECHO</t>
        </is>
      </c>
    </row>
    <row r="53">
      <c r="A53" s="171" t="n">
        <v>45</v>
      </c>
      <c r="B53" s="172" t="inlineStr">
        <is>
          <t>MONTERO</t>
        </is>
      </c>
      <c r="C53" s="233" t="inlineStr">
        <is>
          <t>17/01/2024</t>
        </is>
      </c>
      <c r="D53" s="233" t="inlineStr">
        <is>
          <t>CÉDULA DE IDENTIDAD DS4924</t>
        </is>
      </c>
      <c r="E53" s="234" t="inlineStr">
        <is>
          <t>LA</t>
        </is>
      </c>
      <c r="F53" s="235" t="n">
        <v>586201</v>
      </c>
      <c r="G53" s="235" t="n">
        <v>586201</v>
      </c>
      <c r="H53" s="237" t="n">
        <v>0</v>
      </c>
      <c r="I53" s="174" t="n">
        <v>1</v>
      </c>
      <c r="J53" s="174" t="n">
        <v>0</v>
      </c>
      <c r="K53" s="173" t="inlineStr">
        <is>
          <t>ERROR DE SISTEMA</t>
        </is>
      </c>
      <c r="L53" s="238" t="inlineStr">
        <is>
          <t>"CARMEN DEL PILAR" ANTELO PAZ</t>
        </is>
      </c>
    </row>
    <row r="54">
      <c r="A54" s="171" t="n">
        <v>46</v>
      </c>
      <c r="B54" s="172" t="inlineStr">
        <is>
          <t>MONTERO</t>
        </is>
      </c>
      <c r="C54" s="233" t="inlineStr">
        <is>
          <t>17/01/2024</t>
        </is>
      </c>
      <c r="D54" s="233" t="inlineStr">
        <is>
          <t>LAMINAS PLASTICAS TIPO FUNDA -POUCHE</t>
        </is>
      </c>
      <c r="E54" s="234" t="inlineStr">
        <is>
          <t>H5-P1</t>
        </is>
      </c>
      <c r="F54" s="235" t="n">
        <v>1128633</v>
      </c>
      <c r="G54" s="236" t="n">
        <v>1128633</v>
      </c>
      <c r="H54" s="237" t="n">
        <v>0</v>
      </c>
      <c r="I54" s="174" t="n">
        <v>0</v>
      </c>
      <c r="J54" s="174" t="n">
        <v>1</v>
      </c>
      <c r="K54" s="173" t="inlineStr">
        <is>
          <t>ERROR DE SISTEMA</t>
        </is>
      </c>
      <c r="L54" s="238" t="inlineStr">
        <is>
          <t>"CARMEN DEL PILAR" ANTELO PAZ</t>
        </is>
      </c>
    </row>
    <row r="55">
      <c r="A55" s="171" t="n">
        <v>47</v>
      </c>
      <c r="B55" s="172" t="inlineStr">
        <is>
          <t>MONTERO</t>
        </is>
      </c>
      <c r="C55" s="233" t="inlineStr">
        <is>
          <t>17/01/2024</t>
        </is>
      </c>
      <c r="D55" s="233" t="inlineStr">
        <is>
          <t>CÉDULA DE IDENTIDAD DS4924</t>
        </is>
      </c>
      <c r="E55" s="234" t="inlineStr">
        <is>
          <t>LA</t>
        </is>
      </c>
      <c r="F55" s="235" t="n">
        <v>586700</v>
      </c>
      <c r="G55" s="236" t="n">
        <v>586700</v>
      </c>
      <c r="H55" s="237" t="n">
        <v>0</v>
      </c>
      <c r="I55" s="174" t="n">
        <v>1</v>
      </c>
      <c r="J55" s="174" t="n">
        <v>0</v>
      </c>
      <c r="K55" s="173" t="inlineStr">
        <is>
          <t>ERROR HUMANO</t>
        </is>
      </c>
      <c r="L55" s="238" t="inlineStr">
        <is>
          <t>MIGUEL VILLARPANDO MIRANDA</t>
        </is>
      </c>
    </row>
    <row r="56">
      <c r="A56" s="171" t="n">
        <v>48</v>
      </c>
      <c r="B56" s="172" t="inlineStr">
        <is>
          <t>MONTERO</t>
        </is>
      </c>
      <c r="C56" s="233" t="inlineStr">
        <is>
          <t>17/01/2024</t>
        </is>
      </c>
      <c r="D56" s="233" t="inlineStr">
        <is>
          <t>CEDULAS DE IDENTIDAD</t>
        </is>
      </c>
      <c r="E56" s="234" t="inlineStr">
        <is>
          <t>H5-P1</t>
        </is>
      </c>
      <c r="F56" s="235" t="n">
        <v>2979755</v>
      </c>
      <c r="G56" s="236" t="n">
        <v>2979755</v>
      </c>
      <c r="H56" s="237" t="n">
        <v>1</v>
      </c>
      <c r="I56" s="174" t="n">
        <v>0</v>
      </c>
      <c r="J56" s="174" t="n">
        <v>0</v>
      </c>
      <c r="K56" s="173" t="inlineStr">
        <is>
          <t>ERROR DE IMPRESIÓN</t>
        </is>
      </c>
      <c r="L56" s="238" t="inlineStr">
        <is>
          <t>"BOLIVIA MAR" PALMERO TILILA</t>
        </is>
      </c>
    </row>
    <row r="57">
      <c r="A57" s="171" t="n">
        <v>49</v>
      </c>
      <c r="B57" s="172" t="inlineStr">
        <is>
          <t>MONTERO</t>
        </is>
      </c>
      <c r="C57" s="233" t="inlineStr">
        <is>
          <t>18/01/2024</t>
        </is>
      </c>
      <c r="D57" s="233" t="inlineStr">
        <is>
          <t>CÉDULA DE IDENTIDAD DS4924</t>
        </is>
      </c>
      <c r="E57" s="234" t="inlineStr">
        <is>
          <t>LA</t>
        </is>
      </c>
      <c r="F57" s="235" t="n">
        <v>586900</v>
      </c>
      <c r="G57" s="236" t="n">
        <v>586900</v>
      </c>
      <c r="H57" s="237" t="n">
        <v>0</v>
      </c>
      <c r="I57" s="174" t="n">
        <v>1</v>
      </c>
      <c r="J57" s="174" t="n">
        <v>0</v>
      </c>
      <c r="K57" s="173" t="inlineStr">
        <is>
          <t>ERROR DE IMPRESIÓN</t>
        </is>
      </c>
      <c r="L57" s="238" t="inlineStr">
        <is>
          <t>VERONICA MEDRANO ARIAS</t>
        </is>
      </c>
    </row>
    <row r="58">
      <c r="A58" s="171" t="n">
        <v>50</v>
      </c>
      <c r="B58" s="172" t="inlineStr">
        <is>
          <t>MONTERO</t>
        </is>
      </c>
      <c r="C58" s="233" t="inlineStr">
        <is>
          <t>18/01/2024</t>
        </is>
      </c>
      <c r="D58" s="233" t="inlineStr">
        <is>
          <t>CÉDULA DE IDENTIDAD DS4924</t>
        </is>
      </c>
      <c r="E58" s="234" t="inlineStr">
        <is>
          <t>LA</t>
        </is>
      </c>
      <c r="F58" s="235" t="n">
        <v>586901</v>
      </c>
      <c r="G58" s="236" t="n">
        <v>586901</v>
      </c>
      <c r="H58" s="237" t="n">
        <v>0</v>
      </c>
      <c r="I58" s="174" t="n">
        <v>1</v>
      </c>
      <c r="J58" s="174" t="n">
        <v>0</v>
      </c>
      <c r="K58" s="173" t="inlineStr">
        <is>
          <t>ERROR DE IMPRESIÓN</t>
        </is>
      </c>
      <c r="L58" s="238" t="inlineStr">
        <is>
          <t>VERONICA MEDRANO ARIAS</t>
        </is>
      </c>
    </row>
    <row r="59">
      <c r="A59" s="171" t="n">
        <v>51</v>
      </c>
      <c r="B59" s="172" t="inlineStr">
        <is>
          <t>MONTERO</t>
        </is>
      </c>
      <c r="C59" s="233" t="inlineStr">
        <is>
          <t>18/01/2024</t>
        </is>
      </c>
      <c r="D59" s="233" t="inlineStr">
        <is>
          <t>CÉDULA DE IDENTIDAD DS4924</t>
        </is>
      </c>
      <c r="E59" s="234" t="inlineStr">
        <is>
          <t>LA</t>
        </is>
      </c>
      <c r="F59" s="235" t="n">
        <v>586969</v>
      </c>
      <c r="G59" s="236" t="n">
        <v>586969</v>
      </c>
      <c r="H59" s="237" t="n">
        <v>0</v>
      </c>
      <c r="I59" s="174" t="n">
        <v>1</v>
      </c>
      <c r="J59" s="174" t="n">
        <v>0</v>
      </c>
      <c r="K59" s="173" t="inlineStr">
        <is>
          <t>ERROR DE IMPRESIÓN</t>
        </is>
      </c>
      <c r="L59" s="238" t="inlineStr">
        <is>
          <t>MIGUEL VILLARPANDO MIRANDA</t>
        </is>
      </c>
    </row>
    <row r="60">
      <c r="A60" s="171" t="n">
        <v>52</v>
      </c>
      <c r="B60" s="172" t="inlineStr">
        <is>
          <t>MONTERO</t>
        </is>
      </c>
      <c r="C60" s="233" t="inlineStr">
        <is>
          <t>18/01/2024</t>
        </is>
      </c>
      <c r="D60" s="233" t="inlineStr">
        <is>
          <t>CÉDULA DE IDENTIDAD DS4924</t>
        </is>
      </c>
      <c r="E60" s="234" t="inlineStr">
        <is>
          <t>LA</t>
        </is>
      </c>
      <c r="F60" s="235" t="n">
        <v>586979</v>
      </c>
      <c r="G60" s="235" t="n">
        <v>586979</v>
      </c>
      <c r="H60" s="237" t="n">
        <v>0</v>
      </c>
      <c r="I60" s="174" t="n">
        <v>1</v>
      </c>
      <c r="J60" s="174" t="n">
        <v>0</v>
      </c>
      <c r="K60" s="173" t="inlineStr">
        <is>
          <t>ERROR DE IMPRESIÓN</t>
        </is>
      </c>
      <c r="L60" s="238" t="inlineStr">
        <is>
          <t>MIGUEL VILLARPANDO MIRANDA</t>
        </is>
      </c>
    </row>
    <row r="61">
      <c r="A61" s="171" t="n">
        <v>53</v>
      </c>
      <c r="B61" s="172" t="inlineStr">
        <is>
          <t>MONTERO</t>
        </is>
      </c>
      <c r="C61" s="233" t="inlineStr">
        <is>
          <t>18/01/2024</t>
        </is>
      </c>
      <c r="D61" s="233" t="inlineStr">
        <is>
          <t>CÉDULA DE IDENTIDAD DS4924</t>
        </is>
      </c>
      <c r="E61" s="234" t="inlineStr">
        <is>
          <t>LA</t>
        </is>
      </c>
      <c r="F61" s="235" t="n">
        <v>587032</v>
      </c>
      <c r="G61" s="236" t="n">
        <v>587032</v>
      </c>
      <c r="H61" s="237" t="n">
        <v>0</v>
      </c>
      <c r="I61" s="174" t="n">
        <v>1</v>
      </c>
      <c r="J61" s="174" t="n">
        <v>0</v>
      </c>
      <c r="K61" s="173" t="inlineStr">
        <is>
          <t>ERROR DE IMPRESIÓN</t>
        </is>
      </c>
      <c r="L61" s="238" t="inlineStr">
        <is>
          <t>"CARMEN DEL PILAR" ANTELO PAZ</t>
        </is>
      </c>
    </row>
    <row r="62">
      <c r="A62" s="171" t="n">
        <v>54</v>
      </c>
      <c r="B62" s="172" t="inlineStr">
        <is>
          <t>MONTERO</t>
        </is>
      </c>
      <c r="C62" s="233" t="inlineStr">
        <is>
          <t>19/01/2024</t>
        </is>
      </c>
      <c r="D62" s="233" t="inlineStr">
        <is>
          <t>CÉDULA DE IDENTIDAD DS4924</t>
        </is>
      </c>
      <c r="E62" s="234" t="inlineStr">
        <is>
          <t>LA</t>
        </is>
      </c>
      <c r="F62" s="235" t="n">
        <v>587072</v>
      </c>
      <c r="G62" s="236" t="n">
        <v>587072</v>
      </c>
      <c r="H62" s="237" t="n">
        <v>0</v>
      </c>
      <c r="I62" s="174" t="n">
        <v>1</v>
      </c>
      <c r="J62" s="174" t="n">
        <v>0</v>
      </c>
      <c r="K62" s="173" t="inlineStr">
        <is>
          <t>ERROR HUMANO</t>
        </is>
      </c>
      <c r="L62" s="238" t="inlineStr">
        <is>
          <t>"CARMEN DEL PILAR" ANTELO PAZ</t>
        </is>
      </c>
    </row>
    <row r="63">
      <c r="A63" s="171" t="n">
        <v>55</v>
      </c>
      <c r="B63" s="172" t="inlineStr">
        <is>
          <t>MONTERO</t>
        </is>
      </c>
      <c r="C63" s="233" t="inlineStr">
        <is>
          <t>19/01/2024</t>
        </is>
      </c>
      <c r="D63" s="233" t="inlineStr">
        <is>
          <t>CÉDULA DE IDENTIDAD DS4924</t>
        </is>
      </c>
      <c r="E63" s="234" t="inlineStr">
        <is>
          <t>LA</t>
        </is>
      </c>
      <c r="F63" s="235" t="n">
        <v>587232</v>
      </c>
      <c r="G63" s="236" t="n">
        <v>587232</v>
      </c>
      <c r="H63" s="237" t="n">
        <v>0</v>
      </c>
      <c r="I63" s="174" t="n">
        <v>1</v>
      </c>
      <c r="J63" s="174" t="n">
        <v>0</v>
      </c>
      <c r="K63" s="173" t="inlineStr">
        <is>
          <t>ERROR DE IMPRESIÓN</t>
        </is>
      </c>
      <c r="L63" s="238" t="inlineStr">
        <is>
          <t>VERONICA MEDRANO ARIAS</t>
        </is>
      </c>
    </row>
    <row r="64">
      <c r="A64" s="171" t="n">
        <v>56</v>
      </c>
      <c r="B64" s="172" t="inlineStr">
        <is>
          <t>MONTERO</t>
        </is>
      </c>
      <c r="C64" s="233" t="inlineStr">
        <is>
          <t>19/01/2024</t>
        </is>
      </c>
      <c r="D64" s="233" t="inlineStr">
        <is>
          <t>LAMINAS PLASTICAS TIPO FUNDA -POUCHE</t>
        </is>
      </c>
      <c r="E64" s="234" t="inlineStr">
        <is>
          <t>H5-P1</t>
        </is>
      </c>
      <c r="F64" s="235" t="n">
        <v>1129604</v>
      </c>
      <c r="G64" s="236" t="n">
        <v>1129604</v>
      </c>
      <c r="H64" s="237" t="n">
        <v>0</v>
      </c>
      <c r="I64" s="174" t="n">
        <v>0</v>
      </c>
      <c r="J64" s="174" t="n">
        <v>1</v>
      </c>
      <c r="K64" s="173" t="inlineStr">
        <is>
          <t>ERROR DE SISTEMA</t>
        </is>
      </c>
      <c r="L64" s="238" t="inlineStr">
        <is>
          <t>"IVAR LIMBERT" FLORES AYAVIRI</t>
        </is>
      </c>
    </row>
    <row r="65">
      <c r="A65" s="171" t="n">
        <v>57</v>
      </c>
      <c r="B65" s="172" t="inlineStr">
        <is>
          <t>MONTERO</t>
        </is>
      </c>
      <c r="C65" s="233" t="inlineStr">
        <is>
          <t>19/01/2024</t>
        </is>
      </c>
      <c r="D65" s="233" t="inlineStr">
        <is>
          <t>CEDULAS DE IDENTIDAD</t>
        </is>
      </c>
      <c r="E65" s="234" t="inlineStr">
        <is>
          <t>H5-P1</t>
        </is>
      </c>
      <c r="F65" s="235" t="n">
        <v>2979953</v>
      </c>
      <c r="G65" s="236" t="n">
        <v>2979953</v>
      </c>
      <c r="H65" s="237" t="n">
        <v>1</v>
      </c>
      <c r="I65" s="174" t="n">
        <v>0</v>
      </c>
      <c r="J65" s="174" t="n">
        <v>0</v>
      </c>
      <c r="K65" s="173" t="inlineStr">
        <is>
          <t>ERROR DE SISTEMA</t>
        </is>
      </c>
      <c r="L65" s="238" t="inlineStr">
        <is>
          <t>"IVAR LIMBERT" FLORES AYAVIRI</t>
        </is>
      </c>
    </row>
    <row r="66">
      <c r="A66" s="171" t="n">
        <v>58</v>
      </c>
      <c r="B66" s="172" t="inlineStr">
        <is>
          <t>MONTERO</t>
        </is>
      </c>
      <c r="C66" s="233" t="inlineStr">
        <is>
          <t>24/01/2024</t>
        </is>
      </c>
      <c r="D66" s="233" t="inlineStr">
        <is>
          <t>CÉDULA DE IDENTIDAD DS4924</t>
        </is>
      </c>
      <c r="E66" s="234" t="inlineStr">
        <is>
          <t>LA</t>
        </is>
      </c>
      <c r="F66" s="235" t="n">
        <v>587965</v>
      </c>
      <c r="G66" s="235" t="n">
        <v>587965</v>
      </c>
      <c r="H66" s="237" t="n">
        <v>0</v>
      </c>
      <c r="I66" s="174" t="n">
        <v>1</v>
      </c>
      <c r="J66" s="174" t="n">
        <v>0</v>
      </c>
      <c r="K66" s="173" t="inlineStr">
        <is>
          <t>ERROR DE IMPRESIÓN</t>
        </is>
      </c>
      <c r="L66" s="238" t="inlineStr">
        <is>
          <t>"CARMEN DEL PILAR" ANTELO PAZ</t>
        </is>
      </c>
    </row>
    <row r="67">
      <c r="A67" s="171" t="n">
        <v>59</v>
      </c>
      <c r="B67" s="172" t="inlineStr">
        <is>
          <t>MONTERO</t>
        </is>
      </c>
      <c r="C67" s="233" t="inlineStr">
        <is>
          <t>24/01/2024</t>
        </is>
      </c>
      <c r="D67" s="233" t="inlineStr">
        <is>
          <t>CÉDULA DE IDENTIDAD DS4924</t>
        </is>
      </c>
      <c r="E67" s="234" t="inlineStr">
        <is>
          <t>LA</t>
        </is>
      </c>
      <c r="F67" s="235" t="n">
        <v>587966</v>
      </c>
      <c r="G67" s="236" t="n">
        <v>587966</v>
      </c>
      <c r="H67" s="237" t="n">
        <v>0</v>
      </c>
      <c r="I67" s="174" t="n">
        <v>1</v>
      </c>
      <c r="J67" s="174" t="n">
        <v>0</v>
      </c>
      <c r="K67" s="173" t="inlineStr">
        <is>
          <t>ERROR DE IMPRESIÓN</t>
        </is>
      </c>
      <c r="L67" s="238" t="inlineStr">
        <is>
          <t>"CARMEN DEL PILAR" ANTELO PAZ</t>
        </is>
      </c>
    </row>
    <row r="68">
      <c r="A68" s="171" t="n">
        <v>60</v>
      </c>
      <c r="B68" s="172" t="inlineStr">
        <is>
          <t>MONTERO</t>
        </is>
      </c>
      <c r="C68" s="233" t="inlineStr">
        <is>
          <t>24/01/2024</t>
        </is>
      </c>
      <c r="D68" s="233" t="inlineStr">
        <is>
          <t>CÉDULA DE IDENTIDAD DS4924</t>
        </is>
      </c>
      <c r="E68" s="234" t="inlineStr">
        <is>
          <t>LA</t>
        </is>
      </c>
      <c r="F68" s="235" t="n">
        <v>587967</v>
      </c>
      <c r="G68" s="236" t="n">
        <v>587967</v>
      </c>
      <c r="H68" s="237" t="n">
        <v>0</v>
      </c>
      <c r="I68" s="174" t="n">
        <v>1</v>
      </c>
      <c r="J68" s="174" t="n">
        <v>0</v>
      </c>
      <c r="K68" s="173" t="inlineStr">
        <is>
          <t>ERROR HUMANO</t>
        </is>
      </c>
      <c r="L68" s="238" t="inlineStr">
        <is>
          <t>"CARMEN DEL PILAR" ANTELO PAZ</t>
        </is>
      </c>
    </row>
    <row r="69">
      <c r="A69" s="171" t="n">
        <v>61</v>
      </c>
      <c r="B69" s="172" t="inlineStr">
        <is>
          <t>MONTERO</t>
        </is>
      </c>
      <c r="C69" s="233" t="inlineStr">
        <is>
          <t>24/01/2024</t>
        </is>
      </c>
      <c r="D69" s="233" t="inlineStr">
        <is>
          <t>CÉDULA DE IDENTIDAD DS4924</t>
        </is>
      </c>
      <c r="E69" s="234" t="inlineStr">
        <is>
          <t>LA</t>
        </is>
      </c>
      <c r="F69" s="235" t="n">
        <v>587968</v>
      </c>
      <c r="G69" s="236" t="n">
        <v>587968</v>
      </c>
      <c r="H69" s="237" t="n">
        <v>0</v>
      </c>
      <c r="I69" s="174" t="n">
        <v>1</v>
      </c>
      <c r="J69" s="174" t="n">
        <v>0</v>
      </c>
      <c r="K69" s="173" t="inlineStr">
        <is>
          <t>ERROR HUMANO</t>
        </is>
      </c>
      <c r="L69" s="238" t="inlineStr">
        <is>
          <t>"CARMEN DEL PILAR" ANTELO PAZ</t>
        </is>
      </c>
    </row>
    <row r="70">
      <c r="A70" s="171" t="n">
        <v>62</v>
      </c>
      <c r="B70" s="172" t="inlineStr">
        <is>
          <t>MONTERO</t>
        </is>
      </c>
      <c r="C70" s="233" t="inlineStr">
        <is>
          <t>24/01/2024</t>
        </is>
      </c>
      <c r="D70" s="233" t="inlineStr">
        <is>
          <t>CEDULAS DE IDENTIDAD</t>
        </is>
      </c>
      <c r="E70" s="234" t="inlineStr">
        <is>
          <t>H5-P1</t>
        </is>
      </c>
      <c r="F70" s="235" t="n">
        <v>2980225</v>
      </c>
      <c r="G70" s="236" t="n">
        <v>2980225</v>
      </c>
      <c r="H70" s="237" t="n">
        <v>1</v>
      </c>
      <c r="I70" s="174" t="n">
        <v>0</v>
      </c>
      <c r="J70" s="174" t="n">
        <v>0</v>
      </c>
      <c r="K70" s="173" t="inlineStr">
        <is>
          <t>ERROR DE IMPRESIÓN</t>
        </is>
      </c>
      <c r="L70" s="238" t="inlineStr">
        <is>
          <t>"BOLIVIA MAR" PALMERO TILILA</t>
        </is>
      </c>
    </row>
    <row r="71">
      <c r="A71" s="171" t="n">
        <v>63</v>
      </c>
      <c r="B71" s="172" t="inlineStr">
        <is>
          <t>MONTERO</t>
        </is>
      </c>
      <c r="C71" s="233" t="inlineStr">
        <is>
          <t>25/01/2024</t>
        </is>
      </c>
      <c r="D71" s="233" t="inlineStr">
        <is>
          <t>CÉDULA DE IDENTIDAD DS4924</t>
        </is>
      </c>
      <c r="E71" s="234" t="inlineStr">
        <is>
          <t>LA</t>
        </is>
      </c>
      <c r="F71" s="235" t="n">
        <v>635033</v>
      </c>
      <c r="G71" s="236" t="n">
        <v>635033</v>
      </c>
      <c r="H71" s="237" t="n">
        <v>0</v>
      </c>
      <c r="I71" s="174" t="n">
        <v>1</v>
      </c>
      <c r="J71" s="174" t="n">
        <v>0</v>
      </c>
      <c r="K71" s="173" t="inlineStr">
        <is>
          <t>ERROR DE SISTEMA</t>
        </is>
      </c>
      <c r="L71" s="238" t="inlineStr">
        <is>
          <t>VERONICA MEDRANO ARIAS</t>
        </is>
      </c>
    </row>
    <row r="72">
      <c r="A72" s="171" t="n">
        <v>64</v>
      </c>
      <c r="B72" s="172" t="inlineStr">
        <is>
          <t>MONTERO</t>
        </is>
      </c>
      <c r="C72" s="233" t="inlineStr">
        <is>
          <t>25/01/2024</t>
        </is>
      </c>
      <c r="D72" s="233" t="inlineStr">
        <is>
          <t>LAMINAS PLASTICAS TIPO FUNDA -POUCHE</t>
        </is>
      </c>
      <c r="E72" s="234" t="inlineStr">
        <is>
          <t>H5-P1</t>
        </is>
      </c>
      <c r="F72" s="235" t="n">
        <v>1560924</v>
      </c>
      <c r="G72" s="235" t="n">
        <v>1560924</v>
      </c>
      <c r="H72" s="237" t="n">
        <v>0</v>
      </c>
      <c r="I72" s="174" t="n">
        <v>0</v>
      </c>
      <c r="J72" s="174" t="n">
        <v>1</v>
      </c>
      <c r="K72" s="173" t="inlineStr">
        <is>
          <t>ERROR DE SISTEMA</t>
        </is>
      </c>
      <c r="L72" s="238" t="inlineStr">
        <is>
          <t>VERONICA MEDRANO ARIAS</t>
        </is>
      </c>
    </row>
    <row r="73">
      <c r="A73" s="171" t="n">
        <v>65</v>
      </c>
      <c r="B73" s="172" t="inlineStr">
        <is>
          <t>MONTERO</t>
        </is>
      </c>
      <c r="C73" s="233" t="inlineStr">
        <is>
          <t>26/01/2024</t>
        </is>
      </c>
      <c r="D73" s="233" t="inlineStr">
        <is>
          <t>CÉDULA DE IDENTIDAD DS4924</t>
        </is>
      </c>
      <c r="E73" s="234" t="inlineStr">
        <is>
          <t>LA</t>
        </is>
      </c>
      <c r="F73" s="235" t="n">
        <v>635193</v>
      </c>
      <c r="G73" s="236" t="n">
        <v>635193</v>
      </c>
      <c r="H73" s="237" t="n">
        <v>0</v>
      </c>
      <c r="I73" s="174" t="n">
        <v>1</v>
      </c>
      <c r="J73" s="174" t="n">
        <v>0</v>
      </c>
      <c r="K73" s="173" t="inlineStr">
        <is>
          <t>ERROR DE IMPRESIÓN</t>
        </is>
      </c>
      <c r="L73" s="238" t="inlineStr">
        <is>
          <t>"CARMEN DEL PILAR" ANTELO PAZ</t>
        </is>
      </c>
    </row>
    <row r="74">
      <c r="A74" s="171" t="n">
        <v>66</v>
      </c>
      <c r="B74" s="172" t="inlineStr">
        <is>
          <t>MONTERO</t>
        </is>
      </c>
      <c r="C74" s="233" t="inlineStr">
        <is>
          <t>26/01/2024</t>
        </is>
      </c>
      <c r="D74" s="233" t="inlineStr">
        <is>
          <t>CÉDULA DE IDENTIDAD DS4924</t>
        </is>
      </c>
      <c r="E74" s="234" t="inlineStr">
        <is>
          <t>LA</t>
        </is>
      </c>
      <c r="F74" s="235" t="n">
        <v>635194</v>
      </c>
      <c r="G74" s="236" t="n">
        <v>635194</v>
      </c>
      <c r="H74" s="237" t="n">
        <v>0</v>
      </c>
      <c r="I74" s="174" t="n">
        <v>1</v>
      </c>
      <c r="J74" s="174" t="n">
        <v>0</v>
      </c>
      <c r="K74" s="173" t="inlineStr">
        <is>
          <t>ERROR DE IMPRESIÓN</t>
        </is>
      </c>
      <c r="L74" s="238" t="inlineStr">
        <is>
          <t>"CARMEN DEL PILAR" ANTELO PAZ</t>
        </is>
      </c>
    </row>
    <row r="75">
      <c r="A75" s="171" t="n">
        <v>67</v>
      </c>
      <c r="B75" s="172" t="inlineStr">
        <is>
          <t>MONTERO</t>
        </is>
      </c>
      <c r="C75" s="233" t="inlineStr">
        <is>
          <t>29/01/2024</t>
        </is>
      </c>
      <c r="D75" s="233" t="inlineStr">
        <is>
          <t>CÉDULA DE IDENTIDAD DS4924</t>
        </is>
      </c>
      <c r="E75" s="234" t="inlineStr">
        <is>
          <t>LA</t>
        </is>
      </c>
      <c r="F75" s="235" t="n">
        <v>635439</v>
      </c>
      <c r="G75" s="236" t="n">
        <v>635439</v>
      </c>
      <c r="H75" s="237" t="n">
        <v>0</v>
      </c>
      <c r="I75" s="174" t="n">
        <v>1</v>
      </c>
      <c r="J75" s="174" t="n">
        <v>0</v>
      </c>
      <c r="K75" s="173" t="inlineStr">
        <is>
          <t>ERROR DE IMPRESIÓN</t>
        </is>
      </c>
      <c r="L75" s="238" t="inlineStr">
        <is>
          <t>VERONICA MEDRANO ARIAS</t>
        </is>
      </c>
    </row>
    <row r="76">
      <c r="A76" s="171" t="n">
        <v>68</v>
      </c>
      <c r="B76" s="172" t="inlineStr">
        <is>
          <t>MONTERO</t>
        </is>
      </c>
      <c r="C76" s="233" t="inlineStr">
        <is>
          <t>29/01/2024</t>
        </is>
      </c>
      <c r="D76" s="233" t="inlineStr">
        <is>
          <t>CÉDULA DE IDENTIDAD DS4924</t>
        </is>
      </c>
      <c r="E76" s="234" t="inlineStr">
        <is>
          <t>LA</t>
        </is>
      </c>
      <c r="F76" s="235" t="n">
        <v>635462</v>
      </c>
      <c r="G76" s="236" t="n">
        <v>635462</v>
      </c>
      <c r="H76" s="237" t="n">
        <v>0</v>
      </c>
      <c r="I76" s="174" t="n">
        <v>1</v>
      </c>
      <c r="J76" s="174" t="n">
        <v>0</v>
      </c>
      <c r="K76" s="173" t="inlineStr">
        <is>
          <t>ERROR DE IMPRESIÓN</t>
        </is>
      </c>
      <c r="L76" s="238" t="inlineStr">
        <is>
          <t>VERONICA MEDRANO ARIAS</t>
        </is>
      </c>
    </row>
    <row r="77">
      <c r="A77" s="171" t="n">
        <v>69</v>
      </c>
      <c r="B77" s="172" t="inlineStr">
        <is>
          <t>MONTERO</t>
        </is>
      </c>
      <c r="C77" s="233" t="inlineStr">
        <is>
          <t>29/01/2024</t>
        </is>
      </c>
      <c r="D77" s="233" t="inlineStr">
        <is>
          <t>CÉDULA DE IDENTIDAD DS4924</t>
        </is>
      </c>
      <c r="E77" s="234" t="inlineStr">
        <is>
          <t>LA</t>
        </is>
      </c>
      <c r="F77" s="235" t="n">
        <v>635520</v>
      </c>
      <c r="G77" s="235" t="n">
        <v>635520</v>
      </c>
      <c r="H77" s="237" t="n">
        <v>0</v>
      </c>
      <c r="I77" s="174" t="n">
        <v>1</v>
      </c>
      <c r="J77" s="174" t="n">
        <v>0</v>
      </c>
      <c r="K77" s="173" t="inlineStr">
        <is>
          <t>ERROR HUMANO</t>
        </is>
      </c>
      <c r="L77" s="238" t="inlineStr">
        <is>
          <t>ANELY CACERES PECHO</t>
        </is>
      </c>
    </row>
    <row r="78">
      <c r="A78" s="171" t="n">
        <v>70</v>
      </c>
      <c r="B78" s="172" t="inlineStr">
        <is>
          <t>MONTERO</t>
        </is>
      </c>
      <c r="C78" s="233" t="inlineStr">
        <is>
          <t>29/01/2024</t>
        </is>
      </c>
      <c r="D78" s="233" t="inlineStr">
        <is>
          <t>CÉDULA DE IDENTIDAD DS4924</t>
        </is>
      </c>
      <c r="E78" s="234" t="inlineStr">
        <is>
          <t>LA</t>
        </is>
      </c>
      <c r="F78" s="235" t="n">
        <v>635554</v>
      </c>
      <c r="G78" s="236" t="n">
        <v>635554</v>
      </c>
      <c r="H78" s="237" t="n">
        <v>0</v>
      </c>
      <c r="I78" s="174" t="n">
        <v>1</v>
      </c>
      <c r="J78" s="174" t="n">
        <v>0</v>
      </c>
      <c r="K78" s="173" t="inlineStr">
        <is>
          <t>ERROR DE SISTEMA</t>
        </is>
      </c>
      <c r="L78" s="238" t="inlineStr">
        <is>
          <t>MIGUEL VILLARPANDO MIRANDA</t>
        </is>
      </c>
    </row>
    <row r="79">
      <c r="A79" s="171" t="n">
        <v>71</v>
      </c>
      <c r="B79" s="172" t="inlineStr">
        <is>
          <t>MONTERO</t>
        </is>
      </c>
      <c r="C79" s="233" t="inlineStr">
        <is>
          <t>30/01/2024</t>
        </is>
      </c>
      <c r="D79" s="233" t="inlineStr">
        <is>
          <t>CÉDULA DE IDENTIDAD DS4924</t>
        </is>
      </c>
      <c r="E79" s="234" t="inlineStr">
        <is>
          <t>LA</t>
        </is>
      </c>
      <c r="F79" s="235" t="n">
        <v>635691</v>
      </c>
      <c r="G79" s="236" t="n">
        <v>635691</v>
      </c>
      <c r="H79" s="237" t="n">
        <v>0</v>
      </c>
      <c r="I79" s="174" t="n">
        <v>1</v>
      </c>
      <c r="J79" s="174" t="n">
        <v>0</v>
      </c>
      <c r="K79" s="173" t="inlineStr">
        <is>
          <t>ERROR DE IMPRESIÓN</t>
        </is>
      </c>
      <c r="L79" s="238" t="inlineStr">
        <is>
          <t>VERONICA MEDRANO ARIAS</t>
        </is>
      </c>
    </row>
    <row r="80">
      <c r="A80" s="171" t="n">
        <v>72</v>
      </c>
      <c r="B80" s="172" t="inlineStr">
        <is>
          <t>MONTERO</t>
        </is>
      </c>
      <c r="C80" s="233" t="inlineStr">
        <is>
          <t>30/01/2024</t>
        </is>
      </c>
      <c r="D80" s="233" t="inlineStr">
        <is>
          <t>LAMINAS PLASTICAS TIPO FUNDA -POUCHE</t>
        </is>
      </c>
      <c r="E80" s="234" t="inlineStr">
        <is>
          <t>H5-P1</t>
        </is>
      </c>
      <c r="F80" s="235" t="n">
        <v>1561857</v>
      </c>
      <c r="G80" s="236" t="n">
        <v>1561857</v>
      </c>
      <c r="H80" s="237" t="n">
        <v>0</v>
      </c>
      <c r="I80" s="174" t="n">
        <v>0</v>
      </c>
      <c r="J80" s="174" t="n">
        <v>1</v>
      </c>
      <c r="K80" s="173" t="inlineStr">
        <is>
          <t>ERROR DE SISTEMA</t>
        </is>
      </c>
      <c r="L80" s="238" t="inlineStr">
        <is>
          <t>ANELY CACERES PECHO</t>
        </is>
      </c>
    </row>
    <row r="81">
      <c r="A81" s="171" t="n">
        <v>73</v>
      </c>
      <c r="B81" s="172" t="inlineStr">
        <is>
          <t>MONTERO</t>
        </is>
      </c>
      <c r="C81" s="233" t="inlineStr">
        <is>
          <t>30/01/2024</t>
        </is>
      </c>
      <c r="D81" s="233" t="inlineStr">
        <is>
          <t>CÉDULA DE IDENTIDAD DS4924</t>
        </is>
      </c>
      <c r="E81" s="234" t="inlineStr">
        <is>
          <t>LA</t>
        </is>
      </c>
      <c r="F81" s="235" t="n">
        <v>635736</v>
      </c>
      <c r="G81" s="236" t="n">
        <v>635736</v>
      </c>
      <c r="H81" s="237" t="n">
        <v>0</v>
      </c>
      <c r="I81" s="174" t="n">
        <v>1</v>
      </c>
      <c r="J81" s="174" t="n">
        <v>0</v>
      </c>
      <c r="K81" s="173" t="inlineStr">
        <is>
          <t>ERROR DE IMPRESIÓN</t>
        </is>
      </c>
      <c r="L81" s="238" t="inlineStr">
        <is>
          <t>ANELY CACERES PECHO</t>
        </is>
      </c>
    </row>
    <row r="82">
      <c r="A82" s="171" t="n">
        <v>74</v>
      </c>
      <c r="B82" s="172" t="inlineStr">
        <is>
          <t>MONTERO</t>
        </is>
      </c>
      <c r="C82" s="233" t="inlineStr">
        <is>
          <t>31/01/2024</t>
        </is>
      </c>
      <c r="D82" s="233" t="inlineStr">
        <is>
          <t>CÉDULA DE IDENTIDAD DS4924</t>
        </is>
      </c>
      <c r="E82" s="234" t="inlineStr">
        <is>
          <t>LA</t>
        </is>
      </c>
      <c r="F82" s="235" t="n">
        <v>635803</v>
      </c>
      <c r="G82" s="236" t="n">
        <v>635803</v>
      </c>
      <c r="H82" s="237" t="n">
        <v>0</v>
      </c>
      <c r="I82" s="174" t="n">
        <v>1</v>
      </c>
      <c r="J82" s="174" t="n">
        <v>0</v>
      </c>
      <c r="K82" s="173" t="inlineStr">
        <is>
          <t>ERROR HUMANO</t>
        </is>
      </c>
      <c r="L82" s="238" t="inlineStr">
        <is>
          <t>ANELY CACERES PECHO</t>
        </is>
      </c>
    </row>
    <row r="83">
      <c r="A83" s="171" t="n">
        <v>75</v>
      </c>
      <c r="B83" s="172" t="inlineStr">
        <is>
          <t>MONTERO</t>
        </is>
      </c>
      <c r="C83" s="233" t="inlineStr">
        <is>
          <t>31/01/2024</t>
        </is>
      </c>
      <c r="D83" s="233" t="inlineStr">
        <is>
          <t>CÉDULA DE IDENTIDAD DS4924</t>
        </is>
      </c>
      <c r="E83" s="234" t="inlineStr">
        <is>
          <t>LA</t>
        </is>
      </c>
      <c r="F83" s="235" t="n">
        <v>635822</v>
      </c>
      <c r="G83" s="235" t="n">
        <v>635822</v>
      </c>
      <c r="H83" s="237" t="n">
        <v>0</v>
      </c>
      <c r="I83" s="174" t="n">
        <v>1</v>
      </c>
      <c r="J83" s="174" t="n">
        <v>0</v>
      </c>
      <c r="K83" s="173" t="inlineStr">
        <is>
          <t>ERROR DE SISTEMA</t>
        </is>
      </c>
      <c r="L83" s="238" t="inlineStr">
        <is>
          <t>"CARMEN DEL PILAR" ANTELO PAZ</t>
        </is>
      </c>
    </row>
    <row r="84" ht="15.75" customHeight="1" s="335" thickBot="1">
      <c r="A84" s="171" t="n">
        <v>76</v>
      </c>
      <c r="B84" s="172" t="inlineStr">
        <is>
          <t>MONTERO</t>
        </is>
      </c>
      <c r="C84" s="233" t="inlineStr">
        <is>
          <t>31/01/2024</t>
        </is>
      </c>
      <c r="D84" s="233" t="inlineStr">
        <is>
          <t>CEDULAS DE IDENTIDAD</t>
        </is>
      </c>
      <c r="E84" s="234" t="inlineStr">
        <is>
          <t>H5-P1</t>
        </is>
      </c>
      <c r="F84" s="235" t="n">
        <v>2980635</v>
      </c>
      <c r="G84" s="236" t="n">
        <v>2980635</v>
      </c>
      <c r="H84" s="237" t="n">
        <v>1</v>
      </c>
      <c r="I84" s="174" t="n">
        <v>0</v>
      </c>
      <c r="J84" s="174" t="n">
        <v>0</v>
      </c>
      <c r="K84" s="173" t="inlineStr">
        <is>
          <t>ERROR DE IMPRESIÓN</t>
        </is>
      </c>
      <c r="L84" s="238" t="inlineStr">
        <is>
          <t>"BOLIVIA MAR" PALMERO TILILA</t>
        </is>
      </c>
    </row>
    <row r="85" ht="19.5" customHeight="1" s="335" thickBot="1">
      <c r="A85" s="241" t="inlineStr">
        <is>
          <t xml:space="preserve">TOTAL ANULADOS: </t>
        </is>
      </c>
      <c r="B85" s="242" t="n"/>
      <c r="C85" s="242" t="n"/>
      <c r="D85" s="242" t="n"/>
      <c r="E85" s="242" t="n"/>
      <c r="F85" s="242" t="n"/>
      <c r="G85" s="243" t="n"/>
      <c r="H85" s="175">
        <f>SUM(H9:H84)</f>
        <v/>
      </c>
      <c r="I85" s="175">
        <f>SUM(I9:I84)</f>
        <v/>
      </c>
      <c r="J85" s="175">
        <f>SUM(J9:J84)</f>
        <v/>
      </c>
      <c r="K85" s="241" t="n"/>
      <c r="L85" s="244" t="n"/>
    </row>
    <row r="86" ht="18.75" customHeight="1" s="335">
      <c r="A86" s="176" t="n"/>
      <c r="B86" s="176" t="n"/>
      <c r="C86" s="176" t="n"/>
      <c r="D86" s="176" t="n"/>
      <c r="E86" s="176" t="n"/>
      <c r="F86" s="176" t="n"/>
      <c r="G86" s="176" t="n"/>
      <c r="H86" s="177" t="n"/>
      <c r="I86" s="177" t="n"/>
      <c r="J86" s="178" t="n"/>
    </row>
    <row r="87">
      <c r="A87" s="179" t="n"/>
      <c r="B87" s="180" t="n"/>
      <c r="C87" s="179" t="n"/>
      <c r="D87" s="179" t="n"/>
      <c r="E87" s="179" t="n"/>
      <c r="F87" s="179" t="n"/>
      <c r="G87" s="179" t="n"/>
      <c r="H87" s="179" t="n"/>
      <c r="I87" s="179" t="n"/>
      <c r="J87" s="179" t="n"/>
      <c r="K87" s="181" t="n"/>
      <c r="L87" s="179" t="n"/>
    </row>
    <row r="88">
      <c r="A88" s="179" t="n"/>
      <c r="B88" s="245" t="n"/>
      <c r="C88" s="245" t="n"/>
      <c r="D88" s="245" t="n"/>
      <c r="E88" s="245" t="n"/>
      <c r="F88" s="245" t="n"/>
      <c r="G88" s="245" t="n"/>
      <c r="H88" s="245" t="n"/>
      <c r="I88" s="245" t="n"/>
      <c r="J88" s="245" t="n"/>
      <c r="K88" s="245" t="n"/>
      <c r="L88" s="245" t="n"/>
    </row>
    <row r="89">
      <c r="A89" s="179" t="n"/>
      <c r="B89" s="240" t="n"/>
      <c r="C89" s="240" t="n"/>
      <c r="D89" s="240" t="n"/>
      <c r="E89" s="240" t="n"/>
      <c r="F89" s="240" t="n"/>
      <c r="G89" s="240" t="n"/>
      <c r="H89" s="240" t="n"/>
      <c r="I89" s="240" t="n"/>
      <c r="J89" s="240" t="n"/>
      <c r="K89" s="240" t="n"/>
      <c r="L89" s="240" t="n"/>
    </row>
    <row r="90">
      <c r="A90" s="179" t="n"/>
      <c r="B90" s="179" t="n"/>
      <c r="C90" s="179" t="n"/>
      <c r="D90" s="179" t="n"/>
      <c r="E90" s="179" t="n"/>
      <c r="F90" s="179" t="n"/>
      <c r="G90" s="179" t="n"/>
      <c r="H90" s="179" t="n"/>
      <c r="I90" s="179" t="n"/>
      <c r="J90" s="179" t="n"/>
      <c r="K90" s="179" t="n"/>
      <c r="L90" s="179" t="n"/>
    </row>
    <row r="91">
      <c r="A91" s="179" t="n"/>
      <c r="B91" s="439" t="n"/>
      <c r="G91" s="179" t="n"/>
      <c r="H91" s="439" t="n"/>
      <c r="I91" s="439" t="n"/>
      <c r="J91" s="439" t="n"/>
      <c r="K91" s="439" t="n"/>
      <c r="L91" s="179" t="n"/>
    </row>
    <row r="92" ht="15.75" customHeight="1" s="335">
      <c r="A92" s="179" t="n"/>
      <c r="B92" s="182" t="n"/>
      <c r="C92" s="183" t="n"/>
      <c r="D92" s="183" t="n"/>
      <c r="E92" s="183" t="n"/>
      <c r="F92" s="183" t="n"/>
      <c r="G92" s="183" t="n"/>
      <c r="H92" s="183" t="n"/>
      <c r="I92" s="183" t="n"/>
      <c r="J92" s="184" t="n"/>
      <c r="K92" s="185" t="n"/>
      <c r="L92" s="183" t="n"/>
    </row>
    <row r="93">
      <c r="A93" s="179" t="n"/>
      <c r="B93" s="186" t="n"/>
      <c r="C93" s="179" t="n"/>
      <c r="D93" s="179" t="n"/>
      <c r="E93" s="179" t="n"/>
      <c r="F93" s="179" t="n"/>
      <c r="G93" s="179" t="n"/>
      <c r="H93" s="186" t="n"/>
      <c r="I93" s="186" t="n"/>
      <c r="J93" s="179" t="n"/>
      <c r="K93" s="179" t="n"/>
      <c r="L93" s="179" t="n"/>
    </row>
    <row r="94">
      <c r="A94" s="179" t="n"/>
      <c r="B94" s="186" t="n"/>
      <c r="C94" s="179" t="n"/>
      <c r="D94" s="179" t="n"/>
      <c r="E94" s="179" t="n"/>
      <c r="F94" s="179" t="n"/>
      <c r="G94" s="179" t="n"/>
      <c r="H94" s="186" t="n"/>
      <c r="I94" s="186" t="n"/>
      <c r="J94" s="179" t="n"/>
      <c r="K94" s="179" t="n"/>
      <c r="L94" s="179" t="n"/>
    </row>
    <row r="95">
      <c r="A95" s="179" t="n"/>
      <c r="B95" s="186" t="n"/>
      <c r="C95" s="179" t="n"/>
      <c r="D95" s="179" t="n"/>
      <c r="E95" s="179" t="n"/>
      <c r="F95" s="179" t="n"/>
      <c r="G95" s="179" t="n"/>
      <c r="H95" s="186" t="n"/>
      <c r="I95" s="186" t="n"/>
      <c r="J95" s="179" t="n"/>
      <c r="K95" s="179" t="n"/>
      <c r="L95" s="179" t="n"/>
    </row>
  </sheetData>
  <autoFilter ref="B7:L85">
    <filterColumn colId="4" hiddenButton="0" showButton="0"/>
    <filterColumn colId="6" hiddenButton="0" showButton="0"/>
  </autoFilter>
  <mergeCells count="16">
    <mergeCell ref="A4:L5"/>
    <mergeCell ref="A2:L2"/>
    <mergeCell ref="B91:F91"/>
    <mergeCell ref="H7:I7"/>
    <mergeCell ref="C7:C8"/>
    <mergeCell ref="A7:A8"/>
    <mergeCell ref="B7:B8"/>
    <mergeCell ref="A6:L6"/>
    <mergeCell ref="D7:D8"/>
    <mergeCell ref="E7:E8"/>
    <mergeCell ref="K7:K8"/>
    <mergeCell ref="L7:L8"/>
    <mergeCell ref="J7:J8"/>
    <mergeCell ref="A3:L3"/>
    <mergeCell ref="F7:G7"/>
    <mergeCell ref="K1:M1"/>
  </mergeCells>
  <pageMargins left="1.181102362204725" right="0.5905511811023623" top="1.181102362204725" bottom="1.181102362204725" header="0.3149606299212598" footer="0.3149606299212598"/>
  <pageSetup orientation="portrait" scale="37"/>
</worksheet>
</file>

<file path=xl/worksheets/sheet8.xml><?xml version="1.0" encoding="utf-8"?>
<worksheet xmlns="http://schemas.openxmlformats.org/spreadsheetml/2006/main">
  <sheetPr codeName="Hoja7">
    <tabColor rgb="FF66FFCC"/>
    <outlinePr summaryBelow="1" summaryRight="1"/>
    <pageSetUpPr fitToPage="1"/>
  </sheetPr>
  <dimension ref="A2:Q41"/>
  <sheetViews>
    <sheetView view="pageBreakPreview" topLeftCell="A9" zoomScale="80" zoomScaleNormal="100" zoomScaleSheetLayoutView="80" workbookViewId="0">
      <pane ySplit="9" topLeftCell="A45" activePane="bottomLeft" state="frozen"/>
      <selection activeCell="A9" sqref="A9"/>
      <selection pane="bottomLeft" activeCell="G13" sqref="G13"/>
    </sheetView>
  </sheetViews>
  <sheetFormatPr baseColWidth="10" defaultRowHeight="15" outlineLevelRow="1"/>
  <cols>
    <col width="3.5703125" bestFit="1" customWidth="1" style="435" min="1" max="1"/>
    <col width="36.7109375" customWidth="1" style="435" min="2" max="2"/>
    <col width="13.85546875" customWidth="1" style="435" min="3" max="3"/>
    <col width="12.140625" customWidth="1" style="435" min="4" max="5"/>
    <col width="8.5703125" customWidth="1" style="435" min="6" max="6"/>
    <col width="9.5703125" customWidth="1" style="435" min="7" max="7"/>
    <col width="9.42578125" customWidth="1" style="435" min="8" max="8"/>
    <col width="11.5703125" customWidth="1" style="435" min="9" max="9"/>
    <col width="10.42578125" customWidth="1" style="435" min="10" max="10"/>
    <col width="9.5703125" customWidth="1" style="435" min="11" max="11"/>
    <col width="10.140625" customWidth="1" style="435" min="12" max="12"/>
    <col width="9.42578125" customWidth="1" style="435" min="13" max="13"/>
    <col width="9.7109375" customWidth="1" style="435" min="14" max="14"/>
    <col width="12.28515625" customWidth="1" style="435" min="15" max="15"/>
    <col width="11.85546875" customWidth="1" style="435" min="16" max="16"/>
    <col width="12.42578125" customWidth="1" style="435" min="17" max="17"/>
    <col width="11.42578125" customWidth="1" style="435" min="18" max="20"/>
    <col width="11.42578125" customWidth="1" style="435" min="21" max="16384"/>
  </cols>
  <sheetData>
    <row r="1" hidden="1" outlineLevel="1" s="335"/>
    <row r="2" hidden="1" outlineLevel="1" s="335">
      <c r="B2" s="232" t="inlineStr">
        <is>
          <t>Etiquetas de fila</t>
        </is>
      </c>
      <c r="C2" s="232" t="inlineStr">
        <is>
          <t>ENTREGADO</t>
        </is>
      </c>
      <c r="D2" s="435" t="inlineStr">
        <is>
          <t>EMITIDO</t>
        </is>
      </c>
      <c r="E2" s="435" t="inlineStr">
        <is>
          <t>ANULADO</t>
        </is>
      </c>
      <c r="F2" s="435" t="inlineStr">
        <is>
          <t>SALDO</t>
        </is>
      </c>
    </row>
    <row r="3" hidden="1" outlineLevel="1" s="335">
      <c r="B3" s="188" t="n">
        <v>45236</v>
      </c>
      <c r="C3" s="435" t="n">
        <v>3302</v>
      </c>
      <c r="D3" s="435" t="n">
        <v>1296</v>
      </c>
      <c r="E3" s="435" t="n">
        <v>25</v>
      </c>
      <c r="F3" s="435" t="n">
        <v>1981</v>
      </c>
    </row>
    <row r="4" hidden="1" outlineLevel="1" s="335">
      <c r="B4" s="189" t="inlineStr">
        <is>
          <t>CÉDULA DE IDENTIDAD DS4924</t>
        </is>
      </c>
      <c r="C4" s="435" t="n">
        <v>1168</v>
      </c>
      <c r="D4" s="435" t="n">
        <v>353</v>
      </c>
      <c r="E4" s="435" t="n">
        <v>15</v>
      </c>
      <c r="F4" s="435" t="n">
        <v>800</v>
      </c>
    </row>
    <row r="5" hidden="1" outlineLevel="1" s="335">
      <c r="B5" s="189" t="inlineStr">
        <is>
          <t>CEDULAS DE IDENTIDAD</t>
        </is>
      </c>
      <c r="C5" s="435" t="n">
        <v>484</v>
      </c>
      <c r="D5" s="435" t="n">
        <v>295</v>
      </c>
      <c r="E5" s="435" t="n">
        <v>2</v>
      </c>
      <c r="F5" s="435" t="n">
        <v>187</v>
      </c>
    </row>
    <row r="6" hidden="1" outlineLevel="1" s="335">
      <c r="B6" s="189" t="inlineStr">
        <is>
          <t>LAMINAS PLASTICAS TIPO FUNDA -POUCHE</t>
        </is>
      </c>
      <c r="C6" s="435" t="n">
        <v>1650</v>
      </c>
      <c r="D6" s="435" t="n">
        <v>648</v>
      </c>
      <c r="E6" s="435" t="n">
        <v>8</v>
      </c>
      <c r="F6" s="435" t="n">
        <v>994</v>
      </c>
    </row>
    <row r="7" hidden="1" outlineLevel="1" s="335">
      <c r="B7" s="188" t="inlineStr">
        <is>
          <t>Total general</t>
        </is>
      </c>
      <c r="C7" s="435" t="n">
        <v>3302</v>
      </c>
      <c r="D7" s="435" t="n">
        <v>1296</v>
      </c>
      <c r="E7" s="435" t="n">
        <v>25</v>
      </c>
      <c r="F7" s="435" t="n">
        <v>1981</v>
      </c>
    </row>
    <row r="8" hidden="1" outlineLevel="1" s="335"/>
    <row r="9" collapsed="1" s="335"/>
    <row r="10">
      <c r="A10" s="190" t="n"/>
      <c r="B10" s="190" t="n"/>
      <c r="C10" s="191" t="inlineStr">
        <is>
          <t>Oficina de Valores y Ragos La Paz</t>
        </is>
      </c>
      <c r="D10" s="190" t="n"/>
      <c r="E10" s="190" t="n"/>
      <c r="F10" s="190" t="n"/>
      <c r="G10" s="190" t="n"/>
      <c r="H10" s="190" t="n"/>
      <c r="I10" s="190" t="n"/>
      <c r="J10" s="190" t="n"/>
      <c r="K10" s="190" t="n"/>
      <c r="L10" s="190" t="n"/>
      <c r="M10" s="192" t="n"/>
      <c r="N10" s="190" t="n"/>
      <c r="O10" s="190" t="n"/>
      <c r="P10" s="193" t="inlineStr">
        <is>
          <t>FORM. AV-15 SEGIP-SC</t>
        </is>
      </c>
    </row>
    <row r="11" ht="19.5" customHeight="1" s="335">
      <c r="A11" s="190" t="n"/>
      <c r="B11" s="190" t="n"/>
      <c r="C11" s="194" t="inlineStr">
        <is>
          <t>Control Mensual de Valores</t>
        </is>
      </c>
      <c r="D11" s="190" t="n"/>
      <c r="E11" s="190" t="n"/>
      <c r="F11" s="190" t="n"/>
      <c r="G11" s="190" t="n"/>
      <c r="H11" s="190" t="n"/>
      <c r="I11" s="190" t="n"/>
      <c r="J11" s="190" t="n"/>
      <c r="K11" s="190" t="n"/>
      <c r="L11" s="190" t="n"/>
      <c r="M11" s="457" t="inlineStr">
        <is>
          <t>Correlativo-Form.:   SEGIP/DDSC/MON/01/2024</t>
        </is>
      </c>
      <c r="P11" s="422" t="n"/>
    </row>
    <row r="12" ht="22.5" customHeight="1" s="335">
      <c r="A12" s="190" t="n"/>
      <c r="B12" s="190" t="n"/>
      <c r="C12" s="195" t="inlineStr">
        <is>
          <t>Oficina Operativa: Montero</t>
        </is>
      </c>
      <c r="D12" s="190" t="n"/>
      <c r="E12" s="190" t="n"/>
      <c r="F12" s="190" t="n"/>
      <c r="G12" s="190" t="n"/>
      <c r="H12" s="192" t="n"/>
      <c r="I12" s="190" t="n"/>
      <c r="J12" s="190" t="n"/>
      <c r="K12" s="190" t="n"/>
      <c r="L12" s="190" t="n"/>
      <c r="M12" s="190" t="n"/>
      <c r="N12" s="190" t="n"/>
      <c r="O12" s="190" t="n"/>
      <c r="P12" s="190" t="n"/>
    </row>
    <row r="13">
      <c r="A13" s="190" t="n"/>
      <c r="B13" s="190" t="n"/>
      <c r="C13" s="196" t="inlineStr">
        <is>
          <t>DEL 01 AL 31 DE ENERO 2024</t>
        </is>
      </c>
      <c r="D13" s="190" t="n"/>
      <c r="E13" s="190" t="n"/>
      <c r="F13" s="190" t="n"/>
      <c r="G13" s="190" t="n"/>
      <c r="H13" s="192" t="n"/>
      <c r="I13" s="190" t="n"/>
      <c r="J13" s="190" t="n"/>
      <c r="K13" s="190" t="n"/>
      <c r="L13" s="190" t="n"/>
      <c r="M13" s="190" t="n"/>
      <c r="N13" s="190" t="n"/>
      <c r="O13" s="190" t="n"/>
      <c r="P13" s="190" t="n"/>
    </row>
    <row r="14" ht="17.25" customHeight="1" s="335" thickBot="1">
      <c r="A14" s="197" t="n"/>
      <c r="B14" s="190" t="n"/>
      <c r="C14" s="198" t="inlineStr">
        <is>
          <t>Responsable: Jose Daniel Osorio Medina</t>
        </is>
      </c>
      <c r="D14" s="190" t="n"/>
      <c r="E14" s="190" t="n"/>
      <c r="F14" s="190" t="n"/>
      <c r="G14" s="190" t="n"/>
      <c r="H14" s="192" t="n"/>
      <c r="I14" s="190" t="n"/>
      <c r="J14" s="190" t="n"/>
      <c r="K14" s="190" t="n"/>
      <c r="L14" s="190" t="n"/>
      <c r="M14" s="190" t="n"/>
      <c r="N14" s="190" t="n"/>
      <c r="O14" s="190" t="n"/>
      <c r="P14" s="190" t="n"/>
    </row>
    <row r="15" ht="18.75" customHeight="1" s="335">
      <c r="A15" s="455" t="inlineStr">
        <is>
          <t>Nº</t>
        </is>
      </c>
      <c r="B15" s="465" t="inlineStr">
        <is>
          <t>FECHA</t>
        </is>
      </c>
      <c r="C15" s="458" t="inlineStr">
        <is>
          <t>CÉDULAS
ENTREGADA</t>
        </is>
      </c>
      <c r="D15" s="460" t="inlineStr">
        <is>
          <t>CEDULAS 
EMITIDAS</t>
        </is>
      </c>
      <c r="E15" s="461" t="n"/>
      <c r="F15" s="462" t="n"/>
      <c r="G15" s="454" t="inlineStr">
        <is>
          <t>ANULACIONES</t>
        </is>
      </c>
      <c r="O15" s="450" t="inlineStr">
        <is>
          <t>CÉDULAS DEVUELTAS</t>
        </is>
      </c>
      <c r="P15" s="463" t="inlineStr">
        <is>
          <t>LAMINAS PLASTICAS ANULADAS</t>
        </is>
      </c>
    </row>
    <row r="16" ht="45" customHeight="1" s="335">
      <c r="A16" s="456" t="n"/>
      <c r="B16" s="466" t="n"/>
      <c r="C16" s="459" t="n"/>
      <c r="D16" s="199" t="inlineStr">
        <is>
          <t>Item: CI001</t>
        </is>
      </c>
      <c r="E16" s="200" t="inlineStr">
        <is>
          <t>Item: CI004</t>
        </is>
      </c>
      <c r="F16" s="201" t="inlineStr">
        <is>
          <t>TOTAL</t>
        </is>
      </c>
      <c r="G16" s="202" t="inlineStr">
        <is>
          <t>Reimpresiones</t>
        </is>
      </c>
      <c r="H16" s="203" t="inlineStr">
        <is>
          <t>Error Humano</t>
        </is>
      </c>
      <c r="I16" s="204" t="inlineStr">
        <is>
          <t>Error de Impresión</t>
        </is>
      </c>
      <c r="J16" s="199" t="inlineStr">
        <is>
          <t>Item: CI001</t>
        </is>
      </c>
      <c r="K16" s="202" t="inlineStr">
        <is>
          <t>Reimpresiones</t>
        </is>
      </c>
      <c r="L16" s="203" t="inlineStr">
        <is>
          <t>Error Humano</t>
        </is>
      </c>
      <c r="M16" s="204" t="inlineStr">
        <is>
          <t>Error de Impresión</t>
        </is>
      </c>
      <c r="N16" s="200" t="inlineStr">
        <is>
          <t>Item: CI004</t>
        </is>
      </c>
      <c r="O16" s="451" t="n"/>
      <c r="P16" s="464" t="n"/>
    </row>
    <row r="17" ht="15.75" customHeight="1" s="335">
      <c r="A17" s="205" t="n"/>
      <c r="B17" s="206" t="n"/>
      <c r="C17" s="207" t="inlineStr">
        <is>
          <t>A</t>
        </is>
      </c>
      <c r="D17" s="208" t="inlineStr">
        <is>
          <t>B</t>
        </is>
      </c>
      <c r="E17" s="209" t="inlineStr">
        <is>
          <t>C</t>
        </is>
      </c>
      <c r="F17" s="210" t="inlineStr">
        <is>
          <t>D=(B+C)</t>
        </is>
      </c>
      <c r="G17" s="211" t="inlineStr">
        <is>
          <t>E</t>
        </is>
      </c>
      <c r="H17" s="212" t="inlineStr">
        <is>
          <t>F</t>
        </is>
      </c>
      <c r="I17" s="213" t="inlineStr">
        <is>
          <t>G</t>
        </is>
      </c>
      <c r="J17" s="214" t="inlineStr">
        <is>
          <t>H=(E+F+G)</t>
        </is>
      </c>
      <c r="K17" s="211" t="inlineStr">
        <is>
          <t>I</t>
        </is>
      </c>
      <c r="L17" s="212" t="inlineStr">
        <is>
          <t>J</t>
        </is>
      </c>
      <c r="M17" s="213" t="inlineStr">
        <is>
          <t>K</t>
        </is>
      </c>
      <c r="N17" s="214" t="inlineStr">
        <is>
          <t>L=(I+J+K)</t>
        </is>
      </c>
      <c r="O17" s="215" t="inlineStr">
        <is>
          <t>M=(A-D-H-L)</t>
        </is>
      </c>
      <c r="P17" s="216" t="inlineStr">
        <is>
          <t>N</t>
        </is>
      </c>
    </row>
    <row r="18" ht="15.75" customHeight="1" s="335">
      <c r="A18" s="217" t="n">
        <v>1</v>
      </c>
      <c r="B18" s="218" t="n">
        <v>45293</v>
      </c>
      <c r="C18" s="228" t="n">
        <v>66</v>
      </c>
      <c r="D18" s="219" t="n">
        <v>0</v>
      </c>
      <c r="E18" s="220" t="n">
        <v>17</v>
      </c>
      <c r="F18" s="221">
        <f>SUM(D18:E18)</f>
        <v/>
      </c>
      <c r="G18" s="222" t="n">
        <v>0</v>
      </c>
      <c r="H18" s="223" t="n">
        <v>0</v>
      </c>
      <c r="I18" s="224" t="n">
        <v>0</v>
      </c>
      <c r="J18" s="230">
        <f>I18+H18+G18</f>
        <v/>
      </c>
      <c r="K18" s="222" t="n">
        <v>0</v>
      </c>
      <c r="L18" s="223" t="n">
        <v>0</v>
      </c>
      <c r="M18" s="224" t="n">
        <v>0</v>
      </c>
      <c r="N18" s="230">
        <f>M18+L18+K18</f>
        <v/>
      </c>
      <c r="O18" s="225">
        <f>C18-F18-J18-N18</f>
        <v/>
      </c>
      <c r="P18" s="226" t="n">
        <v>0</v>
      </c>
      <c r="Q18" s="227" t="n"/>
    </row>
    <row r="19" ht="15.75" customHeight="1" s="335">
      <c r="A19" s="217">
        <f>A18+1</f>
        <v/>
      </c>
      <c r="B19" s="218" t="n">
        <v>45294</v>
      </c>
      <c r="C19" s="228" t="n">
        <v>454</v>
      </c>
      <c r="D19" s="219" t="n">
        <v>95</v>
      </c>
      <c r="E19" s="219" t="n">
        <v>231</v>
      </c>
      <c r="F19" s="221">
        <f>SUM(D19:E19)</f>
        <v/>
      </c>
      <c r="G19" s="229" t="n">
        <v>0</v>
      </c>
      <c r="H19" s="223" t="n">
        <v>0</v>
      </c>
      <c r="I19" s="224" t="n">
        <v>0</v>
      </c>
      <c r="J19" s="230">
        <f>I19+H19+G19</f>
        <v/>
      </c>
      <c r="K19" s="222" t="n">
        <v>0</v>
      </c>
      <c r="L19" s="223" t="n">
        <v>0</v>
      </c>
      <c r="M19" s="224" t="n">
        <v>3</v>
      </c>
      <c r="N19" s="230">
        <f>M19+L19+K19</f>
        <v/>
      </c>
      <c r="O19" s="225">
        <f>C19-F19-J19-N19</f>
        <v/>
      </c>
      <c r="P19" s="226" t="n">
        <v>0</v>
      </c>
    </row>
    <row r="20" ht="15.75" customHeight="1" s="335">
      <c r="A20" s="217" t="n">
        <v>3</v>
      </c>
      <c r="B20" s="218" t="n">
        <v>45295</v>
      </c>
      <c r="C20" s="228" t="n">
        <v>469</v>
      </c>
      <c r="D20" s="219" t="n">
        <v>93</v>
      </c>
      <c r="E20" s="219" t="n">
        <v>239</v>
      </c>
      <c r="F20" s="221">
        <f>SUM(D20:E20)</f>
        <v/>
      </c>
      <c r="G20" s="229" t="n">
        <v>0</v>
      </c>
      <c r="H20" s="223" t="n">
        <v>0</v>
      </c>
      <c r="I20" s="224" t="n">
        <v>0</v>
      </c>
      <c r="J20" s="230">
        <f>I20+H20+G20</f>
        <v/>
      </c>
      <c r="K20" s="222" t="n">
        <v>0</v>
      </c>
      <c r="L20" s="223" t="n">
        <v>1</v>
      </c>
      <c r="M20" s="224" t="n">
        <v>4</v>
      </c>
      <c r="N20" s="230">
        <f>M20+L20+K20</f>
        <v/>
      </c>
      <c r="O20" s="225">
        <f>C20-F20-J20-N20</f>
        <v/>
      </c>
      <c r="P20" s="226" t="n">
        <v>0</v>
      </c>
    </row>
    <row r="21" ht="15.75" customHeight="1" s="335">
      <c r="A21" s="217" t="n">
        <v>4</v>
      </c>
      <c r="B21" s="218" t="n">
        <v>45296</v>
      </c>
      <c r="C21" s="228" t="n">
        <v>432</v>
      </c>
      <c r="D21" s="219" t="n">
        <v>91</v>
      </c>
      <c r="E21" s="219" t="n">
        <v>253</v>
      </c>
      <c r="F21" s="221">
        <f>SUM(D21:E21)</f>
        <v/>
      </c>
      <c r="G21" s="229" t="n">
        <v>0</v>
      </c>
      <c r="H21" s="223" t="n">
        <v>0</v>
      </c>
      <c r="I21" s="224" t="n">
        <v>0</v>
      </c>
      <c r="J21" s="230">
        <f>I21+H21+G21</f>
        <v/>
      </c>
      <c r="K21" s="222" t="n">
        <v>0</v>
      </c>
      <c r="L21" s="223" t="n">
        <v>0</v>
      </c>
      <c r="M21" s="224" t="n">
        <v>3</v>
      </c>
      <c r="N21" s="230">
        <f>M21+L21+K21</f>
        <v/>
      </c>
      <c r="O21" s="225">
        <f>C21-F21-J21-N21</f>
        <v/>
      </c>
      <c r="P21" s="226" t="n">
        <v>0</v>
      </c>
    </row>
    <row r="22" ht="15.75" customHeight="1" s="335">
      <c r="A22" s="217">
        <f>A21+1</f>
        <v/>
      </c>
      <c r="B22" s="218" t="n">
        <v>45297</v>
      </c>
      <c r="C22" s="228" t="n">
        <v>161</v>
      </c>
      <c r="D22" s="219" t="n">
        <v>1</v>
      </c>
      <c r="E22" s="219" t="n">
        <v>67</v>
      </c>
      <c r="F22" s="221">
        <f>SUM(D22:E22)</f>
        <v/>
      </c>
      <c r="G22" s="229" t="n">
        <v>0</v>
      </c>
      <c r="H22" s="223" t="n">
        <v>0</v>
      </c>
      <c r="I22" s="224" t="n">
        <v>0</v>
      </c>
      <c r="J22" s="230">
        <f>I22+H22+G22</f>
        <v/>
      </c>
      <c r="K22" s="222" t="n">
        <v>0</v>
      </c>
      <c r="L22" s="223" t="n">
        <v>0</v>
      </c>
      <c r="M22" s="224" t="n">
        <v>1</v>
      </c>
      <c r="N22" s="230">
        <f>M22+L22+K22</f>
        <v/>
      </c>
      <c r="O22" s="225">
        <f>C22-F22-J22-N22</f>
        <v/>
      </c>
      <c r="P22" s="226" t="n">
        <v>0</v>
      </c>
    </row>
    <row r="23" ht="15.75" customHeight="1" s="335">
      <c r="A23" s="217" t="n">
        <v>6</v>
      </c>
      <c r="B23" s="218" t="n">
        <v>45299</v>
      </c>
      <c r="C23" s="228" t="n">
        <v>472</v>
      </c>
      <c r="D23" s="219" t="n">
        <v>94</v>
      </c>
      <c r="E23" s="219" t="n">
        <v>285</v>
      </c>
      <c r="F23" s="221">
        <f>SUM(D23:E23)</f>
        <v/>
      </c>
      <c r="G23" s="229" t="n">
        <v>0</v>
      </c>
      <c r="H23" s="223" t="n">
        <v>2</v>
      </c>
      <c r="I23" s="224" t="n">
        <v>0</v>
      </c>
      <c r="J23" s="230">
        <f>I23+H23+G23</f>
        <v/>
      </c>
      <c r="K23" s="222" t="n">
        <v>0</v>
      </c>
      <c r="L23" s="223" t="n">
        <v>0</v>
      </c>
      <c r="M23" s="224" t="n">
        <v>2</v>
      </c>
      <c r="N23" s="230">
        <f>M23+L23+K23</f>
        <v/>
      </c>
      <c r="O23" s="225">
        <f>C23-F23-J23-N23</f>
        <v/>
      </c>
      <c r="P23" s="226" t="n">
        <v>1</v>
      </c>
    </row>
    <row r="24" ht="15.75" customHeight="1" s="335">
      <c r="A24" s="217" t="n">
        <v>7</v>
      </c>
      <c r="B24" s="218" t="n">
        <v>45300</v>
      </c>
      <c r="C24" s="228" t="n">
        <v>461</v>
      </c>
      <c r="D24" s="219" t="n">
        <v>109</v>
      </c>
      <c r="E24" s="219" t="n">
        <v>282</v>
      </c>
      <c r="F24" s="221">
        <f>SUM(D24:E24)</f>
        <v/>
      </c>
      <c r="G24" s="229" t="n">
        <v>0</v>
      </c>
      <c r="H24" s="223" t="n">
        <v>0</v>
      </c>
      <c r="I24" s="224" t="n">
        <v>0</v>
      </c>
      <c r="J24" s="230">
        <f>I24+H24+G24</f>
        <v/>
      </c>
      <c r="K24" s="222" t="n">
        <v>0</v>
      </c>
      <c r="L24" s="223" t="n">
        <v>1</v>
      </c>
      <c r="M24" s="224" t="n">
        <v>3</v>
      </c>
      <c r="N24" s="230">
        <f>M24+L24+K24</f>
        <v/>
      </c>
      <c r="O24" s="225">
        <f>C24-F24-J24-N24</f>
        <v/>
      </c>
      <c r="P24" s="226" t="n">
        <v>0</v>
      </c>
    </row>
    <row r="25" ht="15.75" customHeight="1" s="335">
      <c r="A25" s="217" t="n">
        <v>8</v>
      </c>
      <c r="B25" s="218" t="n">
        <v>45301</v>
      </c>
      <c r="C25" s="228" t="n">
        <v>462</v>
      </c>
      <c r="D25" s="219" t="n">
        <v>75</v>
      </c>
      <c r="E25" s="220" t="n">
        <v>260</v>
      </c>
      <c r="F25" s="221">
        <f>SUM(D25:E25)</f>
        <v/>
      </c>
      <c r="G25" s="222" t="n">
        <v>0</v>
      </c>
      <c r="H25" s="223" t="n">
        <v>0</v>
      </c>
      <c r="I25" s="224" t="n">
        <v>0</v>
      </c>
      <c r="J25" s="230">
        <f>I25+H25+G25</f>
        <v/>
      </c>
      <c r="K25" s="222" t="n">
        <v>0</v>
      </c>
      <c r="L25" s="223" t="n">
        <v>1</v>
      </c>
      <c r="M25" s="224" t="n">
        <v>0</v>
      </c>
      <c r="N25" s="230">
        <f>M25+L25+K25</f>
        <v/>
      </c>
      <c r="O25" s="225">
        <f>C25-F25-J25-N25</f>
        <v/>
      </c>
      <c r="P25" s="226" t="n">
        <v>0</v>
      </c>
      <c r="Q25" s="227" t="n"/>
    </row>
    <row r="26" ht="15.75" customHeight="1" s="335">
      <c r="A26" s="217" t="n">
        <v>9</v>
      </c>
      <c r="B26" s="218" t="n">
        <v>45302</v>
      </c>
      <c r="C26" s="228" t="n">
        <v>482</v>
      </c>
      <c r="D26" s="219" t="n">
        <v>63</v>
      </c>
      <c r="E26" s="219" t="n">
        <v>193</v>
      </c>
      <c r="F26" s="221">
        <f>SUM(D26:E26)</f>
        <v/>
      </c>
      <c r="G26" s="222" t="n">
        <v>0</v>
      </c>
      <c r="H26" s="223" t="n">
        <v>0</v>
      </c>
      <c r="I26" s="224" t="n">
        <v>0</v>
      </c>
      <c r="J26" s="230">
        <f>I26+H26+G26</f>
        <v/>
      </c>
      <c r="K26" s="222" t="n">
        <v>0</v>
      </c>
      <c r="L26" s="223" t="n">
        <v>0</v>
      </c>
      <c r="M26" s="224" t="n">
        <v>3</v>
      </c>
      <c r="N26" s="230">
        <f>M26+L26+K26</f>
        <v/>
      </c>
      <c r="O26" s="225">
        <f>C26-F26-J26-N26</f>
        <v/>
      </c>
      <c r="P26" s="226" t="n">
        <v>1</v>
      </c>
    </row>
    <row r="27" ht="15.75" customHeight="1" s="335">
      <c r="A27" s="217" t="n">
        <v>10</v>
      </c>
      <c r="B27" s="218" t="n">
        <v>45303</v>
      </c>
      <c r="C27" s="228" t="n">
        <v>475</v>
      </c>
      <c r="D27" s="219" t="n">
        <v>58</v>
      </c>
      <c r="E27" s="219" t="n">
        <v>132</v>
      </c>
      <c r="F27" s="221">
        <f>SUM(D27:E27)</f>
        <v/>
      </c>
      <c r="G27" s="222" t="n">
        <v>0</v>
      </c>
      <c r="H27" s="223" t="n">
        <v>1</v>
      </c>
      <c r="I27" s="224" t="n">
        <v>1</v>
      </c>
      <c r="J27" s="230">
        <f>I27+H27+G27</f>
        <v/>
      </c>
      <c r="K27" s="222" t="n">
        <v>0</v>
      </c>
      <c r="L27" s="223" t="n">
        <v>1</v>
      </c>
      <c r="M27" s="224" t="n">
        <v>2</v>
      </c>
      <c r="N27" s="230">
        <f>M27+L27+K27</f>
        <v/>
      </c>
      <c r="O27" s="225">
        <f>C27-F27-J27-N27</f>
        <v/>
      </c>
      <c r="P27" s="226" t="n">
        <v>0</v>
      </c>
    </row>
    <row r="28" ht="15.75" customHeight="1" s="335">
      <c r="A28" s="217">
        <f>A27+1</f>
        <v/>
      </c>
      <c r="B28" s="218" t="n">
        <v>45304</v>
      </c>
      <c r="C28" s="228" t="n">
        <v>340</v>
      </c>
      <c r="D28" s="219" t="n">
        <v>43</v>
      </c>
      <c r="E28" s="219" t="n">
        <v>155</v>
      </c>
      <c r="F28" s="221">
        <f>SUM(D28:E28)</f>
        <v/>
      </c>
      <c r="G28" s="222" t="n">
        <v>0</v>
      </c>
      <c r="H28" s="223" t="n">
        <v>0</v>
      </c>
      <c r="I28" s="224" t="n">
        <v>0</v>
      </c>
      <c r="J28" s="230">
        <f>I28+H28+G28</f>
        <v/>
      </c>
      <c r="K28" s="222" t="n">
        <v>0</v>
      </c>
      <c r="L28" s="223" t="n">
        <v>1</v>
      </c>
      <c r="M28" s="224" t="n">
        <v>3</v>
      </c>
      <c r="N28" s="230">
        <f>M28+L28+K28</f>
        <v/>
      </c>
      <c r="O28" s="225">
        <f>C28-F28-J28-N28</f>
        <v/>
      </c>
      <c r="P28" s="226" t="n">
        <v>0</v>
      </c>
    </row>
    <row r="29" ht="15.75" customHeight="1" s="335">
      <c r="A29" s="217" t="n">
        <v>12</v>
      </c>
      <c r="B29" s="218" t="n">
        <v>45306</v>
      </c>
      <c r="C29" s="228" t="n">
        <v>570</v>
      </c>
      <c r="D29" s="219" t="n">
        <v>46</v>
      </c>
      <c r="E29" s="219" t="n">
        <v>252</v>
      </c>
      <c r="F29" s="221">
        <f>SUM(D29:E29)</f>
        <v/>
      </c>
      <c r="G29" s="222" t="n">
        <v>0</v>
      </c>
      <c r="H29" s="223" t="n">
        <v>0</v>
      </c>
      <c r="I29" s="224" t="n">
        <v>0</v>
      </c>
      <c r="J29" s="230">
        <f>I29+H29+G29</f>
        <v/>
      </c>
      <c r="K29" s="222" t="n">
        <v>0</v>
      </c>
      <c r="L29" s="223" t="n">
        <v>4</v>
      </c>
      <c r="M29" s="224" t="n">
        <v>2</v>
      </c>
      <c r="N29" s="230">
        <f>M29+L29+K29</f>
        <v/>
      </c>
      <c r="O29" s="225">
        <f>C29-F29-J29-N29</f>
        <v/>
      </c>
      <c r="P29" s="226" t="n">
        <v>0</v>
      </c>
    </row>
    <row r="30" ht="15.75" customHeight="1" s="335">
      <c r="A30" s="217" t="n">
        <v>1</v>
      </c>
      <c r="B30" s="218" t="n">
        <v>45307</v>
      </c>
      <c r="C30" s="228" t="n">
        <v>503</v>
      </c>
      <c r="D30" s="219" t="n">
        <v>51</v>
      </c>
      <c r="E30" s="220" t="n">
        <v>293</v>
      </c>
      <c r="F30" s="221">
        <f>SUM(D30:E30)</f>
        <v/>
      </c>
      <c r="G30" s="222" t="n">
        <v>0</v>
      </c>
      <c r="H30" s="223" t="n">
        <v>0</v>
      </c>
      <c r="I30" s="224" t="n">
        <v>0</v>
      </c>
      <c r="J30" s="230">
        <f>I30+H30+G30</f>
        <v/>
      </c>
      <c r="K30" s="222" t="n">
        <v>0</v>
      </c>
      <c r="L30" s="223" t="n">
        <v>0</v>
      </c>
      <c r="M30" s="224" t="n">
        <v>3</v>
      </c>
      <c r="N30" s="230">
        <f>M30+L30+K30</f>
        <v/>
      </c>
      <c r="O30" s="225">
        <f>C30-F30-J30-N30</f>
        <v/>
      </c>
      <c r="P30" s="226" t="n">
        <v>0</v>
      </c>
      <c r="Q30" s="227" t="n"/>
    </row>
    <row r="31" ht="15.75" customHeight="1" s="335">
      <c r="A31" s="217">
        <f>A30+1</f>
        <v/>
      </c>
      <c r="B31" s="218" t="n">
        <v>45308</v>
      </c>
      <c r="C31" s="228" t="n">
        <v>587</v>
      </c>
      <c r="D31" s="219" t="n">
        <v>123</v>
      </c>
      <c r="E31" s="219" t="n">
        <v>349</v>
      </c>
      <c r="F31" s="221">
        <f>SUM(D31:E31)</f>
        <v/>
      </c>
      <c r="G31" s="222" t="n">
        <v>0</v>
      </c>
      <c r="H31" s="223" t="n">
        <v>0</v>
      </c>
      <c r="I31" s="224" t="n">
        <v>1</v>
      </c>
      <c r="J31" s="230">
        <f>I31+H31+G31</f>
        <v/>
      </c>
      <c r="K31" s="222" t="n">
        <v>0</v>
      </c>
      <c r="L31" s="223" t="n">
        <v>1</v>
      </c>
      <c r="M31" s="224" t="n">
        <v>1</v>
      </c>
      <c r="N31" s="230">
        <f>M31+L31+K31</f>
        <v/>
      </c>
      <c r="O31" s="225">
        <f>C31-F31-J31-N31</f>
        <v/>
      </c>
      <c r="P31" s="226" t="n">
        <v>1</v>
      </c>
    </row>
    <row r="32" ht="15.75" customHeight="1" s="335">
      <c r="A32" s="217" t="n">
        <v>3</v>
      </c>
      <c r="B32" s="218" t="n">
        <v>45309</v>
      </c>
      <c r="C32" s="228" t="n">
        <v>592</v>
      </c>
      <c r="D32" s="219" t="n">
        <v>114</v>
      </c>
      <c r="E32" s="219" t="n">
        <v>347</v>
      </c>
      <c r="F32" s="221">
        <f>SUM(D32:E32)</f>
        <v/>
      </c>
      <c r="G32" s="222" t="n">
        <v>0</v>
      </c>
      <c r="H32" s="223" t="n">
        <v>0</v>
      </c>
      <c r="I32" s="224" t="n">
        <v>0</v>
      </c>
      <c r="J32" s="230">
        <f>I32+H32+G32</f>
        <v/>
      </c>
      <c r="K32" s="222" t="n">
        <v>0</v>
      </c>
      <c r="L32" s="223" t="n">
        <v>0</v>
      </c>
      <c r="M32" s="224" t="n">
        <v>5</v>
      </c>
      <c r="N32" s="230">
        <f>M32+L32+K32</f>
        <v/>
      </c>
      <c r="O32" s="225">
        <f>C32-F32-J32-N32</f>
        <v/>
      </c>
      <c r="P32" s="226" t="n">
        <v>0</v>
      </c>
    </row>
    <row r="33" ht="15.75" customHeight="1" s="335">
      <c r="A33" s="217" t="n">
        <v>4</v>
      </c>
      <c r="B33" s="218" t="n">
        <v>45310</v>
      </c>
      <c r="C33" s="228" t="n">
        <v>578</v>
      </c>
      <c r="D33" s="219" t="n">
        <v>113</v>
      </c>
      <c r="E33" s="219" t="n">
        <v>299</v>
      </c>
      <c r="F33" s="221">
        <f>SUM(D33:E33)</f>
        <v/>
      </c>
      <c r="G33" s="222" t="n">
        <v>0</v>
      </c>
      <c r="H33" s="223" t="n">
        <v>0</v>
      </c>
      <c r="I33" s="224" t="n">
        <v>1</v>
      </c>
      <c r="J33" s="230">
        <f>I33+H33+G33</f>
        <v/>
      </c>
      <c r="K33" s="222" t="n">
        <v>0</v>
      </c>
      <c r="L33" s="223" t="n">
        <v>1</v>
      </c>
      <c r="M33" s="224" t="n">
        <v>1</v>
      </c>
      <c r="N33" s="230">
        <f>M33+L33+K33</f>
        <v/>
      </c>
      <c r="O33" s="225">
        <f>C33-F33-J33-N33</f>
        <v/>
      </c>
      <c r="P33" s="226" t="n">
        <v>1</v>
      </c>
    </row>
    <row r="34" ht="15.75" customHeight="1" s="335">
      <c r="A34" s="217">
        <f>A33+1</f>
        <v/>
      </c>
      <c r="B34" s="218" t="n">
        <v>45314</v>
      </c>
      <c r="C34" s="228" t="n">
        <v>503</v>
      </c>
      <c r="D34" s="219" t="n">
        <v>97</v>
      </c>
      <c r="E34" s="219" t="n">
        <v>280</v>
      </c>
      <c r="F34" s="221">
        <f>SUM(D34:E34)</f>
        <v/>
      </c>
      <c r="G34" s="222" t="n">
        <v>0</v>
      </c>
      <c r="H34" s="223" t="n">
        <v>0</v>
      </c>
      <c r="I34" s="224" t="n">
        <v>0</v>
      </c>
      <c r="J34" s="230">
        <f>I34+H34+G34</f>
        <v/>
      </c>
      <c r="K34" s="222" t="n">
        <v>0</v>
      </c>
      <c r="L34" s="223" t="n">
        <v>0</v>
      </c>
      <c r="M34" s="224" t="n">
        <v>0</v>
      </c>
      <c r="N34" s="230">
        <f>M34+L34+K34</f>
        <v/>
      </c>
      <c r="O34" s="225">
        <f>C34-F34-J34-N34</f>
        <v/>
      </c>
      <c r="P34" s="226" t="n">
        <v>0</v>
      </c>
    </row>
    <row r="35" ht="15.75" customHeight="1" s="335">
      <c r="A35" s="217" t="n">
        <v>6</v>
      </c>
      <c r="B35" s="218" t="n">
        <v>45315</v>
      </c>
      <c r="C35" s="228" t="n">
        <v>446</v>
      </c>
      <c r="D35" s="219" t="n">
        <v>83</v>
      </c>
      <c r="E35" s="219" t="n">
        <v>223</v>
      </c>
      <c r="F35" s="221">
        <f>SUM(D35:E35)</f>
        <v/>
      </c>
      <c r="G35" s="222" t="n">
        <v>0</v>
      </c>
      <c r="H35" s="223" t="n">
        <v>0</v>
      </c>
      <c r="I35" s="224" t="n">
        <v>1</v>
      </c>
      <c r="J35" s="230">
        <f>I35+H35+G35</f>
        <v/>
      </c>
      <c r="K35" s="222" t="n">
        <v>0</v>
      </c>
      <c r="L35" s="223" t="n">
        <v>2</v>
      </c>
      <c r="M35" s="224" t="n">
        <v>2</v>
      </c>
      <c r="N35" s="230">
        <f>M35+L35+K35</f>
        <v/>
      </c>
      <c r="O35" s="225">
        <f>C35-F35-J35-N35</f>
        <v/>
      </c>
      <c r="P35" s="226" t="n">
        <v>0</v>
      </c>
    </row>
    <row r="36" ht="15.75" customHeight="1" s="335">
      <c r="A36" s="217" t="n">
        <v>7</v>
      </c>
      <c r="B36" s="218" t="n">
        <v>45316</v>
      </c>
      <c r="C36" s="228" t="n">
        <v>427</v>
      </c>
      <c r="D36" s="219" t="n">
        <v>54</v>
      </c>
      <c r="E36" s="219" t="n">
        <v>181</v>
      </c>
      <c r="F36" s="221">
        <f>SUM(D36:E36)</f>
        <v/>
      </c>
      <c r="G36" s="222" t="n">
        <v>0</v>
      </c>
      <c r="H36" s="223" t="n">
        <v>0</v>
      </c>
      <c r="I36" s="224" t="n">
        <v>0</v>
      </c>
      <c r="J36" s="230">
        <f>I36+H36+G36</f>
        <v/>
      </c>
      <c r="K36" s="222" t="n">
        <v>0</v>
      </c>
      <c r="L36" s="223" t="n">
        <v>0</v>
      </c>
      <c r="M36" s="224" t="n">
        <v>1</v>
      </c>
      <c r="N36" s="230">
        <f>M36+L36+K36</f>
        <v/>
      </c>
      <c r="O36" s="225">
        <f>C36-F36-J36-N36</f>
        <v/>
      </c>
      <c r="P36" s="226" t="n">
        <v>1</v>
      </c>
    </row>
    <row r="37" ht="15.75" customHeight="1" s="335">
      <c r="A37" s="217" t="n">
        <v>8</v>
      </c>
      <c r="B37" s="218" t="n">
        <v>45317</v>
      </c>
      <c r="C37" s="228" t="n">
        <v>399</v>
      </c>
      <c r="D37" s="219" t="n">
        <v>79</v>
      </c>
      <c r="E37" s="220" t="n">
        <v>209</v>
      </c>
      <c r="F37" s="221">
        <f>SUM(D37:E37)</f>
        <v/>
      </c>
      <c r="G37" s="222" t="n">
        <v>0</v>
      </c>
      <c r="H37" s="223" t="n">
        <v>0</v>
      </c>
      <c r="I37" s="224" t="n">
        <v>0</v>
      </c>
      <c r="J37" s="230">
        <f>I37+H37+G37</f>
        <v/>
      </c>
      <c r="K37" s="222" t="n">
        <v>0</v>
      </c>
      <c r="L37" s="223" t="n">
        <v>0</v>
      </c>
      <c r="M37" s="224" t="n">
        <v>2</v>
      </c>
      <c r="N37" s="230">
        <f>M37+L37+K37</f>
        <v/>
      </c>
      <c r="O37" s="225">
        <f>C37-F37-J37-N37</f>
        <v/>
      </c>
      <c r="P37" s="226" t="n">
        <v>0</v>
      </c>
      <c r="Q37" s="227" t="n"/>
    </row>
    <row r="38" ht="15.75" customHeight="1" s="335">
      <c r="A38" s="217" t="n">
        <v>9</v>
      </c>
      <c r="B38" s="218" t="n">
        <v>45320</v>
      </c>
      <c r="C38" s="228" t="n">
        <v>476</v>
      </c>
      <c r="D38" s="219" t="n">
        <v>110</v>
      </c>
      <c r="E38" s="219" t="n">
        <v>222</v>
      </c>
      <c r="F38" s="221">
        <f>SUM(D38:E38)</f>
        <v/>
      </c>
      <c r="G38" s="222" t="n">
        <v>0</v>
      </c>
      <c r="H38" s="223" t="n">
        <v>0</v>
      </c>
      <c r="I38" s="224" t="n">
        <v>0</v>
      </c>
      <c r="J38" s="230">
        <f>I38+H38+G38</f>
        <v/>
      </c>
      <c r="K38" s="222" t="n">
        <v>0</v>
      </c>
      <c r="L38" s="223" t="n">
        <v>1</v>
      </c>
      <c r="M38" s="224" t="n">
        <v>3</v>
      </c>
      <c r="N38" s="230">
        <f>M38+L38+K38</f>
        <v/>
      </c>
      <c r="O38" s="225">
        <f>C38-F38-J38-N38</f>
        <v/>
      </c>
      <c r="P38" s="226" t="n">
        <v>0</v>
      </c>
    </row>
    <row r="39" ht="15.75" customHeight="1" s="335">
      <c r="A39" s="217" t="n">
        <v>10</v>
      </c>
      <c r="B39" s="218" t="n">
        <v>45321</v>
      </c>
      <c r="C39" s="228" t="n">
        <v>440</v>
      </c>
      <c r="D39" s="219" t="n">
        <v>92</v>
      </c>
      <c r="E39" s="219" t="n">
        <v>205</v>
      </c>
      <c r="F39" s="221">
        <f>SUM(D39:E39)</f>
        <v/>
      </c>
      <c r="G39" s="222" t="n">
        <v>0</v>
      </c>
      <c r="H39" s="223" t="n">
        <v>0</v>
      </c>
      <c r="I39" s="224" t="n">
        <v>0</v>
      </c>
      <c r="J39" s="230">
        <f>I39+H39+G39</f>
        <v/>
      </c>
      <c r="K39" s="222" t="n">
        <v>0</v>
      </c>
      <c r="L39" s="223" t="n">
        <v>0</v>
      </c>
      <c r="M39" s="224" t="n">
        <v>2</v>
      </c>
      <c r="N39" s="230">
        <f>M39+L39+K39</f>
        <v/>
      </c>
      <c r="O39" s="225">
        <f>C39-F39-J39-N39</f>
        <v/>
      </c>
      <c r="P39" s="226" t="n">
        <v>1</v>
      </c>
    </row>
    <row r="40" ht="15.75" customHeight="1" s="335">
      <c r="A40" s="217">
        <f>A39+1</f>
        <v/>
      </c>
      <c r="B40" s="218" t="n">
        <v>45322</v>
      </c>
      <c r="C40" s="228" t="n">
        <v>494</v>
      </c>
      <c r="D40" s="219" t="n">
        <v>56</v>
      </c>
      <c r="E40" s="219" t="n">
        <v>245</v>
      </c>
      <c r="F40" s="221">
        <f>SUM(D40:E40)</f>
        <v/>
      </c>
      <c r="G40" s="222" t="n">
        <v>0</v>
      </c>
      <c r="H40" s="223" t="n">
        <v>0</v>
      </c>
      <c r="I40" s="224" t="n">
        <v>1</v>
      </c>
      <c r="J40" s="230">
        <f>I40+H40+G40</f>
        <v/>
      </c>
      <c r="K40" s="222" t="n">
        <v>0</v>
      </c>
      <c r="L40" s="223" t="n">
        <v>1</v>
      </c>
      <c r="M40" s="224" t="n">
        <v>1</v>
      </c>
      <c r="N40" s="230">
        <f>M40+L40+K40</f>
        <v/>
      </c>
      <c r="O40" s="225">
        <f>C40-F40-J40-N40</f>
        <v/>
      </c>
      <c r="P40" s="226" t="n">
        <v>0</v>
      </c>
    </row>
    <row r="41" ht="19.5" customHeight="1" s="335" thickBot="1">
      <c r="A41" s="452" t="inlineStr">
        <is>
          <t>TOTAL</t>
        </is>
      </c>
      <c r="B41" s="453" t="n"/>
      <c r="C41" s="231">
        <f>SUM(C18:C40)</f>
        <v/>
      </c>
      <c r="D41" s="231">
        <f>SUM(D18:D40)</f>
        <v/>
      </c>
      <c r="E41" s="231">
        <f>SUM(E18:E40)</f>
        <v/>
      </c>
      <c r="F41" s="231">
        <f>SUM(F18:F40)</f>
        <v/>
      </c>
      <c r="G41" s="231">
        <f>SUM(G18:G40)</f>
        <v/>
      </c>
      <c r="H41" s="231">
        <f>SUM(H18:H40)</f>
        <v/>
      </c>
      <c r="I41" s="231">
        <f>SUM(I18:I40)</f>
        <v/>
      </c>
      <c r="J41" s="231">
        <f>SUM(J18:J40)</f>
        <v/>
      </c>
      <c r="K41" s="231">
        <f>SUM(K18:K40)</f>
        <v/>
      </c>
      <c r="L41" s="231">
        <f>SUM(L18:L40)</f>
        <v/>
      </c>
      <c r="M41" s="231">
        <f>SUM(M18:M40)</f>
        <v/>
      </c>
      <c r="N41" s="231">
        <f>SUM(N18:N40)</f>
        <v/>
      </c>
      <c r="O41" s="231">
        <f>SUM(O18:O40)</f>
        <v/>
      </c>
      <c r="P41" s="231">
        <f>SUM(P18:P40)</f>
        <v/>
      </c>
    </row>
  </sheetData>
  <mergeCells count="9">
    <mergeCell ref="O15:O16"/>
    <mergeCell ref="A41:B41"/>
    <mergeCell ref="G15:N15"/>
    <mergeCell ref="A15:A16"/>
    <mergeCell ref="M11:P11"/>
    <mergeCell ref="C15:C16"/>
    <mergeCell ref="D15:F15"/>
    <mergeCell ref="P15:P16"/>
    <mergeCell ref="B15:B16"/>
  </mergeCells>
  <conditionalFormatting sqref="A18 A20:A21 A23:A24 A26:A27">
    <cfRule type="expression" priority="8" dxfId="0">
      <formula>$C$9&lt;&gt;($J$9+$O$9)</formula>
    </cfRule>
  </conditionalFormatting>
  <conditionalFormatting sqref="A19 A22 A25 A28">
    <cfRule type="expression" priority="9" dxfId="0">
      <formula>$C$15&lt;&gt;($O$15+#REF!)</formula>
    </cfRule>
  </conditionalFormatting>
  <conditionalFormatting sqref="A29:A30 A32:A33 A35:A36 A38:A39">
    <cfRule type="expression" priority="1" dxfId="0">
      <formula>$C$9&lt;&gt;($J$9+$O$9)</formula>
    </cfRule>
  </conditionalFormatting>
  <conditionalFormatting sqref="A31 A34 A37 A40">
    <cfRule type="expression" priority="2" dxfId="0">
      <formula>$C$15&lt;&gt;($O$15+#REF!)</formula>
    </cfRule>
  </conditionalFormatting>
  <pageMargins left="1.181102362204725" right="0.5905511811023623" top="0.5905511811023623" bottom="0.5905511811023623" header="0.3149606299212598" footer="0.3149606299212598"/>
  <pageSetup orientation="portrait" scale="44"/>
</worksheet>
</file>

<file path=xl/worksheets/sheet9.xml><?xml version="1.0" encoding="utf-8"?>
<worksheet xmlns="http://schemas.openxmlformats.org/spreadsheetml/2006/main">
  <sheetPr codeName="Hoja4">
    <tabColor theme="9" tint="-0.499984740745262"/>
    <outlinePr summaryBelow="1" summaryRight="1"/>
    <pageSetUpPr/>
  </sheetPr>
  <dimension ref="A1:F44"/>
  <sheetViews>
    <sheetView view="pageBreakPreview" topLeftCell="A19" zoomScaleNormal="98" zoomScaleSheetLayoutView="100" workbookViewId="0">
      <selection activeCell="D35" sqref="D35"/>
    </sheetView>
  </sheetViews>
  <sheetFormatPr baseColWidth="10" defaultColWidth="11.42578125" defaultRowHeight="15"/>
  <cols>
    <col width="15.140625" customWidth="1" style="335" min="1" max="1"/>
    <col width="15.28515625" customWidth="1" style="335" min="2" max="2"/>
    <col width="15.140625" customWidth="1" style="335" min="3" max="3"/>
    <col width="13.7109375" customWidth="1" style="335" min="4" max="4"/>
    <col width="16.5703125" customWidth="1" style="335" min="5" max="5"/>
  </cols>
  <sheetData>
    <row r="1" ht="15" customHeight="1" s="335">
      <c r="A1" s="469" t="inlineStr">
        <is>
          <t>PRODUCCIÓN</t>
        </is>
      </c>
    </row>
    <row r="2" ht="15" customHeight="1" s="335"/>
    <row r="3" ht="37.5" customHeight="1" s="335">
      <c r="A3" s="471" t="inlineStr">
        <is>
          <t>OFICINA MONTERO - ENERO - 2024</t>
        </is>
      </c>
    </row>
    <row r="4" ht="15.75" customHeight="1" s="335" thickBot="1"/>
    <row r="5" ht="42.75" customHeight="1" s="335" thickBot="1">
      <c r="A5" s="42" t="inlineStr">
        <is>
          <t>FECHA</t>
        </is>
      </c>
      <c r="B5" s="23" t="inlineStr">
        <is>
          <t>CEDULAS EMITIDAS</t>
        </is>
      </c>
      <c r="C5" s="43" t="inlineStr">
        <is>
          <t>CEDULAS ANULADAS</t>
        </is>
      </c>
      <c r="D5" s="23" t="inlineStr">
        <is>
          <t>LAMINAS EMITIDAS</t>
        </is>
      </c>
      <c r="E5" s="43" t="inlineStr">
        <is>
          <t>LAMINAS ANULADAS</t>
        </is>
      </c>
    </row>
    <row r="6">
      <c r="A6" s="48" t="n">
        <v>45292</v>
      </c>
      <c r="B6" s="252" t="n"/>
      <c r="C6" s="253" t="n"/>
      <c r="D6" s="254" t="n"/>
      <c r="E6" s="255" t="n"/>
    </row>
    <row r="7">
      <c r="A7" s="48" t="n">
        <v>45293</v>
      </c>
      <c r="B7" s="246" t="n">
        <v>17</v>
      </c>
      <c r="C7" s="273" t="n">
        <v>0</v>
      </c>
      <c r="D7" s="69" t="n">
        <v>17</v>
      </c>
      <c r="E7" s="70" t="n">
        <v>0</v>
      </c>
    </row>
    <row r="8">
      <c r="A8" s="48" t="n">
        <v>45294</v>
      </c>
      <c r="B8" s="246" t="n">
        <v>326</v>
      </c>
      <c r="C8" s="273" t="n">
        <v>3</v>
      </c>
      <c r="D8" s="69" t="n">
        <v>326</v>
      </c>
      <c r="E8" s="70" t="n">
        <v>0</v>
      </c>
    </row>
    <row r="9">
      <c r="A9" s="48" t="n">
        <v>45295</v>
      </c>
      <c r="B9" s="246" t="n">
        <v>332</v>
      </c>
      <c r="C9" s="273" t="n">
        <v>5</v>
      </c>
      <c r="D9" s="69" t="n">
        <v>332</v>
      </c>
      <c r="E9" s="70" t="n">
        <v>0</v>
      </c>
    </row>
    <row r="10">
      <c r="A10" s="48" t="n">
        <v>45296</v>
      </c>
      <c r="B10" s="246" t="n">
        <v>344</v>
      </c>
      <c r="C10" s="273" t="n">
        <v>3</v>
      </c>
      <c r="D10" s="69" t="n">
        <v>344</v>
      </c>
      <c r="E10" s="70" t="n">
        <v>0</v>
      </c>
    </row>
    <row r="11">
      <c r="A11" s="48" t="n">
        <v>45297</v>
      </c>
      <c r="B11" s="247" t="n">
        <v>68</v>
      </c>
      <c r="C11" s="274" t="n">
        <v>1</v>
      </c>
      <c r="D11" s="69" t="n">
        <v>68</v>
      </c>
      <c r="E11" s="55" t="n">
        <v>0</v>
      </c>
    </row>
    <row r="12">
      <c r="A12" s="48" t="n">
        <v>45298</v>
      </c>
      <c r="B12" s="256" t="n"/>
      <c r="C12" s="71" t="n"/>
      <c r="D12" s="257" t="n"/>
      <c r="E12" s="74" t="n"/>
    </row>
    <row r="13">
      <c r="A13" s="48" t="n">
        <v>45299</v>
      </c>
      <c r="B13" s="247" t="n">
        <v>379</v>
      </c>
      <c r="C13" s="274" t="n">
        <v>4</v>
      </c>
      <c r="D13" s="67" t="n">
        <v>379</v>
      </c>
      <c r="E13" s="55" t="n">
        <v>1</v>
      </c>
    </row>
    <row r="14">
      <c r="A14" s="48" t="n">
        <v>45300</v>
      </c>
      <c r="B14" s="247" t="n">
        <v>391</v>
      </c>
      <c r="C14" s="274" t="n">
        <v>4</v>
      </c>
      <c r="D14" s="67" t="n">
        <v>391</v>
      </c>
      <c r="E14" s="55" t="n">
        <v>0</v>
      </c>
    </row>
    <row r="15">
      <c r="A15" s="48" t="n">
        <v>45301</v>
      </c>
      <c r="B15" s="247" t="n">
        <v>335</v>
      </c>
      <c r="C15" s="274" t="n">
        <v>1</v>
      </c>
      <c r="D15" s="67" t="n">
        <v>335</v>
      </c>
      <c r="E15" s="55" t="n">
        <v>0</v>
      </c>
    </row>
    <row r="16">
      <c r="A16" s="48" t="n">
        <v>45302</v>
      </c>
      <c r="B16" s="247" t="n">
        <v>256</v>
      </c>
      <c r="C16" s="274" t="n">
        <v>3</v>
      </c>
      <c r="D16" s="67" t="n">
        <v>256</v>
      </c>
      <c r="E16" s="55" t="n">
        <v>1</v>
      </c>
    </row>
    <row r="17">
      <c r="A17" s="48" t="n">
        <v>45303</v>
      </c>
      <c r="B17" s="247" t="n">
        <v>190</v>
      </c>
      <c r="C17" s="274" t="n">
        <v>5</v>
      </c>
      <c r="D17" s="67" t="n">
        <v>190</v>
      </c>
      <c r="E17" s="55" t="n">
        <v>0</v>
      </c>
    </row>
    <row r="18">
      <c r="A18" s="48" t="n">
        <v>45304</v>
      </c>
      <c r="B18" s="247" t="n">
        <v>198</v>
      </c>
      <c r="C18" s="274" t="n">
        <v>4</v>
      </c>
      <c r="D18" s="67" t="n">
        <v>198</v>
      </c>
      <c r="E18" s="55" t="n">
        <v>0</v>
      </c>
    </row>
    <row r="19">
      <c r="A19" s="48" t="n">
        <v>45305</v>
      </c>
      <c r="B19" s="256" t="n"/>
      <c r="C19" s="71" t="n"/>
      <c r="D19" s="257" t="n"/>
      <c r="E19" s="74" t="n"/>
    </row>
    <row r="20" ht="15.75" customHeight="1" s="335" thickBot="1">
      <c r="A20" s="48" t="n">
        <v>45306</v>
      </c>
      <c r="B20" s="247" t="n">
        <v>298</v>
      </c>
      <c r="C20" s="68" t="n">
        <v>6</v>
      </c>
      <c r="D20" s="67" t="n">
        <v>298</v>
      </c>
      <c r="E20" s="55" t="n">
        <v>0</v>
      </c>
    </row>
    <row r="21">
      <c r="A21" s="48" t="n">
        <v>45307</v>
      </c>
      <c r="B21" s="284" t="n">
        <v>344</v>
      </c>
      <c r="C21" s="285" t="n">
        <v>3</v>
      </c>
      <c r="D21" s="285" t="n">
        <v>344</v>
      </c>
      <c r="E21" s="291" t="n">
        <v>0</v>
      </c>
    </row>
    <row r="22">
      <c r="A22" s="48" t="n">
        <v>45308</v>
      </c>
      <c r="B22" s="246" t="n">
        <v>472</v>
      </c>
      <c r="C22" s="273" t="n">
        <v>3</v>
      </c>
      <c r="D22" s="69" t="n">
        <v>472</v>
      </c>
      <c r="E22" s="292" t="n">
        <v>1</v>
      </c>
    </row>
    <row r="23">
      <c r="A23" s="48" t="n">
        <v>45309</v>
      </c>
      <c r="B23" s="246" t="n">
        <v>461</v>
      </c>
      <c r="C23" s="273" t="n">
        <v>5</v>
      </c>
      <c r="D23" s="69" t="n">
        <v>461</v>
      </c>
      <c r="E23" s="292" t="n">
        <v>0</v>
      </c>
    </row>
    <row r="24">
      <c r="A24" s="48" t="n">
        <v>45310</v>
      </c>
      <c r="B24" s="246" t="n">
        <v>412</v>
      </c>
      <c r="C24" s="273" t="n">
        <v>3</v>
      </c>
      <c r="D24" s="69" t="n">
        <v>412</v>
      </c>
      <c r="E24" s="292" t="n">
        <v>1</v>
      </c>
    </row>
    <row r="25">
      <c r="A25" s="48" t="n">
        <v>45311</v>
      </c>
      <c r="B25" s="286" t="n"/>
      <c r="C25" s="257" t="n"/>
      <c r="D25" s="287" t="n"/>
      <c r="E25" s="288" t="n"/>
    </row>
    <row r="26">
      <c r="A26" s="48" t="n">
        <v>45312</v>
      </c>
      <c r="B26" s="256" t="n"/>
      <c r="C26" s="289" t="n"/>
      <c r="D26" s="287" t="n"/>
      <c r="E26" s="74" t="n"/>
    </row>
    <row r="27">
      <c r="A27" s="48" t="n">
        <v>45313</v>
      </c>
      <c r="B27" s="247" t="n">
        <v>0</v>
      </c>
      <c r="C27" s="68" t="n">
        <v>0</v>
      </c>
      <c r="D27" s="273" t="n">
        <v>0</v>
      </c>
      <c r="E27" s="55" t="n">
        <v>0</v>
      </c>
    </row>
    <row r="28">
      <c r="A28" s="48" t="n">
        <v>45314</v>
      </c>
      <c r="B28" s="247" t="n">
        <v>377</v>
      </c>
      <c r="C28" s="274" t="n">
        <v>0</v>
      </c>
      <c r="D28" s="67" t="n">
        <v>377</v>
      </c>
      <c r="E28" s="293" t="n">
        <v>0</v>
      </c>
    </row>
    <row r="29">
      <c r="A29" s="48" t="n">
        <v>45315</v>
      </c>
      <c r="B29" s="247" t="n">
        <v>306</v>
      </c>
      <c r="C29" s="274" t="n">
        <v>5</v>
      </c>
      <c r="D29" s="67" t="n">
        <v>306</v>
      </c>
      <c r="E29" s="293" t="n">
        <v>0</v>
      </c>
    </row>
    <row r="30">
      <c r="A30" s="48" t="n">
        <v>45316</v>
      </c>
      <c r="B30" s="247" t="n">
        <v>235</v>
      </c>
      <c r="C30" s="274" t="n">
        <v>1</v>
      </c>
      <c r="D30" s="67" t="n">
        <v>235</v>
      </c>
      <c r="E30" s="293" t="n">
        <v>1</v>
      </c>
    </row>
    <row r="31">
      <c r="A31" s="48" t="n">
        <v>45317</v>
      </c>
      <c r="B31" s="247" t="n">
        <v>288</v>
      </c>
      <c r="C31" s="274" t="n">
        <v>2</v>
      </c>
      <c r="D31" s="67" t="n">
        <v>288</v>
      </c>
      <c r="E31" s="293" t="n">
        <v>0</v>
      </c>
    </row>
    <row r="32">
      <c r="A32" s="48" t="n">
        <v>45318</v>
      </c>
      <c r="B32" s="256" t="n"/>
      <c r="C32" s="289" t="n"/>
      <c r="D32" s="290" t="n"/>
      <c r="E32" s="74" t="n"/>
    </row>
    <row r="33">
      <c r="A33" s="48" t="n">
        <v>45319</v>
      </c>
      <c r="B33" s="256" t="n"/>
      <c r="C33" s="289" t="n"/>
      <c r="D33" s="290" t="n"/>
      <c r="E33" s="74" t="n"/>
    </row>
    <row r="34">
      <c r="A34" s="48" t="n">
        <v>45320</v>
      </c>
      <c r="B34" s="247" t="n">
        <v>332</v>
      </c>
      <c r="C34" s="274" t="n">
        <v>4</v>
      </c>
      <c r="D34" s="273" t="n">
        <v>332</v>
      </c>
      <c r="E34" s="293" t="n">
        <v>0</v>
      </c>
    </row>
    <row r="35">
      <c r="A35" s="48" t="n">
        <v>45321</v>
      </c>
      <c r="B35" s="247" t="n">
        <v>297</v>
      </c>
      <c r="C35" s="274" t="n">
        <v>2</v>
      </c>
      <c r="D35" s="273" t="n">
        <v>297</v>
      </c>
      <c r="E35" s="293" t="n">
        <v>1</v>
      </c>
    </row>
    <row r="36" ht="15.75" customHeight="1" s="335" thickBot="1">
      <c r="A36" s="48" t="n">
        <v>45322</v>
      </c>
      <c r="B36" s="247" t="n">
        <v>301</v>
      </c>
      <c r="C36" s="274" t="n">
        <v>3</v>
      </c>
      <c r="D36" s="67" t="n">
        <v>301</v>
      </c>
      <c r="E36" s="293" t="n">
        <v>0</v>
      </c>
    </row>
    <row r="37" ht="21" customFormat="1" customHeight="1" s="26" thickBot="1">
      <c r="A37" s="47" t="inlineStr">
        <is>
          <t>TOTAL</t>
        </is>
      </c>
      <c r="B37" s="52">
        <f>SUM(B6:B36)</f>
        <v/>
      </c>
      <c r="C37" s="53">
        <f>SUM(C6:C36)</f>
        <v/>
      </c>
      <c r="D37" s="52">
        <f>SUM(D6:D36)</f>
        <v/>
      </c>
      <c r="E37" s="53">
        <f>SUM(E6:E36)</f>
        <v/>
      </c>
    </row>
    <row r="43">
      <c r="A43" s="467" t="inlineStr">
        <is>
          <t>Elaborador por:</t>
        </is>
      </c>
      <c r="B43" s="414" t="n"/>
      <c r="C43" s="49" t="n"/>
      <c r="D43" s="470" t="inlineStr">
        <is>
          <t>VoBo</t>
        </is>
      </c>
    </row>
    <row r="44">
      <c r="A44" s="468" t="n"/>
      <c r="B44" s="411" t="n"/>
      <c r="D44" s="411" t="n"/>
      <c r="E44" s="411" t="n"/>
    </row>
  </sheetData>
  <mergeCells count="5">
    <mergeCell ref="A43:B43"/>
    <mergeCell ref="A44:B44"/>
    <mergeCell ref="A1:E2"/>
    <mergeCell ref="D43:F43"/>
    <mergeCell ref="A3:E3"/>
  </mergeCells>
  <pageMargins left="2.007874015748031" right="0.7086614173228347" top="0.9055118110236221" bottom="0.7480314960629921" header="0.3149606299212598" footer="0.3149606299212598"/>
  <pageSetup orientation="portrait" scale="84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ariel.terceros</dc:creator>
  <dcterms:created xsi:type="dcterms:W3CDTF">2011-10-17T18:42:55Z</dcterms:created>
  <dcterms:modified xsi:type="dcterms:W3CDTF">2024-05-13T16:21:43Z</dcterms:modified>
  <cp:lastModifiedBy>Jose Daniel Osorio Medina</cp:lastModifiedBy>
  <cp:lastPrinted>2024-02-02T12:39:58Z</cp:lastPrinted>
</cp:coreProperties>
</file>